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44252" documentId="8_{9058C769-37DB-4D75-B77A-5C1D47EA4B73}" xr6:coauthVersionLast="47" xr6:coauthVersionMax="47" xr10:uidLastSave="{3FFBA2A2-512E-4233-81B4-885A9F872A2B}"/>
  <bookViews>
    <workbookView minimized="1" xWindow="9530" yWindow="3190" windowWidth="5630" windowHeight="818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<sst xmlns="http://schemas.openxmlformats.org/spreadsheetml/2006/main" count="76361" uniqueCount="5480">
  <si>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</si>
  <si>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</si>
  <si>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</si>
  <si>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</si>
  <si>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</si>
  <si>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</si>
  <si>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</si>
  <si>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</si>
  <si>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</si>
  <si>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</si>
  <si>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</si>
  <si>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</si>
  <si>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</si>
  <si>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</si>
  <si>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</si>
  <si>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</si>
  <si>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</si>
  <si>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</si>
  <si>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</si>
  <si>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</si>
  <si>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</si>
  <si>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</si>
  <si>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</si>
  <si>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</si>
  <si>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</si>
  <si>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</si>
  <si>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</si>
  <si>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</si>
  <si>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</si>
  <si>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</si>
  <si>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</si>
  <si>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</si>
  <si>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</si>
  <si>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</si>
  <si>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</si>
  <si>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</si>
  <si>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</si>
  <si>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</si>
  <si>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</si>
  <si>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</si>
  <si>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</si>
  <si>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</si>
  <si>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</si>
  <si>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</si>
  <si>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</si>
  <si>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</si>
  <si>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</si>
  <si>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</si>
  <si>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</si>
  <si>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</si>
  <si>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</si>
  <si>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</si>
  <si>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</si>
  <si>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</si>
  <si>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</si>
  <si>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</si>
  <si>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</si>
  <si>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</si>
  <si>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</si>
  <si>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</si>
  <si>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</si>
  <si>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</si>
  <si>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</si>
  <si>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</si>
  <si>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</si>
  <si>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</si>
  <si>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</si>
  <si>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</si>
  <si>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</si>
  <si>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</si>
  <si>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</si>
  <si>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</si>
  <si>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</si>
  <si>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</si>
  <si>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</si>
  <si>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</si>
  <si>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</si>
  <si>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</si>
  <si>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</si>
  <si>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</si>
  <si>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</si>
  <si>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</si>
  <si>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</si>
  <si>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</si>
  <si>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</si>
  <si>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</si>
  <si>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</si>
  <si>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</si>
  <si>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</si>
  <si>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</si>
  <si>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</si>
  <si>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</si>
  <si>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</si>
  <si>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</si>
  <si>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</si>
  <si>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</si>
  <si>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</si>
  <si>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</si>
  <si>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</si>
  <si>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</si>
  <si>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</si>
  <si>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</si>
  <si>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</si>
  <si>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</si>
  <si>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</si>
  <si>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</si>
  <si>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</si>
  <si>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</si>
  <si>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</si>
  <si>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</si>
  <si>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</si>
  <si>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</si>
  <si>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</si>
  <si>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</si>
  <si>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</si>
  <si>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</si>
  <si>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</si>
  <si>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</si>
  <si>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</si>
  <si>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</si>
  <si>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</si>
  <si>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</si>
  <si>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</si>
  <si>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</si>
  <si>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</si>
  <si>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</si>
  <si>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</si>
  <si>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</si>
  <si>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</si>
  <si>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</si>
  <si>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</si>
  <si>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</si>
  <si>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</si>
  <si>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</si>
  <si>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</si>
  <si>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</si>
  <si>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</si>
  <si>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</si>
  <si>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</si>
  <si>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</si>
  <si>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</si>
  <si>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</si>
  <si>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</si>
  <si>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</si>
  <si>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</si>
  <si>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</si>
  <si>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</si>
  <si>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</si>
  <si>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</si>
  <si>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</si>
  <si>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</si>
  <si>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</si>
  <si>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</si>
  <si>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</si>
  <si>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</si>
  <si>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</si>
  <si>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</si>
  <si>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</si>
  <si>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</si>
  <si>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</si>
  <si>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</si>
  <si>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</si>
  <si>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</si>
  <si>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</si>
  <si>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</si>
  <si>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</si>
  <si>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</si>
  <si>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</si>
  <si>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</si>
  <si>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</si>
  <si>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</si>
  <si>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</si>
  <si>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</si>
  <si>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</si>
  <si>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</si>
  <si>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</si>
  <si>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</si>
  <si>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</si>
  <si>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</si>
  <si>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</si>
  <si>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</si>
  <si>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</si>
  <si>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</si>
  <si>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</si>
  <si>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</si>
  <si>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</si>
  <si>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</si>
  <si>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</si>
  <si>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</si>
  <si>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</si>
  <si>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</si>
  <si>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</si>
  <si>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</si>
  <si>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</si>
  <si>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</si>
  <si>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</si>
  <si>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</si>
  <si>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</si>
  <si>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</si>
  <si>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</si>
  <si>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</si>
  <si>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</si>
  <si>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</si>
  <si>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</si>
  <si>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</si>
  <si>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</si>
  <si>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</si>
  <si>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</si>
  <si>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</si>
  <si>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</si>
  <si>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</si>
  <si>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</si>
  <si>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</si>
  <si>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</si>
  <si>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</si>
  <si>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</si>
  <si>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</si>
  <si>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</si>
  <si>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</si>
  <si>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</si>
  <si>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</si>
  <si>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</si>
  <si>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</si>
  <si>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</si>
  <si>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</si>
  <si>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</si>
  <si>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</si>
  <si>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</si>
  <si>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</si>
  <si>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</si>
  <si>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</si>
  <si>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</si>
  <si>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</si>
  <si>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</si>
  <si>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</si>
  <si>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</si>
  <si>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</si>
  <si>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</si>
  <si>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</si>
  <si>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</si>
  <si>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</si>
  <si>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</si>
  <si>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</si>
  <si>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</si>
  <si>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</si>
  <si>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</si>
  <si>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</si>
  <si>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</si>
  <si>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</si>
  <si>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</si>
  <si>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</si>
  <si>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</si>
  <si>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</si>
  <si>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</si>
  <si>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</si>
  <si>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</si>
  <si>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</si>
  <si>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</si>
  <si>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</si>
  <si>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</si>
  <si>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</si>
  <si>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</si>
  <si>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</si>
  <si>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</si>
  <si>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</si>
  <si>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</si>
  <si>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</si>
  <si>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</si>
  <si>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</si>
  <si>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</si>
  <si>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</si>
  <si>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</si>
  <si>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</si>
  <si>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</si>
  <si>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</si>
  <si>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</si>
  <si>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</si>
  <si>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</si>
  <si>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</si>
  <si>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</si>
  <si>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</si>
  <si>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</si>
  <si>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</si>
  <si>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</si>
  <si>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</si>
  <si>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</si>
  <si>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</si>
  <si>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</si>
  <si>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</si>
  <si>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</si>
  <si>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</si>
  <si>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</si>
  <si>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</si>
  <si>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</si>
  <si>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</si>
  <si>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</si>
  <si>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</si>
  <si>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</si>
  <si>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</si>
  <si>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</si>
  <si>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</si>
  <si>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</si>
  <si>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</si>
  <si>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</si>
  <si>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</si>
  <si>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</si>
  <si>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</si>
  <si>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</si>
  <si>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</si>
  <si>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</si>
  <si>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</si>
  <si>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</si>
  <si>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</si>
  <si>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</si>
  <si>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</si>
  <si>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</si>
  <si>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</si>
  <si>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</si>
  <si>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</si>
  <si>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</si>
  <si>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</si>
  <si>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</si>
  <si>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</si>
  <si>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</si>
  <si>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</si>
  <si>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</si>
  <si>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</si>
  <si>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</si>
  <si>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</si>
  <si>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</si>
  <si>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</si>
  <si>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</si>
  <si>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</si>
  <si>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</si>
  <si>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</si>
  <si>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</si>
  <si>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</si>
  <si>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</si>
  <si>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</si>
  <si>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</si>
  <si>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</si>
  <si>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</si>
  <si>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</si>
  <si>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</si>
  <si>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</si>
  <si>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</si>
  <si>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</si>
  <si>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</si>
  <si>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</si>
  <si>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</si>
  <si>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</si>
  <si>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</si>
  <si>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</si>
  <si>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</si>
  <si>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</si>
  <si>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</si>
  <si>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</si>
  <si>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</si>
  <si>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</si>
  <si>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</si>
  <si>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</si>
  <si>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</si>
  <si>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</si>
  <si>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</si>
  <si>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</si>
  <si>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</si>
  <si>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</si>
  <si>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</si>
  <si>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</si>
  <si>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</si>
  <si>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</si>
  <si>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</si>
  <si>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</si>
  <si>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</si>
  <si>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</si>
  <si>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</si>
  <si>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</si>
  <si>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</si>
  <si>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</si>
  <si>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</si>
  <si>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</si>
  <si>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</si>
  <si>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</si>
  <si>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</si>
  <si>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</si>
  <si>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</si>
  <si>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</si>
  <si>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</si>
  <si>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</si>
  <si>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</si>
  <si>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</si>
  <si>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</si>
  <si>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</si>
  <si>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</si>
  <si>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</si>
  <si>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</si>
  <si>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</si>
  <si>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</si>
  <si>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</si>
  <si>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</si>
  <si>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</si>
  <si>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</si>
  <si>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</si>
  <si>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</si>
  <si>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</si>
  <si>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</si>
  <si>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</si>
  <si>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</si>
  <si>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</si>
  <si>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</si>
  <si>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</si>
  <si>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</si>
  <si>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</si>
  <si>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</si>
  <si>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</si>
  <si>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</si>
  <si>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</si>
  <si>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</si>
  <si>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</si>
  <si>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</si>
  <si>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</si>
  <si>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</si>
  <si>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</si>
  <si>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</si>
  <si>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</si>
  <si>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</si>
  <si>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</si>
  <si>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</si>
  <si>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</si>
  <si>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</si>
  <si>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</si>
  <si>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</si>
  <si>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</si>
  <si>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</si>
  <si>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</si>
  <si>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</si>
  <si>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</si>
  <si>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</si>
  <si>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</si>
  <si>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</si>
  <si>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</si>
  <si>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</si>
  <si>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</si>
  <si>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</si>
  <si>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</si>
  <si>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</si>
  <si>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</si>
  <si>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</si>
  <si>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</si>
  <si>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</si>
  <si>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</si>
  <si>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</si>
  <si>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</si>
  <si>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</si>
  <si>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</si>
  <si>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</si>
  <si>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</si>
  <si>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</si>
  <si>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</si>
  <si>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</si>
  <si>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</si>
  <si>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</si>
  <si>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</si>
  <si>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</si>
  <si>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</si>
  <si>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</si>
  <si>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</si>
  <si>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</si>
  <si>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</si>
  <si>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</si>
  <si>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</si>
  <si>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</si>
  <si>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</si>
  <si>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</si>
  <si>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</si>
  <si>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</si>
  <si>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</si>
  <si>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</si>
  <si>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</si>
  <si>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</si>
  <si>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</si>
  <si>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</si>
  <si>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</si>
  <si>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</si>
  <si>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</si>
  <si>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</si>
  <si>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</si>
  <si>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</si>
  <si>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</si>
  <si>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</si>
  <si>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</si>
  <si>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</si>
  <si>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</si>
  <si>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</si>
  <si>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</si>
  <si>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</si>
  <si>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</si>
  <si>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</si>
  <si>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</si>
  <si>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</si>
  <si>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</si>
  <si>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</si>
  <si>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</si>
  <si>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</si>
  <si>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</si>
  <si>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</si>
  <si>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</si>
  <si>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</si>
  <si>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</si>
  <si>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</si>
  <si>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</si>
  <si>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</si>
  <si>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</si>
  <si>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</si>
  <si>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</si>
  <si>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</si>
  <si>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</si>
  <si>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</si>
  <si>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</si>
  <si>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</si>
  <si>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</si>
  <si>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</si>
  <si>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</si>
  <si>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</si>
  <si>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</si>
  <si>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</si>
  <si>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</si>
  <si>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</si>
  <si>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</si>
  <si>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</si>
  <si>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</si>
  <si>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</si>
  <si>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</si>
  <si>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</si>
  <si>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</si>
  <si>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</si>
  <si>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</si>
  <si>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</si>
  <si>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</si>
  <si>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</si>
  <si>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</si>
  <si>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</si>
  <si>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</si>
  <si>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</si>
  <si>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</si>
  <si>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</si>
  <si>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</si>
  <si>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</si>
  <si>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</si>
  <si>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</si>
  <si>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</si>
  <si>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</si>
  <si>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</si>
  <si>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</si>
  <si>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</si>
  <si>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</si>
  <si>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</si>
  <si>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</si>
  <si>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</si>
  <si>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</si>
  <si>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</si>
  <si>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</si>
  <si>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</si>
  <si>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</si>
  <si>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</si>
  <si>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</si>
  <si>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</si>
  <si>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</si>
  <si>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</si>
  <si>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</si>
  <si>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</si>
  <si>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</si>
  <si>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</si>
  <si>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</si>
  <si>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</si>
  <si>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</si>
  <si>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</si>
  <si>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</si>
  <si>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</si>
  <si>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</si>
  <si>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</si>
  <si>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</si>
  <si>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</si>
  <si>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</si>
  <si>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</si>
  <si>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</si>
  <si>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</si>
  <si>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</si>
  <si>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</si>
  <si>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</si>
  <si>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</si>
  <si>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</si>
  <si>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</si>
  <si>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</si>
  <si>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</si>
  <si>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</si>
  <si>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</si>
  <si>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</si>
  <si>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</si>
  <si>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</si>
  <si>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</si>
  <si>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</si>
  <si>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</si>
  <si>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</si>
  <si>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</si>
  <si>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</si>
  <si>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</si>
  <si>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</si>
  <si>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</si>
  <si>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</si>
  <si>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</si>
  <si>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</si>
  <si>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</si>
  <si>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</si>
  <si>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</si>
  <si>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</si>
  <si>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</si>
  <si>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</si>
  <si>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</si>
  <si>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</si>
  <si>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</si>
  <si>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</si>
  <si>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</si>
  <si>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</si>
  <si>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</si>
  <si>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</si>
  <si>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</si>
  <si>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</si>
  <si>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</si>
  <si>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</si>
  <si>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</si>
  <si>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</si>
  <si>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</si>
  <si>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</si>
  <si>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</si>
  <si>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</si>
  <si>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</si>
  <si>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</si>
  <si>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</si>
  <si>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</si>
  <si>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</si>
  <si>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</si>
  <si>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</si>
  <si>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</si>
  <si>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</si>
  <si>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</si>
  <si>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</si>
  <si>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</si>
  <si>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</si>
  <si>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</si>
  <si>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</si>
  <si>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</si>
  <si>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</si>
  <si>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</si>
  <si>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</si>
  <si>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</si>
  <si>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</si>
  <si>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</si>
  <si>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</si>
  <si>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</si>
  <si>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</si>
  <si>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</si>
  <si>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</si>
  <si>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</si>
  <si>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</si>
  <si>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</si>
  <si>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</si>
  <si>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</si>
  <si>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</si>
  <si>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</si>
  <si>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</si>
  <si>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</si>
  <si>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</si>
  <si>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</si>
  <si>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</si>
  <si>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</si>
  <si>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</si>
  <si>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</si>
  <si>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</si>
  <si>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</si>
  <si>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</si>
  <si>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</si>
  <si>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</si>
  <si>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</si>
  <si>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</si>
  <si>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</si>
  <si>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</si>
  <si>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</si>
  <si>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</si>
  <si>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</si>
  <si>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</si>
  <si>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</si>
  <si>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</si>
  <si>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</si>
  <si>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</si>
  <si>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</si>
  <si>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</si>
  <si>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</si>
  <si>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</si>
  <si>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</si>
  <si>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</si>
  <si>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</si>
  <si>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</si>
  <si>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</si>
  <si>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</si>
  <si>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</si>
  <si>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</si>
  <si>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</si>
  <si>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</si>
  <si>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</si>
  <si>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</si>
  <si>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</si>
  <si>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</si>
  <si>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</si>
  <si>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</si>
  <si>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</si>
  <si>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</si>
  <si>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</si>
  <si>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</si>
  <si>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</si>
  <si>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</si>
  <si>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</si>
  <si>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</si>
  <si>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</si>
  <si>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</si>
  <si>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</si>
  <si>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</si>
  <si>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</si>
  <si>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</si>
  <si>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</si>
  <si>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</si>
  <si>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</si>
  <si>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</si>
  <si>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</si>
  <si>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</si>
  <si>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</si>
  <si>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</si>
  <si>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</si>
  <si>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</si>
  <si>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</si>
  <si>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</si>
  <si>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</si>
  <si>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</si>
  <si>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</si>
  <si>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</si>
  <si>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</si>
  <si>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</si>
  <si>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</si>
  <si>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</si>
  <si>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</si>
  <si>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</si>
  <si>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</si>
  <si>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</si>
  <si>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</si>
  <si>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</si>
  <si>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</si>
  <si>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</si>
  <si>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</si>
  <si>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</si>
  <si>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</si>
  <si>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</si>
  <si>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</si>
  <si>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</si>
  <si>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</si>
  <si>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</si>
  <si>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</si>
  <si>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</si>
  <si>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</si>
  <si>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</si>
  <si>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</si>
  <si>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</si>
  <si>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</si>
  <si>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</si>
  <si>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</si>
  <si>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</si>
  <si>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</si>
  <si>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</si>
  <si>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</si>
  <si>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</si>
  <si>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</si>
  <si>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</si>
  <si>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</si>
  <si>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</si>
  <si>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</si>
  <si>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</si>
  <si>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</si>
  <si>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</si>
  <si>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</si>
  <si>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</si>
  <si>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</si>
  <si>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</si>
  <si>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</si>
  <si>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</si>
  <si>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</si>
  <si>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</si>
  <si>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</si>
  <si>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</si>
  <si>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</si>
  <si>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</si>
  <si>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</si>
  <si>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</si>
  <si>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</si>
  <si>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</si>
  <si>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</si>
  <si>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</si>
  <si>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</si>
  <si>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</si>
  <si>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</si>
  <si>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</si>
  <si>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</si>
  <si>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</si>
  <si>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</si>
  <si>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</si>
  <si>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</si>
  <si>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</si>
  <si>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</si>
  <si>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</si>
  <si>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</si>
  <si>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</si>
  <si>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</si>
  <si>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</si>
  <si>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</si>
  <si>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</si>
  <si>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</si>
  <si>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</si>
  <si>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</si>
  <si>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</si>
  <si>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</si>
  <si>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</si>
  <si>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</si>
  <si>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</si>
  <si>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</si>
  <si>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</si>
  <si>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</si>
  <si>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</si>
  <si>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</si>
  <si>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</si>
  <si>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</si>
  <si>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</si>
  <si>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</si>
  <si>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</si>
  <si>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</si>
  <si>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</si>
  <si>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</si>
  <si>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</si>
  <si>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</si>
  <si>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</si>
  <si>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</si>
  <si>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</si>
  <si>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</si>
  <si>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</si>
  <si>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</si>
  <si>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</si>
  <si>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</si>
  <si>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</si>
  <si>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</si>
  <si>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</si>
  <si>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</si>
  <si>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</si>
  <si>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</si>
  <si>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</si>
  <si>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</si>
  <si>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</si>
  <si>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</si>
  <si>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</si>
  <si>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</si>
  <si>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</si>
  <si>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</si>
  <si>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</si>
  <si>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</si>
  <si>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</si>
  <si>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</si>
  <si>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</si>
  <si>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</si>
  <si>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</si>
  <si>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</si>
  <si>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</si>
  <si>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</si>
  <si>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</si>
  <si>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</si>
  <si>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</si>
  <si>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</si>
  <si>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</si>
  <si>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</si>
  <si>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</si>
  <si>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</si>
  <si>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</si>
  <si>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</si>
  <si>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</si>
  <si>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</si>
  <si>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</si>
  <si>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</si>
  <si>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</si>
  <si>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</si>
  <si>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</si>
  <si>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</si>
  <si>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</si>
  <si>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</si>
  <si>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</si>
  <si>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</si>
  <si>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</si>
  <si>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</si>
  <si>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</si>
  <si>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</si>
  <si>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</si>
  <si>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</si>
  <si>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</si>
  <si>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</si>
  <si>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</si>
  <si>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</si>
  <si>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</si>
  <si>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</si>
  <si>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</si>
  <si>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</si>
  <si>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</si>
  <si>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</si>
  <si>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</si>
  <si>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</si>
  <si>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</si>
  <si>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</si>
  <si>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</si>
  <si>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</si>
  <si>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</si>
  <si>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</si>
  <si>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</si>
  <si>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</si>
  <si>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</si>
  <si>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</si>
  <si>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</si>
  <si>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</si>
  <si>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</si>
  <si>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</si>
  <si>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</si>
  <si>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</si>
  <si>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</si>
  <si>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</si>
  <si>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</si>
  <si>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</si>
  <si>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</si>
  <si>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</si>
  <si>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</si>
  <si>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</si>
  <si>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</si>
  <si>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</si>
  <si>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</si>
  <si>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</si>
  <si>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</si>
  <si>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</si>
  <si>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</si>
  <si>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</si>
  <si>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</si>
  <si>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</si>
  <si>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</si>
  <si>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</si>
  <si>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</si>
  <si>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</si>
  <si>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</si>
  <si>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</si>
  <si>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</si>
  <si>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</si>
  <si>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</si>
  <si>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</si>
  <si>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</si>
  <si>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</si>
  <si>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</si>
  <si>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</si>
  <si>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</si>
  <si>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</si>
  <si>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</si>
  <si>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</si>
  <si>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</si>
  <si>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</si>
  <si>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</si>
  <si>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</si>
  <si>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</si>
  <si>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</si>
  <si>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</si>
  <si>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</si>
  <si>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</si>
  <si>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</si>
  <si>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</si>
  <si>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</si>
  <si>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</si>
  <si>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</si>
  <si>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</si>
  <si>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</si>
  <si>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</si>
  <si>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</si>
  <si>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</si>
  <si>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</si>
  <si>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</si>
  <si>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</si>
  <si>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</si>
  <si>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</si>
  <si>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</si>
  <si>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</si>
  <si>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</si>
  <si>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</si>
  <si>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</si>
  <si>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</si>
  <si>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</si>
  <si>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</si>
  <si>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</si>
  <si>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</si>
  <si>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</si>
  <si>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</si>
  <si>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</si>
  <si>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</si>
  <si>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</si>
  <si>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</si>
  <si>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</si>
  <si>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</si>
  <si>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</si>
  <si>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</si>
  <si>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</si>
  <si>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</si>
  <si>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</si>
  <si>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</si>
  <si>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</si>
  <si>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</si>
  <si>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</si>
  <si>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</si>
  <si>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</si>
  <si>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</si>
  <si>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</si>
  <si>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</si>
  <si>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</si>
  <si>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</si>
  <si>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</si>
  <si>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</si>
  <si>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</si>
  <si>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</si>
  <si>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</si>
  <si>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</si>
  <si>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</si>
  <si>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</si>
  <si>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</si>
  <si>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</si>
  <si>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</si>
  <si>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</si>
  <si>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</si>
  <si>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</si>
  <si>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</si>
  <si>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</si>
  <si>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</si>
  <si>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</si>
  <si>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</si>
  <si>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</si>
  <si>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</si>
  <si>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</si>
  <si>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</si>
  <si>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</si>
  <si>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</si>
  <si>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</si>
  <si>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</si>
  <si>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</si>
  <si>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</si>
  <si>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</si>
  <si>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</si>
  <si>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</si>
  <si>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</si>
  <si>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</si>
  <si>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</si>
  <si>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</si>
  <si>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</si>
  <si>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</si>
  <si>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</si>
  <si>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</si>
  <si>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</si>
  <si>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</si>
  <si>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</si>
  <si>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</si>
  <si>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</si>
  <si>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</si>
  <si>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</si>
  <si>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</si>
  <si>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</si>
  <si>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</si>
  <si>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</si>
  <si>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</si>
  <si>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</si>
  <si>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</si>
  <si>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</si>
  <si>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</si>
  <si>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</si>
  <si>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</si>
  <si>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</si>
  <si>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</si>
  <si>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</si>
  <si>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</si>
  <si>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</si>
  <si>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</si>
  <si>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</si>
  <si>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</si>
  <si>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</si>
  <si>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</si>
  <si>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</si>
  <si>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</si>
  <si>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</si>
  <si>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</si>
  <si>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</si>
  <si>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</si>
  <si>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</si>
  <si>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</si>
  <si>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</si>
  <si>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</si>
  <si>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</si>
  <si>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</si>
  <si>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</si>
  <si>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</si>
  <si>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</si>
  <si>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</si>
  <si>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</si>
  <si>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</si>
  <si>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</si>
  <si>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</si>
  <si>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</si>
  <si>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</si>
  <si>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</si>
  <si>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</si>
  <si>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</si>
  <si>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</si>
  <si>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</si>
  <si>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</si>
  <si>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</si>
  <si>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</si>
  <si>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</si>
  <si>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</si>
  <si>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</si>
  <si>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</si>
  <si>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</si>
  <si>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</si>
  <si>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</si>
  <si>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</si>
  <si>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</si>
  <si>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</si>
  <si>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</si>
  <si>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</si>
  <si>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</si>
  <si>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</si>
  <si>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</si>
  <si>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</si>
  <si>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</si>
  <si>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</si>
  <si>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</si>
  <si>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</si>
  <si>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</si>
  <si>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</si>
  <si>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</si>
  <si>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</si>
  <si>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</si>
  <si>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</si>
  <si>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</si>
  <si>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</si>
  <si>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</si>
  <si>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</si>
  <si>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</si>
  <si>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</si>
  <si>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</si>
  <si>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</si>
  <si>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</si>
  <si>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</si>
  <si>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</si>
  <si>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</si>
  <si>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</si>
  <si>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</si>
  <si>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</si>
  <si>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</si>
  <si>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</si>
  <si>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</si>
  <si>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</si>
  <si>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</si>
  <si>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</si>
  <si>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</si>
  <si>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</si>
  <si>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</si>
  <si>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</si>
  <si>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</si>
  <si>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</si>
  <si>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</si>
  <si>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</si>
  <si>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</si>
  <si>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</si>
  <si>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</si>
  <si>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</si>
  <si>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</si>
  <si>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</si>
  <si>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</si>
  <si>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</si>
  <si>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</si>
  <si>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</si>
  <si>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</si>
  <si>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</si>
  <si>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</si>
  <si>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</si>
  <si>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</si>
  <si>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</si>
  <si>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</si>
  <si>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</si>
  <si>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</si>
  <si>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</si>
  <si>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</si>
  <si>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</si>
  <si>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</si>
  <si>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</si>
  <si>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</si>
  <si>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</si>
  <si>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</si>
  <si>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</si>
  <si>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</si>
  <si>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</si>
  <si>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</si>
  <si>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</si>
  <si>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</si>
  <si>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</si>
  <si>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</si>
  <si>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</si>
  <si>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</si>
  <si>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</si>
  <si>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</si>
  <si>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</si>
  <si>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</si>
  <si>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</si>
  <si>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</si>
  <si>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</si>
  <si>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</si>
  <si>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</si>
  <si>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</si>
  <si>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</si>
  <si>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</si>
  <si>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</si>
  <si>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</si>
  <si>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</si>
  <si>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</si>
  <si>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</si>
  <si>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</si>
  <si>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</si>
  <si>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</si>
  <si>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</si>
  <si>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</si>
  <si>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</si>
  <si>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</si>
  <si>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</si>
  <si>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</si>
  <si>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</si>
  <si>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</si>
  <si>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</si>
  <si>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</si>
  <si>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</si>
  <si>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</si>
  <si>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</si>
  <si>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</si>
  <si>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</si>
  <si>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</si>
  <si>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</si>
  <si>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</si>
  <si>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</si>
  <si>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</si>
  <si>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</si>
  <si>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</si>
  <si>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</si>
  <si>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</si>
  <si>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</si>
  <si>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</si>
  <si>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</si>
  <si>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</si>
  <si>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</si>
  <si>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</si>
  <si>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</si>
  <si>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</si>
  <si>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</si>
  <si>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</si>
  <si>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</si>
  <si>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</si>
  <si>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</si>
  <si>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</si>
  <si>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</si>
  <si>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</si>
  <si>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</si>
  <si>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</si>
  <si>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</si>
  <si>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</si>
  <si>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</si>
  <si>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</si>
  <si>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</si>
  <si>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</si>
  <si>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</si>
  <si>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</si>
  <si>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</si>
  <si>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</si>
  <si>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</si>
  <si>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</si>
  <si>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</si>
  <si>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</si>
  <si>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</si>
  <si>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</si>
  <si>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</si>
  <si>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</si>
  <si>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</si>
  <si>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</si>
  <si>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</si>
  <si>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</si>
  <si>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</si>
  <si>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</si>
  <si>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</si>
  <si>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</si>
  <si>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</si>
  <si>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</si>
  <si>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</si>
  <si>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</si>
  <si>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</si>
  <si>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</si>
  <si>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</si>
  <si>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</si>
  <si>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</si>
  <si>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</si>
  <si>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</si>
  <si>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</si>
  <si>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</si>
  <si>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</si>
  <si>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</si>
  <si>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</si>
  <si>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</si>
  <si>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</si>
  <si>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</si>
  <si>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</si>
  <si>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</si>
  <si>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</si>
  <si>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</si>
  <si>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</si>
  <si>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</si>
  <si>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</si>
  <si>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</si>
  <si>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</si>
  <si>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</si>
  <si>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</si>
  <si>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</si>
  <si>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</si>
  <si>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</si>
  <si>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</si>
  <si>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</si>
  <si>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</si>
  <si>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</si>
  <si>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</si>
  <si>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</si>
  <si>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</si>
  <si>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</si>
  <si>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</si>
  <si>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</si>
  <si>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</si>
  <si>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</si>
  <si>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</si>
  <si>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</si>
  <si>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</si>
  <si>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</si>
  <si>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</si>
  <si>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</si>
  <si>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</si>
  <si>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</si>
  <si>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</si>
  <si>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</si>
  <si>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</si>
  <si>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</si>
  <si>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</si>
  <si>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</si>
  <si>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</si>
  <si>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</si>
  <si>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</si>
  <si>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</si>
  <si>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</si>
  <si>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</si>
  <si>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</si>
  <si>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</si>
  <si>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</si>
  <si>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</si>
  <si>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</si>
  <si>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</si>
  <si>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</si>
  <si>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</si>
  <si>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</si>
  <si>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</si>
  <si>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</si>
  <si>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</si>
  <si>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</si>
  <si>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</si>
  <si>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</si>
  <si>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</si>
  <si>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</si>
  <si>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</si>
  <si>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</si>
  <si>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</si>
  <si>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</si>
  <si>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</si>
  <si>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</si>
  <si>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</si>
  <si>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</si>
  <si>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</si>
  <si>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</si>
  <si>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</si>
  <si>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</si>
  <si>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</si>
  <si>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</si>
  <si>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</si>
  <si>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</si>
  <si>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</si>
  <si>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</si>
  <si>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</si>
  <si>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</si>
  <si>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</si>
  <si>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</si>
  <si>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</si>
  <si>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</si>
  <si>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</si>
  <si>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</si>
  <si>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</si>
  <si>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</si>
  <si>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</si>
  <si>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</si>
  <si>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</si>
  <si>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</si>
  <si>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</si>
  <si>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</si>
  <si>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</si>
  <si>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</si>
  <si>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</si>
  <si>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</si>
  <si>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</si>
  <si>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</si>
  <si>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</si>
  <si>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</si>
  <si>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</si>
  <si>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</si>
  <si>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</si>
  <si>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</si>
  <si>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</si>
  <si>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</si>
  <si>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</si>
  <si>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</si>
  <si>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</si>
  <si>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</si>
  <si>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</si>
  <si>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</si>
  <si>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</si>
  <si>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</si>
  <si>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</si>
  <si>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</si>
  <si>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</si>
  <si>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</si>
  <si>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</si>
  <si>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</si>
  <si>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</si>
  <si>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</si>
  <si>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</si>
  <si>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</si>
  <si>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</si>
  <si>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</si>
  <si>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</si>
  <si>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</si>
  <si>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</si>
  <si>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</si>
  <si>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</si>
  <si>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</si>
  <si>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</si>
  <si>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</si>
  <si>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</si>
  <si>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</si>
  <si>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</si>
  <si>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</si>
  <si>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</si>
  <si>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</si>
  <si>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</si>
  <si>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</si>
  <si>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</si>
  <si>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</si>
  <si>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</si>
  <si>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</si>
  <si>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</si>
  <si>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</si>
  <si>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</si>
  <si>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</si>
  <si>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</si>
  <si>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</si>
  <si>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</si>
  <si>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</si>
  <si>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</si>
  <si>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</si>
  <si>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</si>
  <si>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</si>
  <si>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</si>
  <si>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</si>
  <si>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</si>
  <si>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</si>
  <si>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</si>
  <si>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</si>
  <si>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</si>
  <si>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</si>
  <si>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</si>
  <si>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</si>
  <si>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</si>
  <si>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</si>
  <si>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</si>
  <si>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</si>
  <si>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</si>
  <si>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</si>
  <si>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</si>
  <si>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</si>
  <si>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</si>
  <si>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</si>
  <si>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</si>
  <si>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</si>
  <si>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</si>
  <si>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</si>
  <si>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</si>
  <si>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</si>
  <si>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</si>
  <si>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</si>
  <si>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</si>
  <si>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</si>
  <si>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</si>
  <si>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</si>
  <si>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</si>
  <si>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</si>
  <si>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</si>
  <si>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</si>
  <si>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</si>
  <si>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</si>
  <si>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</si>
  <si>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</si>
  <si>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</si>
  <si>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</si>
  <si>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</si>
  <si>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</si>
  <si>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</si>
  <si>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</si>
  <si>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</si>
  <si>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</si>
  <si>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</si>
  <si>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</si>
  <si>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</si>
  <si>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</si>
  <si>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</si>
  <si>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</si>
  <si>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</si>
  <si>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</si>
  <si>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</si>
  <si>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</si>
  <si>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</si>
  <si>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</si>
  <si>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</si>
  <si>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</si>
  <si>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</si>
  <si>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</si>
  <si>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</si>
  <si>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</si>
  <si>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</si>
  <si>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</si>
  <si>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</si>
  <si>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</si>
  <si>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</si>
  <si>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</si>
  <si>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</si>
  <si>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</si>
  <si>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</si>
  <si>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</si>
  <si>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</si>
  <si>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</si>
  <si>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</si>
  <si>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</si>
  <si>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</si>
  <si>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</si>
  <si>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</si>
  <si>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</si>
  <si>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</si>
  <si>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</si>
  <si>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</si>
  <si>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</si>
  <si>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</si>
  <si>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</si>
  <si>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</si>
  <si>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</si>
  <si>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</si>
  <si>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</si>
  <si>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</si>
  <si>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</si>
  <si>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</si>
  <si>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</si>
  <si>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</si>
  <si>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</si>
  <si>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</si>
  <si>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</si>
  <si>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</si>
  <si>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</si>
  <si>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</si>
  <si>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</si>
  <si>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</si>
  <si>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</si>
  <si>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</si>
  <si>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</si>
  <si>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</si>
  <si>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</si>
  <si>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</si>
  <si>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</si>
  <si>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</si>
  <si>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</si>
  <si>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</si>
  <si>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</si>
  <si>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</si>
  <si>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</si>
  <si>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</si>
  <si>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</si>
  <si>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</si>
  <si>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</si>
  <si>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</si>
  <si>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</si>
  <si>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</si>
  <si>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</si>
  <si>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</si>
  <si>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</si>
  <si>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</si>
  <si>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</si>
  <si>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</si>
  <si>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</si>
  <si>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</si>
  <si>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</si>
  <si>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</si>
  <si>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</si>
  <si>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</si>
  <si>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</si>
  <si>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</si>
  <si>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</si>
  <si>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</si>
  <si>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</si>
  <si>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</si>
  <si>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</si>
  <si>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</si>
  <si>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</si>
  <si>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</si>
  <si>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</si>
  <si>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</si>
  <si>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</si>
  <si>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</si>
  <si>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</si>
  <si>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</si>
  <si>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</si>
  <si>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</si>
  <si>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</si>
  <si>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</si>
  <si>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</si>
  <si>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</si>
  <si>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</si>
  <si>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</si>
  <si>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</si>
  <si>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</si>
  <si>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</si>
  <si>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</si>
  <si>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</si>
  <si>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</si>
  <si>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</si>
  <si>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</si>
  <si>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</si>
  <si>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</si>
  <si>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</si>
  <si>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</si>
  <si>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</si>
  <si>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</si>
  <si>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</si>
  <si>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</si>
  <si>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</si>
  <si>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</si>
  <si>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</si>
  <si>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</si>
  <si>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</si>
  <si>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</si>
  <si>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</si>
  <si>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</si>
  <si>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</si>
  <si>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</si>
  <si>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</si>
  <si>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</si>
  <si>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</si>
  <si>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</si>
  <si>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</si>
  <si>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</si>
  <si>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</si>
  <si>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</si>
  <si>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</si>
  <si>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</si>
  <si>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</si>
  <si>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</si>
  <si>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</si>
  <si>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</si>
  <si>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</si>
  <si>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</si>
  <si>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</si>
  <si>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</si>
  <si>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</si>
  <si>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</si>
  <si>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</si>
  <si>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</si>
  <si>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</si>
  <si>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</si>
  <si>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</si>
  <si>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</si>
  <si>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</si>
  <si>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</si>
  <si>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</si>
  <si>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</si>
  <si>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</si>
  <si>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</si>
  <si>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</si>
  <si>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</si>
  <si>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</si>
  <si>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</si>
  <si>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</si>
  <si>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</si>
  <si>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</si>
  <si>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</si>
  <si>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</si>
  <si>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</si>
  <si>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</si>
  <si>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</si>
  <si>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</si>
  <si>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</si>
  <si>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</si>
  <si>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</si>
  <si>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</si>
  <si>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</si>
  <si>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</si>
  <si>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</si>
  <si>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</si>
  <si>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</si>
  <si>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</si>
  <si>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</si>
  <si>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</si>
  <si>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</si>
  <si>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</si>
  <si>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</si>
  <si>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</si>
  <si>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</si>
  <si>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</si>
  <si>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</si>
  <si>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</si>
  <si>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</si>
  <si>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</si>
  <si>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</si>
  <si>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</si>
  <si>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</si>
  <si>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</si>
  <si>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</si>
  <si>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</si>
  <si>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</si>
  <si>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</si>
  <si>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</si>
  <si>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</si>
  <si>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</si>
  <si>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</si>
  <si>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</si>
  <si>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</si>
  <si>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</si>
  <si>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</si>
  <si>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</si>
  <si>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</si>
  <si>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</si>
  <si>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</si>
  <si>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</si>
  <si>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</si>
  <si>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</si>
  <si>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</si>
  <si>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</si>
  <si>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</si>
  <si>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</si>
  <si>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</si>
  <si>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</si>
  <si>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</si>
  <si>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</si>
  <si>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</si>
  <si>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</si>
  <si>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</si>
  <si>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</si>
  <si>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</si>
  <si>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</si>
  <si>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</si>
  <si>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</si>
  <si>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</si>
  <si>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</si>
  <si>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</si>
  <si>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</si>
  <si>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</si>
  <si>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</si>
  <si>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</si>
  <si>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</si>
  <si>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</si>
  <si>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</si>
  <si>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</si>
  <si>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</si>
  <si>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</si>
  <si>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</si>
  <si>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</si>
  <si>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</si>
  <si>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</si>
  <si>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</si>
  <si>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</si>
  <si>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</si>
  <si>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</si>
  <si>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</si>
  <si>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</si>
  <si>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</si>
  <si>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</si>
  <si>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</si>
  <si>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</si>
  <si>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</si>
  <si>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</si>
  <si>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</si>
  <si>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</si>
  <si>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</si>
  <si>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</si>
  <si>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</si>
  <si>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</si>
  <si>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</si>
  <si>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</si>
  <si>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</si>
  <si>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</si>
  <si>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</si>
  <si>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</si>
  <si>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</si>
  <si>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</si>
  <si>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</si>
  <si>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</si>
  <si>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</si>
  <si>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</si>
  <si>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</si>
  <si>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</si>
  <si>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</si>
  <si>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</si>
  <si>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</si>
  <si>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</si>
  <si>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</si>
  <si>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</si>
  <si>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</si>
  <si>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</si>
  <si>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</si>
  <si>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</si>
  <si>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</si>
  <si>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</si>
  <si>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</si>
  <si>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</si>
  <si>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</si>
  <si>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</si>
  <si>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</si>
  <si>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</si>
  <si>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</si>
  <si>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</si>
  <si>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</si>
  <si>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</si>
  <si>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</si>
  <si>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</si>
  <si>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</si>
  <si>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</si>
  <si>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</si>
  <si>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</si>
  <si>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</si>
  <si>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</si>
  <si>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</si>
  <si>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</si>
  <si>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</si>
  <si>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</si>
  <si>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</si>
  <si>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</si>
  <si>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</si>
  <si>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</si>
  <si>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</si>
  <si>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</si>
  <si>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</si>
  <si>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</si>
  <si>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</si>
  <si>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</si>
  <si>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</si>
  <si>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</si>
  <si>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</si>
  <si>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</si>
  <si>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</si>
  <si>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</si>
  <si>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</si>
  <si>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</si>
  <si>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</si>
  <si>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</si>
  <si>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</si>
  <si>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</si>
  <si>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</si>
  <si>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</si>
  <si>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</si>
  <si>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</si>
  <si>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</si>
  <si>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</si>
  <si>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</si>
  <si>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</si>
  <si>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</si>
  <si>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</si>
  <si>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</si>
  <si>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</si>
  <si>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</si>
  <si>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</si>
  <si>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</si>
  <si>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</si>
  <si>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</si>
  <si>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</si>
  <si>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</si>
  <si>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</si>
  <si>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</si>
  <si>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</si>
  <si>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</si>
  <si>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</si>
  <si>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</si>
  <si>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</si>
  <si>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</si>
  <si>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</si>
  <si>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</si>
  <si>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</si>
  <si>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</si>
  <si>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</si>
  <si>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</si>
  <si>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</si>
  <si>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</si>
  <si>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</si>
  <si>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</si>
  <si>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</si>
  <si>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</si>
  <si>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</si>
  <si>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</si>
  <si>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</si>
  <si>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</si>
  <si>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</si>
  <si>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</si>
  <si>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</si>
  <si>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</si>
  <si>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</si>
  <si>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</si>
  <si>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</si>
  <si>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</si>
  <si>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</si>
  <si>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</si>
  <si>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</si>
  <si>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</si>
  <si>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</si>
  <si>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</si>
  <si>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</si>
  <si>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</si>
  <si>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</si>
  <si>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</si>
  <si>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</si>
  <si>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</si>
  <si>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</si>
  <si>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</si>
  <si>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</si>
  <si>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</si>
  <si>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</si>
  <si>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</si>
  <si>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</si>
  <si>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</si>
  <si>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</si>
  <si>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</si>
  <si>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</si>
  <si>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</si>
  <si>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</si>
  <si>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</si>
  <si>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</si>
  <si>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</si>
  <si>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</si>
  <si>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</si>
  <si>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</si>
  <si>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</si>
  <si>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</si>
  <si>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</si>
  <si>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</si>
  <si>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</si>
  <si>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</si>
  <si>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</si>
  <si>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</si>
  <si>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</si>
  <si>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</si>
  <si>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</si>
  <si>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</si>
  <si>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</si>
  <si>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</si>
  <si>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</si>
  <si>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</si>
  <si>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</si>
  <si>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</si>
  <si>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</si>
  <si>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</si>
  <si>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</si>
  <si>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</si>
  <si>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</si>
  <si>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</si>
  <si>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</si>
  <si>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</si>
  <si>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</si>
  <si>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</si>
  <si>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</si>
  <si>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</si>
  <si>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</si>
  <si>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</si>
  <si>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</si>
  <si>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</si>
  <si>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</si>
  <si>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</si>
  <si>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</si>
  <si>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</si>
  <si>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</si>
  <si>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</si>
  <si>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</si>
  <si>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</si>
  <si>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</si>
  <si>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</si>
  <si>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</si>
  <si>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</si>
  <si>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</si>
  <si>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</si>
  <si>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</si>
  <si>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</si>
  <si>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</si>
  <si>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</si>
  <si>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</si>
  <si>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</si>
  <si>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</si>
  <si>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</si>
  <si>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</si>
  <si>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</si>
  <si>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</si>
  <si>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</si>
  <si>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</si>
  <si>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</si>
  <si>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</si>
  <si>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</si>
  <si>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</si>
  <si>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</si>
  <si>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</si>
  <si>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</si>
  <si>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</si>
  <si>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</si>
  <si>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</si>
  <si>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</si>
  <si>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</si>
  <si>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</si>
  <si>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</si>
  <si>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</si>
  <si>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</si>
  <si>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</si>
  <si>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</si>
  <si>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</si>
  <si>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</si>
  <si>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</si>
  <si>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</si>
  <si>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</si>
  <si>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</si>
  <si>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</si>
  <si>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</si>
  <si>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</si>
  <si>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</si>
  <si>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</si>
  <si>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</si>
  <si>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</si>
  <si>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</si>
  <si>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</si>
  <si>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</si>
  <si>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</si>
  <si>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</si>
  <si>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</si>
  <si>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</si>
  <si>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</si>
  <si>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</si>
  <si>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</si>
  <si>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</si>
  <si>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</si>
  <si>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</si>
  <si>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</si>
  <si>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</si>
  <si>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</si>
  <si>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</si>
  <si>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</si>
  <si>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</si>
  <si>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</si>
  <si>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</si>
  <si>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</si>
  <si>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</si>
  <si>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</si>
  <si>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</si>
  <si>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</si>
  <si>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</si>
  <si>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</si>
  <si>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</si>
  <si>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</si>
  <si>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</si>
  <si>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</si>
  <si>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</si>
  <si>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</si>
  <si>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</si>
  <si>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</si>
  <si>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</si>
  <si>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</si>
  <si>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</si>
  <si>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</si>
  <si>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</si>
  <si>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</si>
  <si>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</si>
  <si>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</si>
  <si>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</si>
  <si>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</si>
  <si>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</si>
  <si>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</si>
  <si>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</si>
  <si>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</si>
  <si>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</si>
  <si>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</si>
  <si>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</si>
  <si>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</si>
  <si>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</si>
  <si>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</si>
  <si>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</si>
  <si>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</si>
  <si>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</si>
  <si>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</si>
  <si>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</si>
  <si>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</si>
  <si>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</si>
  <si>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</si>
  <si>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</si>
  <si>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</si>
  <si>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</si>
  <si>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</si>
  <si>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</si>
  <si>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</si>
  <si>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</si>
  <si>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</si>
  <si>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</si>
  <si>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</si>
  <si>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</si>
  <si>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</si>
  <si>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</si>
  <si>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</si>
  <si>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</si>
  <si>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</si>
  <si>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</si>
  <si>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</si>
  <si>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</si>
  <si>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</si>
  <si>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</si>
  <si>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</si>
  <si>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</si>
  <si>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</si>
  <si>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</si>
  <si>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</si>
  <si>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</si>
  <si>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</si>
  <si>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</si>
  <si>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</si>
  <si>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</si>
  <si>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</si>
  <si>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</si>
  <si>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</si>
  <si>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</si>
  <si>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</si>
  <si>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</si>
  <si>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</si>
  <si>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</si>
  <si>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</si>
  <si>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</si>
  <si>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</si>
  <si>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</si>
  <si>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</si>
  <si>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</si>
  <si>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</si>
  <si>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</si>
  <si>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</si>
  <si>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</si>
  <si>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</si>
  <si>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</si>
  <si>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</si>
  <si>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</si>
  <si>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</si>
  <si>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</si>
  <si>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</si>
  <si>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</si>
  <si>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</si>
  <si>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</si>
  <si>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</si>
  <si>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</si>
  <si>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</si>
  <si>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</si>
  <si>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</si>
  <si>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</si>
  <si>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</si>
  <si>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</si>
  <si>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</si>
  <si>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</si>
  <si>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</si>
  <si>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</si>
  <si>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</si>
  <si>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</si>
  <si>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</si>
  <si>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</si>
  <si>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</si>
  <si>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</si>
  <si>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</si>
  <si>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</si>
  <si>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</si>
  <si>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</si>
  <si>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</si>
  <si>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</si>
  <si>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</si>
  <si>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</si>
  <si>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</si>
  <si>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</si>
  <si>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</si>
  <si>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</si>
  <si>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</si>
  <si>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</si>
  <si>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</si>
  <si>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</si>
  <si>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</si>
  <si>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</si>
  <si>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</si>
  <si>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</si>
  <si>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</si>
  <si>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</si>
  <si>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</si>
  <si>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</si>
  <si>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</si>
  <si>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</si>
  <si>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</si>
  <si>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</si>
  <si>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</si>
  <si>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</si>
  <si>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</si>
  <si>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</si>
  <si>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</si>
  <si>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</si>
  <si>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</si>
  <si>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</si>
  <si>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</si>
  <si>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</si>
  <si>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</si>
  <si>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</si>
  <si>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</si>
  <si>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</si>
  <si>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</si>
  <si>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</si>
  <si>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</si>
  <si>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</si>
  <si>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</si>
  <si>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</si>
  <si>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</si>
  <si>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</si>
  <si>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</si>
  <si>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</si>
  <si>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</si>
  <si>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</si>
  <si>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</si>
  <si>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</si>
  <si>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</si>
  <si>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</si>
  <si>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</si>
  <si>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</si>
  <si>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</si>
  <si>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</si>
  <si>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</si>
  <si>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</si>
  <si>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</si>
  <si>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</si>
  <si>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</si>
  <si>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</si>
  <si>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</si>
  <si>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</si>
  <si>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</si>
  <si>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</si>
  <si>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</si>
  <si>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</si>
  <si>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</si>
  <si>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</si>
  <si>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</si>
  <si>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</si>
  <si>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</si>
  <si>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</si>
  <si>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</si>
  <si>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</si>
  <si>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</si>
  <si>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</si>
  <si>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</si>
  <si>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</si>
  <si>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</si>
  <si>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</si>
  <si>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</si>
  <si>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</si>
  <si>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</si>
  <si>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</si>
  <si>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</si>
  <si>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</si>
  <si>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</si>
  <si>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</si>
  <si>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</si>
  <si>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</si>
  <si>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</si>
  <si>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</si>
  <si>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</si>
  <si>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</si>
  <si>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</si>
  <si>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</si>
  <si>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</si>
  <si>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</si>
  <si>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</si>
  <si>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</si>
  <si>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</si>
  <si>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</si>
  <si>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</si>
  <si>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</si>
  <si>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</si>
  <si>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</si>
  <si>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</si>
  <si>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</si>
  <si>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</si>
  <si>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</si>
  <si>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</si>
  <si>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</si>
  <si>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</si>
  <si>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</si>
  <si>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</si>
  <si>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</si>
  <si>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</si>
  <si>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</si>
  <si>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</si>
  <si>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</si>
  <si>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</si>
  <si>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</si>
  <si>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</si>
  <si>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</si>
  <si>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</si>
  <si>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</si>
  <si>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</si>
  <si>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</si>
  <si>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</si>
  <si>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</si>
  <si>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</si>
  <si>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</si>
  <si>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</si>
  <si>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</si>
  <si>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</si>
  <si>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</si>
  <si>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</si>
  <si>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</si>
  <si>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</si>
  <si>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</si>
  <si>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</si>
  <si>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</si>
  <si>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</si>
  <si>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</si>
  <si>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</si>
  <si>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</si>
  <si>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</si>
  <si>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</si>
  <si>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</si>
  <si>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</si>
  <si>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</si>
  <si>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</si>
  <si>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</si>
  <si>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</si>
  <si>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</si>
  <si>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</si>
  <si>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</si>
  <si>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</si>
  <si>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</si>
  <si>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</si>
  <si>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</si>
  <si>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</si>
  <si>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</si>
  <si>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</si>
  <si>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</si>
  <si>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</si>
  <si>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</si>
  <si>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</si>
  <si>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</si>
  <si>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</si>
  <si>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</si>
  <si>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</si>
  <si>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</si>
  <si>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</si>
  <si>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</si>
  <si>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</si>
  <si>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</si>
  <si>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</si>
  <si>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</si>
  <si>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</si>
  <si>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</si>
  <si>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</si>
  <si>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</si>
  <si>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</si>
  <si>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</si>
  <si>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</si>
  <si>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</si>
  <si>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</si>
  <si>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</si>
  <si>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</si>
  <si>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</si>
  <si>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</si>
  <si>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</si>
  <si>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</si>
  <si>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</si>
  <si>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</si>
  <si>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</si>
  <si>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</si>
  <si>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</si>
  <si>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</si>
  <si>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</si>
  <si>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</si>
  <si>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</si>
  <si>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</si>
  <si>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</si>
  <si>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</si>
  <si>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</si>
  <si>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</si>
  <si>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</si>
  <si>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</si>
  <si>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</si>
  <si>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</si>
  <si>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</si>
  <si>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</si>
  <si>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</si>
  <si>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</si>
  <si>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</si>
  <si>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</si>
  <si>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</si>
  <si>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</si>
  <si>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</si>
  <si>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</si>
  <si>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</si>
  <si>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</si>
  <si>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</si>
  <si>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</si>
  <si>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</si>
  <si>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</si>
  <si>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</si>
  <si>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</si>
  <si>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</si>
  <si>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</si>
  <si>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</si>
  <si>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</si>
  <si>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</si>
  <si>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</si>
  <si>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</si>
  <si>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</si>
  <si>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</si>
  <si>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</si>
  <si>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</si>
  <si>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</si>
  <si>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</si>
  <si>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</si>
  <si>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</si>
  <si>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</si>
  <si>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</si>
  <si>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</si>
  <si>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</si>
  <si>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</si>
  <si>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</si>
  <si>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</si>
  <si>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</si>
  <si>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</si>
  <si>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</si>
  <si>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</si>
  <si>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</si>
  <si>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</si>
  <si>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</si>
  <si>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</si>
  <si>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</si>
  <si>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</si>
  <si>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</si>
  <si>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</si>
  <si>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</si>
  <si>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</si>
  <si>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</si>
  <si>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</si>
  <si>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</si>
  <si>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</si>
  <si>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</si>
  <si>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</si>
  <si>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</si>
  <si>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</si>
  <si>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</si>
  <si>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</si>
  <si>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</si>
  <si>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</si>
  <si>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</si>
  <si>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</si>
  <si>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</si>
  <si>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</si>
  <si>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</si>
  <si>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</si>
  <si>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</si>
  <si>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</si>
  <si>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</si>
  <si>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</si>
  <si>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</si>
  <si>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</si>
  <si>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</si>
  <si>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</si>
  <si>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</si>
  <si>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</si>
  <si>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</si>
  <si>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</si>
  <si>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</si>
  <si>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</si>
  <si>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</si>
  <si>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</si>
  <si>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</si>
  <si>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</si>
  <si>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</si>
  <si>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</si>
  <si>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</si>
  <si>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</si>
  <si>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</si>
  <si>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</si>
  <si>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</si>
  <si>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</si>
  <si>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</si>
  <si>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</si>
  <si>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</si>
  <si>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</si>
  <si>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</si>
  <si>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</si>
  <si>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</si>
  <si>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</si>
  <si>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</si>
  <si>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</si>
  <si>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</si>
  <si>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</si>
  <si>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</si>
  <si>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</si>
  <si>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</si>
  <si>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</si>
  <si>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</si>
  <si>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</si>
  <si>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</si>
  <si>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</si>
  <si>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</si>
  <si>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</si>
  <si>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</si>
  <si>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</si>
  <si>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</si>
  <si>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</si>
  <si>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</si>
  <si>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</si>
  <si>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</si>
  <si>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</si>
  <si>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</si>
  <si>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</si>
  <si>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</si>
  <si>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</si>
  <si>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</si>
  <si>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</si>
  <si>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</si>
  <si>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</si>
  <si>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</si>
  <si>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</si>
  <si>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</si>
  <si>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</si>
  <si>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</si>
  <si>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</si>
  <si>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</si>
  <si>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</si>
  <si>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</si>
  <si>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</si>
  <si>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</si>
  <si>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</si>
  <si>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</si>
  <si>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</si>
  <si>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</si>
  <si>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</si>
  <si>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</si>
  <si>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</si>
  <si>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</si>
  <si>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</si>
  <si>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</si>
  <si>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</si>
  <si>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</si>
  <si>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</si>
  <si>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</si>
  <si>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</si>
  <si>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</si>
  <si>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</si>
  <si>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</si>
  <si>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</si>
  <si>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</si>
  <si>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</si>
  <si>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</si>
  <si>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</si>
  <si>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</si>
  <si>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</si>
  <si>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</si>
  <si>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</si>
  <si>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</si>
  <si>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</si>
  <si>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</si>
  <si>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</si>
  <si>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</si>
  <si>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</si>
  <si>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</si>
  <si>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</si>
  <si>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</si>
  <si>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</si>
  <si>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</si>
  <si>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</si>
  <si>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</si>
  <si>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</si>
  <si>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</si>
  <si>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</si>
  <si>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</si>
  <si>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</si>
  <si>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</si>
  <si>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</si>
  <si>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</si>
  <si>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</si>
  <si>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</si>
  <si>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</si>
  <si>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</si>
  <si>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</si>
  <si>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</si>
  <si>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</si>
  <si>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</si>
  <si>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</si>
  <si>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</si>
  <si>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</si>
  <si>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</si>
  <si>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</si>
  <si>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</si>
  <si>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</si>
  <si>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</si>
  <si>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</si>
  <si>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</si>
  <si>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</si>
  <si>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</si>
  <si>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</si>
  <si>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</si>
  <si>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</si>
  <si>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</si>
  <si>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</si>
  <si>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</si>
  <si>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</si>
  <si>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</si>
  <si>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</si>
  <si>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</si>
  <si>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</si>
  <si>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</si>
  <si>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</si>
  <si>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</si>
  <si>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</si>
  <si>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</si>
  <si>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</si>
  <si>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</si>
  <si>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</si>
  <si>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</si>
  <si>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</si>
  <si>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</si>
  <si>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</si>
  <si>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</si>
  <si>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</si>
  <si>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</si>
  <si>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</si>
  <si>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</si>
  <si>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</si>
  <si>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</si>
  <si>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</si>
  <si>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</si>
  <si>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</si>
  <si>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</si>
  <si>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</si>
  <si>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</si>
  <si>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</si>
  <si>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</si>
  <si>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</si>
  <si>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</si>
  <si>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</si>
  <si>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</si>
  <si>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</si>
  <si>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</si>
  <si>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</si>
  <si>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</si>
  <si>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</si>
  <si>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</si>
  <si>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</si>
  <si>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</si>
  <si>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</si>
  <si>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</si>
  <si>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</si>
  <si>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</si>
  <si>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</si>
  <si>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</si>
  <si>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</si>
  <si>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</si>
  <si>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</si>
  <si>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</si>
  <si>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</si>
  <si>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</si>
  <si>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</si>
  <si>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</si>
  <si>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</si>
  <si>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</si>
  <si>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</si>
  <si>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</si>
  <si>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</si>
  <si>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</si>
  <si>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</si>
  <si>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</si>
  <si>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</si>
  <si>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</si>
  <si>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</si>
  <si>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</si>
  <si>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</si>
  <si>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</si>
  <si>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</si>
  <si>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</si>
  <si>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</si>
  <si>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</si>
  <si>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</si>
  <si>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</si>
  <si>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</si>
  <si>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</si>
  <si>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</si>
  <si>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</si>
  <si>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</si>
  <si>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</si>
  <si>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</si>
  <si>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</si>
  <si>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</si>
  <si>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</si>
  <si>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</si>
  <si>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</si>
  <si>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</si>
  <si>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</si>
  <si>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</si>
  <si>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</si>
  <si>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</si>
  <si>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</si>
  <si>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</si>
  <si>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</si>
  <si>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</si>
  <si>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</si>
  <si>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</si>
  <si>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</si>
  <si>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</si>
  <si>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</si>
  <si>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</si>
  <si>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</si>
  <si>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</si>
  <si>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</si>
  <si>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</si>
  <si>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</si>
  <si>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</si>
  <si>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</si>
  <si>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</si>
  <si>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</si>
  <si>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</si>
  <si>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</si>
  <si>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</si>
  <si>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</si>
  <si>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</si>
  <si>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</si>
  <si>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</si>
  <si>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</si>
  <si>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</si>
  <si>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</si>
  <si>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</si>
  <si>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</si>
  <si>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</si>
  <si>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</si>
  <si>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</si>
  <si>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</si>
  <si>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</si>
  <si>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</si>
  <si>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</si>
  <si>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</si>
  <si>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</si>
  <si>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</si>
  <si>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</si>
  <si>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</si>
  <si>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</si>
  <si>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</si>
  <si>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</si>
  <si>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</si>
  <si>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</si>
  <si>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</si>
  <si>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</si>
  <si>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</si>
  <si>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</si>
  <si>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</si>
  <si>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</si>
  <si>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</si>
  <si>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</si>
  <si>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</si>
  <si>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</si>
  <si>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</si>
  <si>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</si>
  <si>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</si>
  <si>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</si>
  <si>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</si>
  <si>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</si>
  <si>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</si>
  <si>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</si>
  <si>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</si>
  <si>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</si>
  <si>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</si>
  <si>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</si>
  <si>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</si>
  <si>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</si>
  <si>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</si>
  <si>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</si>
  <si>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</si>
  <si>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</si>
  <si>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</si>
  <si>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</si>
  <si>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</si>
  <si>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</si>
  <si>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</si>
  <si>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</si>
  <si>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</si>
  <si>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</si>
  <si>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</si>
  <si>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</si>
  <si>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</si>
  <si>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</si>
  <si>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</si>
  <si>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</si>
  <si>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</si>
  <si>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</si>
  <si>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</si>
  <si>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</si>
  <si>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</si>
  <si>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</si>
  <si>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</si>
  <si>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</si>
  <si>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</si>
  <si>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</si>
  <si>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</si>
  <si>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</si>
  <si>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</si>
  <si>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</si>
  <si>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</si>
  <si>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</si>
  <si>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</si>
  <si>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</si>
  <si>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</si>
  <si>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</si>
  <si>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</si>
  <si>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</si>
  <si>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</si>
  <si>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</si>
  <si>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</si>
  <si>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</si>
  <si>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</si>
  <si>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</si>
  <si>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</si>
  <si>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</si>
  <si>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</si>
  <si>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</si>
  <si>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</si>
  <si>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</si>
  <si>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</si>
  <si>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</si>
  <si>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</si>
  <si>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</si>
  <si>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</si>
  <si>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</si>
  <si>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</si>
  <si>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</si>
  <si>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</si>
  <si>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</si>
  <si>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</si>
  <si>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</si>
  <si>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</si>
  <si>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</si>
  <si>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</si>
  <si>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</si>
  <si>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</si>
  <si>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</si>
  <si>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</si>
  <si>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</si>
  <si>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</si>
  <si>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</si>
  <si>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</si>
  <si>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</si>
  <si>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</si>
  <si>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</si>
  <si>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</si>
  <si>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</si>
  <si>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</si>
  <si>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</si>
  <si>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</si>
  <si>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</si>
  <si>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</si>
  <si>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</si>
  <si>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</si>
  <si>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</si>
  <si>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</si>
  <si>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</si>
  <si>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</si>
  <si>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</si>
  <si>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</si>
  <si>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</si>
  <si>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</si>
  <si>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</si>
  <si>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</si>
  <si>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</si>
  <si>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</si>
  <si>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</si>
  <si>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</si>
  <si>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</si>
  <si>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</si>
  <si>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</si>
  <si>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</si>
  <si>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</si>
  <si>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</si>
  <si>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</si>
  <si>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</si>
  <si>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</si>
  <si>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</si>
  <si>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</si>
  <si>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</si>
  <si>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</si>
  <si>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</si>
  <si>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</si>
  <si>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</si>
  <si>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</si>
  <si>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</si>
  <si>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</si>
  <si>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</si>
  <si>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</si>
  <si>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</si>
  <si>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</si>
  <si>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</si>
  <si>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</si>
  <si>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</si>
  <si>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</si>
  <si>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</si>
  <si>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</si>
  <si>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</si>
  <si>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</si>
  <si>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</si>
  <si>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</si>
  <si>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</si>
  <si>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</si>
  <si>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</si>
  <si>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</si>
  <si>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</si>
  <si>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</si>
  <si>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</si>
  <si>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</si>
  <si>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</si>
  <si>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</si>
  <si>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</si>
  <si>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</si>
  <si>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</si>
  <si>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</si>
  <si>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</si>
  <si>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</si>
  <si>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</si>
  <si>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</si>
  <si>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</si>
  <si>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</si>
  <si>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</si>
  <si>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</si>
  <si>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</si>
  <si>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</si>
  <si>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</si>
  <si>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</si>
  <si>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</si>
  <si>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</si>
  <si>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</si>
  <si>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</si>
  <si>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</si>
  <si>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</si>
  <si>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</si>
  <si>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</si>
  <si>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</si>
  <si>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</si>
  <si>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</si>
  <si>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</si>
  <si>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</si>
  <si>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</si>
  <si>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</si>
  <si>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</si>
  <si>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</si>
  <si>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</si>
  <si>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</si>
  <si>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</si>
  <si>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</si>
  <si>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</si>
  <si>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</si>
  <si>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</si>
  <si>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</si>
  <si>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</si>
  <si>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</si>
  <si>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</si>
  <si>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</si>
  <si>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</si>
  <si>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</si>
  <si>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</si>
  <si>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</si>
  <si>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</si>
  <si>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</si>
  <si>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</si>
  <si>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</si>
  <si>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</si>
  <si>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</si>
  <si>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</si>
  <si>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</si>
  <si>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</si>
  <si>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</si>
  <si>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</si>
  <si>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</si>
  <si>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</si>
  <si>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</si>
  <si>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</si>
  <si>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</si>
  <si>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</si>
  <si>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</si>
  <si>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</si>
  <si>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</si>
  <si>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</si>
  <si>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</si>
  <si>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</si>
  <si>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</si>
  <si>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</si>
  <si>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</si>
  <si>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</si>
  <si>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</si>
  <si>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</si>
  <si>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</si>
  <si>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</si>
  <si>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</si>
  <si>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</si>
  <si>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</si>
  <si>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</si>
  <si>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</si>
  <si>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</si>
  <si>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</si>
  <si>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</si>
  <si>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</si>
  <si>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</si>
  <si>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</si>
  <si>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</si>
  <si>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</si>
  <si>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</si>
  <si>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</si>
  <si>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</si>
  <si>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</si>
  <si>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</si>
  <si>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</si>
  <si>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</si>
  <si>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</si>
  <si>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</si>
  <si>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</si>
  <si>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</si>
  <si>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</si>
  <si>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</si>
  <si>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</si>
  <si>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</si>
  <si>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</si>
  <si>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</si>
  <si>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</si>
  <si>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</si>
  <si>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</si>
  <si>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</si>
  <si>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</si>
  <si>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</si>
  <si>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</si>
  <si>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</si>
  <si>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</si>
  <si>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</si>
  <si>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</si>
  <si>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</si>
  <si>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</si>
  <si>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</si>
  <si>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</si>
  <si>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</si>
  <si>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</si>
  <si>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</si>
  <si>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</si>
  <si>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</si>
  <si>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</si>
  <si>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</si>
  <si>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</si>
  <si>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</si>
  <si>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</si>
  <si>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</si>
  <si>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</si>
  <si>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</si>
  <si>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</si>
  <si>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</si>
  <si>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</si>
  <si>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</si>
  <si>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</si>
  <si>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</si>
  <si>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</si>
  <si>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</si>
  <si>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</si>
  <si>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</si>
  <si>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</si>
  <si>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</si>
  <si>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</si>
  <si>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</si>
  <si>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</si>
  <si>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</si>
  <si>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</si>
  <si>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</si>
  <si>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</si>
  <si>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</si>
  <si>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</si>
  <si>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</si>
  <si>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</si>
  <si>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</si>
  <si>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</si>
  <si>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</si>
  <si>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</si>
  <si>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</si>
  <si>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</si>
  <si>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</si>
  <si>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</si>
  <si>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</si>
  <si>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</si>
  <si>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</si>
  <si>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</si>
  <si>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</si>
  <si>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</si>
  <si>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</si>
  <si>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</si>
  <si>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</si>
  <si>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</si>
  <si>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</si>
  <si>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</si>
  <si>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</si>
  <si>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</si>
  <si>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</si>
  <si>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</si>
  <si>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</si>
  <si>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</si>
  <si>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</si>
  <si>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</si>
  <si>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</si>
  <si>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</si>
  <si>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</si>
  <si>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</si>
  <si>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</si>
  <si>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</si>
  <si>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</si>
  <si>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</si>
  <si>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</si>
  <si>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</si>
  <si>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</si>
  <si>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</si>
  <si>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</si>
  <si>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</si>
  <si>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</si>
  <si>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</si>
  <si>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</si>
  <si>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</si>
  <si>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</si>
  <si>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</si>
  <si>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</si>
  <si>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</si>
  <si>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</si>
  <si>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</si>
  <si>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</si>
  <si>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</si>
  <si>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</si>
  <si>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</si>
  <si>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</si>
  <si>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</si>
  <si>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</si>
  <si>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</si>
  <si>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</si>
  <si>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</si>
  <si>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</si>
  <si>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</si>
  <si>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</si>
  <si>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</si>
  <si>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</si>
  <si>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</si>
  <si>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</si>
  <si>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</si>
  <si>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</si>
  <si>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</si>
  <si>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</si>
  <si>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</si>
  <si>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</si>
  <si>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</si>
  <si>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</si>
  <si>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</si>
  <si>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</si>
  <si>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</si>
  <si>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</si>
  <si>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</si>
  <si>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</si>
  <si>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</si>
  <si>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</si>
  <si>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</si>
  <si>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</si>
  <si>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</si>
  <si>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</si>
  <si>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</si>
  <si>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</si>
  <si>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</si>
  <si>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</si>
  <si>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</si>
  <si>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</si>
  <si>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</si>
  <si>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</si>
  <si>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</si>
  <si>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</si>
  <si>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</si>
  <si>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</si>
  <si>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</si>
  <si>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</si>
  <si>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</si>
  <si>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</si>
  <si>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</si>
  <si>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</si>
  <si>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</si>
  <si>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</si>
  <si>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</si>
  <si>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</si>
  <si>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</si>
  <si>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</si>
  <si>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</si>
  <si>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</si>
  <si>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</si>
  <si>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</si>
  <si>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</si>
  <si>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</si>
  <si>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</si>
  <si>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</si>
  <si>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</si>
  <si>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</si>
  <si>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</si>
  <si>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</si>
  <si>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</si>
  <si>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</si>
  <si>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</si>
  <si>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</si>
  <si>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</si>
  <si>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</si>
  <si>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</si>
  <si>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</si>
  <si>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</si>
  <si>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</si>
  <si>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</si>
  <si>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</si>
  <si>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</si>
  <si>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</si>
  <si>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</si>
  <si>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</si>
  <si>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</si>
  <si>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</si>
  <si>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</si>
  <si>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</si>
  <si>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</si>
  <si>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</si>
  <si>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</si>
  <si>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</si>
  <si>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</si>
  <si>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</si>
  <si>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</si>
  <si>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</si>
  <si>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</si>
  <si>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</si>
  <si>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</si>
  <si>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</si>
  <si>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</si>
  <si>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</si>
  <si>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</si>
  <si>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</si>
  <si>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</si>
  <si>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</si>
  <si>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</si>
  <si>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</si>
  <si>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</si>
  <si>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</si>
  <si>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</si>
  <si>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</si>
  <si>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</si>
  <si>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</si>
  <si>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</si>
  <si>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</si>
  <si>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</si>
  <si>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</si>
  <si>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</si>
  <si>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</si>
  <si>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</si>
  <si>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</si>
  <si>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</si>
  <si>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</si>
  <si>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</si>
  <si>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</si>
  <si>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</si>
  <si>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</si>
  <si>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</si>
  <si>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</si>
  <si>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</si>
  <si>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</si>
  <si>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</si>
  <si>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</si>
  <si>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</si>
  <si>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</si>
  <si>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</si>
  <si>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</si>
  <si>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</si>
  <si>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</si>
  <si>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</si>
  <si>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</si>
  <si>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</si>
  <si>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</si>
  <si>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</si>
  <si>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</si>
  <si>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</si>
  <si>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</si>
  <si>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</si>
  <si>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</si>
  <si>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</si>
  <si>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</si>
  <si>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</si>
  <si>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</si>
  <si>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</si>
  <si>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</si>
  <si>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</si>
  <si>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</si>
  <si>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</si>
  <si>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</si>
  <si>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</si>
  <si>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</si>
  <si>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</si>
  <si>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</si>
  <si>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</si>
  <si>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</si>
  <si>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</si>
  <si>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</si>
  <si>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</si>
  <si>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</si>
  <si>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</si>
  <si>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</si>
  <si>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</si>
  <si>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</si>
  <si>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</si>
  <si>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</si>
  <si>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</si>
  <si>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</si>
  <si>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</si>
  <si>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</si>
  <si>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</si>
  <si>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</si>
  <si>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</si>
  <si>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</si>
  <si>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</si>
  <si>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</si>
  <si>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</si>
  <si>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</si>
  <si>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</si>
  <si>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</si>
  <si>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</si>
  <si>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</si>
  <si>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</si>
  <si>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</si>
  <si>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</si>
  <si>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</si>
  <si>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</si>
  <si>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</si>
  <si>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</si>
  <si>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</si>
  <si>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</si>
  <si>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</si>
  <si>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</si>
  <si>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</si>
  <si>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</si>
  <si>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</si>
  <si>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</si>
  <si>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</si>
  <si>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</si>
  <si>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</si>
  <si>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</si>
  <si>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</si>
  <si>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</si>
  <si>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</si>
  <si>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</si>
  <si>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</si>
  <si>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</si>
  <si>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</si>
  <si>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</si>
  <si>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</si>
  <si>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</si>
  <si>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</si>
  <si>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</si>
  <si>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</si>
  <si>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</si>
  <si>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</si>
  <si>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</si>
  <si>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</si>
  <si>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</si>
  <si>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</si>
  <si>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</si>
  <si>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</si>
  <si>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</si>
  <si>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</si>
  <si>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</si>
  <si>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</si>
  <si>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</si>
  <si>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</si>
  <si>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</si>
  <si>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</si>
  <si>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</si>
  <si>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</si>
  <si>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</si>
  <si>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</si>
  <si>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</si>
  <si>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</si>
  <si>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</si>
  <si>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</si>
  <si>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</si>
  <si>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</si>
  <si>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</si>
  <si>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</si>
  <si>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</si>
  <si>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</si>
  <si>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</si>
  <si>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</si>
  <si>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</si>
  <si>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</si>
  <si>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</si>
  <si>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</si>
  <si>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</si>
  <si>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</si>
  <si>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</si>
  <si>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</si>
  <si>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</si>
  <si>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</si>
  <si>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</si>
  <si>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</si>
  <si>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</si>
  <si>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</si>
  <si>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</si>
  <si>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</si>
  <si>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</si>
  <si>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</si>
  <si>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</si>
  <si>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</si>
  <si>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</si>
  <si>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</si>
  <si>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</si>
  <si>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</si>
  <si>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</si>
  <si>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</si>
  <si>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</si>
  <si>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</si>
  <si>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</si>
  <si>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</si>
  <si>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</si>
  <si>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</si>
  <si>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</si>
  <si>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</si>
  <si>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</si>
  <si>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</si>
  <si>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</si>
  <si>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</si>
  <si>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</si>
  <si>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</si>
  <si>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</si>
  <si>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</si>
  <si>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</si>
  <si>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</si>
  <si>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</si>
  <si>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</si>
  <si>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</si>
  <si>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</si>
  <si>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</si>
  <si>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</si>
  <si>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</si>
  <si>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</si>
  <si>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</si>
  <si>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</si>
  <si>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</si>
  <si>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</si>
  <si>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</si>
  <si>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</si>
  <si>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</si>
  <si>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</si>
  <si>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</si>
  <si>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</si>
  <si>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</si>
  <si>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</si>
  <si>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</si>
  <si>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</si>
  <si>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</si>
  <si>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</si>
  <si>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</si>
  <si>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</si>
  <si>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</si>
  <si>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</si>
  <si>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</si>
  <si>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</si>
  <si>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</si>
  <si>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</si>
  <si>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</si>
  <si>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</si>
  <si>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</si>
  <si>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</si>
  <si>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</si>
  <si>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</si>
  <si>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</si>
  <si>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</si>
  <si>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</si>
  <si>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</si>
  <si>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</si>
  <si>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</si>
  <si>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</si>
  <si>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</si>
  <si>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</si>
  <si>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</si>
  <si>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</si>
  <si>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</si>
  <si>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</si>
  <si>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</si>
  <si>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</si>
  <si>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</si>
  <si>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</si>
  <si>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</si>
  <si>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</si>
  <si>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</si>
  <si>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</si>
  <si>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</si>
  <si>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</si>
  <si>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</si>
  <si>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</si>
  <si>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</si>
  <si>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</si>
  <si>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</si>
  <si>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</si>
  <si>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</si>
  <si>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</si>
  <si>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</si>
  <si>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</si>
  <si>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</si>
  <si>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</si>
  <si>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</si>
  <si>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</si>
  <si>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</si>
  <si>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</si>
  <si>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</si>
  <si>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</si>
  <si>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</si>
  <si>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</si>
  <si>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</si>
  <si>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</si>
  <si>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</si>
  <si>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</si>
  <si>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</si>
  <si>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</si>
  <si>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</si>
  <si>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</si>
  <si>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</si>
  <si>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</si>
  <si>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</si>
  <si>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</si>
  <si>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</si>
  <si>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</si>
  <si>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</si>
  <si>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</si>
  <si>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</si>
  <si>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</si>
  <si>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</si>
  <si>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</si>
  <si>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</si>
  <si>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</si>
  <si>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</si>
  <si>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</si>
  <si>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</si>
  <si>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</si>
  <si>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</si>
  <si>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</si>
  <si>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</si>
  <si>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</si>
  <si>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</si>
  <si>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</si>
  <si>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</si>
  <si>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</si>
  <si>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</si>
  <si>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</si>
  <si>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</si>
  <si>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</si>
  <si>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</si>
  <si>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</si>
  <si>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</si>
  <si>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</si>
  <si>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</si>
  <si>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</si>
  <si>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</si>
  <si>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</si>
  <si>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</si>
  <si>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</si>
  <si>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</si>
  <si>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</si>
  <si>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</si>
  <si>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</si>
  <si>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</si>
  <si>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</si>
  <si>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</si>
  <si>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</si>
  <si>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</si>
  <si>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</si>
  <si>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</si>
  <si>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</si>
  <si>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</si>
  <si>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</si>
  <si>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</si>
  <si>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</si>
  <si>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</si>
  <si>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</si>
  <si>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</si>
  <si>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</si>
  <si>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</si>
  <si>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</si>
  <si>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</si>
  <si>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</si>
  <si>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</si>
  <si>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</si>
  <si>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</si>
  <si>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</si>
  <si>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</si>
  <si>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</si>
  <si>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</si>
  <si>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</si>
  <si>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</si>
  <si>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</si>
  <si>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</si>
  <si>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</si>
  <si>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</si>
  <si>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</si>
  <si>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</si>
  <si>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</si>
  <si>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</si>
  <si>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</si>
  <si>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</si>
  <si>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</si>
  <si>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</si>
  <si>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</si>
  <si>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</si>
  <si>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</si>
  <si>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</si>
  <si>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</si>
  <si>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</si>
  <si>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</si>
  <si>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</si>
  <si>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</si>
  <si>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</si>
  <si>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</si>
  <si>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</si>
  <si>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</si>
  <si>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</si>
  <si>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</si>
  <si>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</si>
  <si>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</si>
  <si>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</si>
  <si>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</si>
  <si>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</si>
  <si>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</si>
  <si>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</si>
  <si>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</si>
  <si>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</si>
  <si>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</si>
  <si>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</si>
  <si>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</si>
  <si>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</si>
  <si>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</si>
  <si>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</si>
  <si>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</si>
  <si>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</si>
  <si>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</si>
  <si>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</si>
  <si>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</si>
  <si>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</si>
  <si>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</si>
  <si>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</si>
  <si>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</si>
  <si>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</si>
  <si>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</si>
  <si>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</si>
  <si>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</si>
  <si>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</si>
  <si>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</si>
  <si>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</si>
  <si>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</si>
  <si>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</si>
  <si>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</si>
  <si>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</si>
  <si>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</si>
  <si>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</si>
  <si>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</si>
  <si>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</si>
  <si>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</si>
  <si>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</si>
  <si>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</si>
  <si>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</si>
  <si>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</si>
  <si>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</si>
  <si>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</si>
  <si>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</si>
  <si>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</si>
  <si>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</si>
  <si>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</si>
  <si>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</si>
  <si>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</si>
  <si>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</si>
  <si>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</si>
  <si>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</si>
  <si>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</si>
  <si>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</si>
  <si>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</si>
  <si>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</si>
  <si>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</si>
  <si>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</si>
  <si>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</si>
  <si>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</si>
  <si>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</si>
  <si>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</si>
  <si>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</si>
  <si>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</si>
  <si>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</si>
  <si>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</si>
  <si>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</si>
  <si>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</si>
  <si>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</si>
  <si>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</si>
  <si>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</si>
  <si>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</si>
  <si>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</si>
  <si>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</si>
  <si>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</si>
  <si>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</si>
  <si>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</si>
  <si>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</si>
  <si>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</si>
  <si>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</si>
  <si>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</si>
  <si>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</si>
  <si>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</si>
  <si>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</si>
  <si>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</si>
  <si>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</si>
  <si>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</si>
  <si>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</si>
  <si>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</si>
  <si>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</si>
  <si>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</si>
  <si>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</si>
  <si>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</si>
  <si>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</si>
  <si>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</si>
  <si>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</si>
  <si>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</si>
  <si>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</si>
  <si>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</si>
  <si>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</si>
  <si>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</si>
  <si>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</si>
  <si>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</si>
  <si>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</si>
  <si>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</si>
  <si>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</si>
  <si>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</si>
  <si>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</si>
  <si>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</si>
  <si>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</si>
  <si>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</si>
  <si>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</si>
  <si>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</si>
  <si>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</si>
  <si>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</si>
  <si>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</si>
  <si>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</si>
  <si>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</si>
  <si>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</si>
  <si>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</si>
  <si>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</si>
  <si>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</si>
  <si>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</si>
  <si>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</si>
  <si>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</si>
  <si>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</si>
  <si>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</si>
  <si>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</si>
  <si>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</si>
  <si>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</si>
  <si>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</si>
  <si>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</si>
  <si>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</si>
  <si>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</si>
  <si>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</si>
  <si>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</si>
  <si>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</si>
  <si>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</si>
  <si>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</si>
  <si>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</si>
  <si>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</si>
  <si>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</si>
  <si>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</si>
  <si>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</si>
  <si>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</si>
  <si>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</si>
  <si>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</si>
  <si>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</si>
  <si>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</si>
  <si>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</si>
  <si>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</si>
  <si>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</si>
  <si>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</si>
  <si>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</si>
  <si>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</si>
  <si>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</si>
  <si>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</si>
  <si>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</si>
  <si>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</si>
  <si>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</si>
  <si>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</si>
  <si>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</si>
  <si>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</si>
  <si>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</si>
  <si>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</si>
  <si>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</si>
  <si>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</si>
  <si>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</si>
  <si>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</si>
  <si>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</si>
  <si>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</si>
  <si>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</si>
  <si>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</si>
  <si>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</si>
  <si>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</si>
  <si>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</si>
  <si>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</si>
  <si>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</si>
  <si>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</si>
  <si>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</si>
  <si>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</si>
  <si>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</si>
  <si>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</si>
  <si>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</si>
  <si>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</si>
  <si>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</si>
  <si>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</si>
  <si>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</si>
  <si>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</si>
  <si>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</si>
  <si>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</si>
  <si>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</si>
  <si>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</si>
  <si>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</si>
  <si>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</si>
  <si>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</si>
  <si>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</si>
  <si>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</si>
  <si>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</si>
  <si>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</si>
  <si>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</si>
  <si>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</si>
  <si>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</si>
  <si>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</si>
  <si>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</si>
  <si>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</si>
  <si>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</si>
  <si>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</si>
  <si>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</si>
  <si>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</si>
  <si>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</si>
  <si>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</si>
  <si>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</si>
  <si>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</si>
  <si>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</si>
  <si>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</si>
  <si>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</si>
  <si>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</si>
  <si>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</si>
  <si>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</si>
  <si>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</si>
  <si>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</si>
  <si>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</si>
  <si>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</si>
  <si>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</si>
  <si>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</si>
  <si>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</si>
  <si>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</si>
  <si>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</si>
  <si>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</si>
  <si>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</si>
  <si>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</si>
  <si>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</si>
  <si>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</si>
  <si>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</si>
  <si>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</si>
  <si>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</si>
  <si>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</si>
  <si>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</si>
  <si>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</si>
  <si>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</si>
  <si>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</si>
  <si>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</si>
  <si>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</si>
  <si>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</si>
  <si>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</si>
  <si>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</si>
  <si>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</si>
  <si>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</si>
  <si>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</si>
  <si>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</si>
  <si>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</si>
  <si>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</si>
  <si>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</si>
  <si>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</si>
  <si>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</si>
  <si>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</si>
  <si>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</si>
  <si>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</si>
  <si>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</si>
  <si>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</si>
  <si>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</si>
  <si>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</si>
  <si>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</si>
  <si>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</si>
  <si>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</si>
  <si>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</si>
  <si>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</si>
  <si>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</si>
  <si>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</si>
  <si>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</si>
  <si>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</si>
  <si>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</si>
  <si>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</si>
  <si>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</si>
  <si>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</si>
  <si>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</si>
  <si>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</si>
  <si>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</si>
  <si>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</si>
  <si>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</si>
  <si>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</si>
  <si>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</si>
  <si>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</si>
  <si>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</si>
  <si>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</si>
  <si>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</si>
  <si>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</si>
  <si>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</si>
  <si>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</si>
  <si>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</si>
  <si>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</si>
  <si>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</si>
  <si>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</si>
  <si>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</si>
  <si>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</si>
  <si>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</si>
  <si>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</si>
  <si>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</si>
  <si>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</si>
  <si>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</si>
  <si>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</si>
  <si>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</si>
  <si>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</si>
  <si>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</si>
  <si>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</si>
  <si>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</si>
  <si>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</si>
  <si>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</si>
  <si>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</si>
  <si>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</si>
  <si>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</si>
  <si>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</si>
  <si>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</si>
  <si>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</si>
  <si>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</si>
  <si>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</si>
  <si>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</si>
  <si>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</si>
  <si>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</si>
  <si>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</si>
  <si>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</si>
  <si>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</si>
  <si>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</si>
  <si>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</si>
  <si>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</si>
  <si>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</si>
  <si>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</si>
  <si>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</si>
  <si>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</si>
  <si>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</si>
  <si>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</si>
  <si>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</si>
  <si>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</si>
  <si>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</si>
  <si>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</si>
  <si>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</si>
  <si>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</si>
  <si>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</si>
  <si>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</si>
  <si>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</si>
  <si>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</si>
  <si>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</si>
  <si>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</si>
  <si>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</si>
  <si>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</si>
  <si>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</si>
  <si>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</si>
  <si>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</si>
  <si>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</si>
  <si>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</si>
  <si>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</si>
  <si>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</si>
  <si>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</si>
  <si>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</si>
  <si>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</si>
  <si>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</si>
  <si>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</si>
  <si>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</si>
  <si>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</si>
  <si>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</si>
  <si>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</si>
  <si>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</si>
  <si>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</si>
  <si>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</si>
  <si>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</si>
  <si>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</si>
  <si>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</si>
  <si>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</si>
  <si>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</si>
  <si>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</si>
  <si>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</si>
  <si>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</si>
  <si>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</si>
  <si>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</si>
  <si>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</si>
  <si>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</si>
  <si>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</si>
  <si>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</si>
  <si>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</si>
  <si>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</si>
  <si>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</si>
  <si>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</si>
  <si>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</si>
  <si>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</si>
  <si>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</si>
  <si>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</si>
  <si>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</si>
  <si>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</si>
  <si>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</si>
  <si>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</si>
  <si>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</si>
  <si>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</si>
  <si>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</si>
  <si>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</si>
  <si>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</si>
  <si>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</si>
  <si>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</si>
  <si>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</si>
  <si>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</si>
  <si>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</si>
  <si>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</si>
  <si>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</si>
  <si>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</si>
  <si>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</si>
  <si>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</si>
  <si>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</si>
  <si>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</si>
  <si>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</si>
  <si>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</si>
  <si>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</si>
  <si>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</si>
  <si>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</si>
  <si>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</si>
  <si>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</si>
  <si>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</si>
  <si>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</si>
  <si>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</si>
  <si>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</si>
  <si>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</si>
  <si>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</si>
  <si>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</si>
  <si>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</si>
  <si>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</si>
  <si>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</si>
  <si>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</si>
  <si>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</si>
  <si>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</si>
  <si>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</si>
  <si>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</si>
  <si>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</si>
  <si>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</si>
  <si>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</si>
  <si>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</si>
  <si>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</si>
  <si>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</si>
  <si>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</si>
  <si>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</si>
  <si>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</si>
  <si>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</si>
  <si>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</si>
  <si>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</si>
  <si>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</si>
  <si>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</si>
  <si>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</si>
  <si>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</si>
  <si>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</si>
  <si>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</si>
  <si>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</si>
  <si>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</si>
  <si>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</si>
  <si>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</si>
  <si>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</si>
  <si>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</si>
  <si>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</si>
  <si>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</si>
  <si>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</si>
  <si>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</si>
  <si>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</si>
  <si>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</si>
  <si>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</si>
  <si>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</si>
  <si>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</si>
  <si>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</si>
  <si>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</si>
  <si>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</si>
  <si>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</si>
  <si>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</si>
  <si>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</si>
  <si>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</si>
  <si>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</si>
  <si>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</si>
  <si>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</si>
  <si>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</si>
  <si>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</si>
  <si>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</si>
  <si>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</si>
  <si>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</si>
  <si>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</si>
  <si>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</si>
  <si>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</si>
  <si>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</si>
  <si>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</si>
  <si>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</si>
  <si>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</si>
  <si>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</si>
  <si>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</si>
  <si>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</si>
  <si>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</si>
  <si>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</si>
  <si>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</si>
  <si>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</si>
  <si>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</si>
  <si>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</si>
  <si>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</si>
  <si>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</si>
  <si>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</si>
  <si>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</si>
  <si>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</si>
  <si>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</si>
  <si>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</si>
  <si>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</si>
  <si>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</si>
  <si>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</si>
  <si>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</si>
  <si>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</si>
  <si>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</si>
  <si>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</si>
  <si>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</si>
  <si>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</si>
  <si>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</si>
  <si>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</si>
  <si>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</si>
  <si>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</si>
  <si>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</si>
  <si>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</si>
  <si>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</si>
  <si>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</si>
  <si>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</si>
  <si>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</si>
  <si>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</si>
  <si>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</si>
  <si>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</si>
  <si>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</si>
  <si>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</si>
  <si>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</si>
  <si>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</si>
  <si>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</si>
  <si>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</si>
  <si>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</si>
  <si>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</si>
  <si>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</si>
  <si>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</si>
  <si>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</si>
  <si>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</si>
  <si>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</si>
  <si>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</si>
  <si>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</si>
  <si>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</si>
  <si>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</si>
  <si>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</si>
  <si>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</si>
  <si>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</si>
  <si>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</si>
  <si>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</si>
  <si>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</si>
  <si>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</si>
  <si>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</si>
  <si>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</si>
  <si>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</si>
  <si>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</si>
  <si>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</si>
  <si>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</si>
  <si>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</si>
  <si>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</si>
  <si>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</si>
  <si>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</si>
  <si>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</si>
  <si>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</si>
  <si>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</si>
  <si>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</si>
  <si>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</si>
  <si>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</si>
  <si>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</si>
  <si>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</si>
  <si>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</si>
  <si>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</si>
  <si>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</si>
  <si>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</si>
  <si>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</si>
  <si>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</si>
  <si>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</si>
  <si>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</si>
  <si>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</si>
  <si>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</si>
  <si>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</si>
  <si>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</si>
  <si>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</si>
  <si>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</si>
  <si>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</si>
  <si>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</si>
  <si>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</si>
  <si>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</si>
  <si>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</si>
  <si>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</si>
  <si>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</si>
  <si>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</si>
  <si>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</si>
  <si>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</si>
  <si>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</si>
  <si>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</si>
  <si>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</si>
  <si>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</si>
  <si>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</si>
  <si>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</si>
  <si>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</si>
  <si>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</si>
  <si>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</si>
  <si>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</si>
  <si>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</si>
  <si>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</si>
  <si>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</si>
  <si>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</si>
  <si>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</si>
  <si>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</si>
  <si>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</si>
  <si>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</si>
  <si>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</si>
  <si>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</si>
  <si>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</si>
  <si>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</si>
  <si>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</si>
  <si>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</si>
  <si>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</si>
  <si>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</si>
  <si>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</si>
  <si>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</si>
  <si>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</si>
  <si>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</si>
  <si>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</si>
  <si>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</si>
  <si>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</si>
  <si>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</si>
  <si>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</si>
  <si>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</si>
  <si>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</si>
  <si>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</si>
  <si>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</si>
  <si>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</si>
  <si>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</si>
  <si>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</si>
  <si>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</si>
  <si>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</si>
  <si>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</si>
  <si>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</si>
  <si>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</si>
  <si>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</si>
  <si>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</si>
  <si>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</si>
  <si>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</si>
  <si>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</si>
  <si>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</si>
  <si>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</si>
  <si>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</si>
  <si>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</si>
  <si>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</si>
  <si>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</si>
  <si>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</si>
  <si>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</si>
  <si>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</si>
  <si>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</si>
  <si>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</si>
  <si>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</si>
  <si>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</si>
  <si>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</si>
  <si>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</si>
  <si>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</si>
  <si>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</si>
  <si>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</si>
  <si>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</si>
  <si>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</si>
  <si>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</si>
  <si>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</si>
  <si>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</si>
  <si>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</si>
  <si>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</si>
  <si>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</si>
  <si>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</si>
  <si>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</si>
  <si>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</si>
  <si>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</si>
  <si>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</si>
  <si>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</si>
  <si>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</si>
  <si>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</si>
  <si>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</si>
  <si>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</si>
  <si>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</si>
  <si>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</si>
  <si>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</si>
  <si>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</si>
  <si>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</si>
  <si>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</si>
  <si>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</si>
  <si>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</si>
  <si>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</si>
  <si>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</si>
  <si>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</si>
  <si>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</si>
  <si>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</si>
  <si>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</si>
  <si>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</si>
  <si>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</si>
  <si>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</si>
  <si>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</si>
  <si>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</si>
  <si>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</si>
  <si>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</si>
  <si>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</si>
  <si>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</si>
  <si>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</si>
  <si>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</si>
  <si>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</si>
  <si>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</si>
  <si>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</si>
  <si>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</si>
  <si>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</si>
  <si>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</si>
  <si>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</si>
  <si>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</si>
  <si>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</si>
  <si>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</si>
  <si>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</si>
  <si>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</si>
  <si>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</si>
  <si>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</si>
  <si>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</si>
  <si>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</si>
  <si>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</si>
  <si>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</si>
  <si>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</si>
  <si>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</si>
  <si>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</si>
  <si>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</si>
  <si>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</si>
  <si>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</si>
  <si>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</si>
  <si>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</si>
  <si>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</si>
  <si>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</si>
  <si>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</si>
  <si>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</si>
  <si>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</si>
  <si>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</si>
  <si>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</si>
  <si>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</si>
  <si>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</si>
  <si>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</si>
  <si>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</si>
  <si>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</si>
  <si>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</si>
  <si>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</si>
  <si>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</si>
  <si>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</si>
  <si>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</si>
  <si>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</si>
  <si>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</si>
  <si>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</si>
  <si>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</si>
  <si>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</si>
  <si>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</si>
  <si>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</si>
  <si>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</si>
  <si>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</si>
  <si>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</si>
  <si>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</si>
  <si>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</si>
  <si>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</si>
  <si>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</si>
  <si>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</si>
  <si>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</si>
  <si>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</si>
  <si>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</si>
  <si>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</si>
  <si>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</si>
  <si>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</si>
  <si>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</si>
  <si>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</si>
  <si>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</si>
  <si>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</si>
  <si>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</si>
  <si>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</si>
  <si>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</si>
  <si>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</si>
  <si>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</si>
  <si>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</si>
  <si>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</si>
  <si>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</si>
  <si>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</si>
  <si>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</si>
  <si>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</si>
  <si>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</si>
  <si>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</si>
  <si>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</si>
  <si>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</si>
  <si>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</si>
  <si>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</si>
  <si>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</si>
  <si>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</si>
  <si>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</si>
  <si>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</si>
  <si>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</si>
  <si>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</si>
  <si>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</si>
  <si>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</si>
  <si>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</si>
  <si>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</si>
  <si>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</si>
  <si>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</si>
  <si>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</si>
  <si>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</si>
  <si>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</si>
  <si>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</si>
  <si>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</si>
  <si>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</si>
  <si>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</si>
  <si>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</si>
  <si>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</si>
  <si>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</si>
  <si>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</si>
  <si>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</si>
  <si>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</si>
  <si>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</si>
  <si>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</si>
  <si>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</si>
  <si>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</si>
  <si>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</si>
  <si>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</si>
  <si>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</si>
  <si>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</si>
  <si>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</si>
  <si>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</si>
  <si>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</si>
  <si>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</si>
  <si>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</si>
  <si>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</si>
  <si>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</si>
  <si>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</si>
  <si>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</si>
  <si>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</si>
  <si>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</si>
  <si>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</si>
  <si>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</si>
  <si>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</si>
  <si>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</si>
  <si>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</si>
  <si>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</si>
  <si>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</si>
  <si>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</si>
  <si>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</si>
  <si>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</si>
  <si>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</si>
  <si>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</si>
  <si>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</si>
  <si>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</si>
  <si>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</si>
  <si>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</si>
  <si>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</si>
  <si>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</si>
  <si>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</si>
  <si>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</si>
  <si>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</si>
  <si>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</si>
  <si>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</si>
  <si>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</si>
  <si>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</si>
  <si>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</si>
  <si>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</si>
  <si>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</si>
  <si>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</si>
  <si>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</si>
  <si>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</si>
  <si>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</si>
  <si>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</si>
  <si>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</si>
  <si>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</si>
  <si>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</si>
  <si>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</si>
  <si>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</si>
  <si>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</si>
  <si>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</si>
  <si>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</si>
  <si>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</si>
  <si>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</si>
  <si>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</si>
  <si>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</si>
  <si>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</si>
  <si>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</si>
  <si>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</si>
  <si>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</si>
  <si>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</si>
  <si>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</si>
  <si>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</si>
  <si>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</si>
  <si>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</si>
  <si>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</si>
  <si>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</si>
  <si>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</si>
  <si>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</si>
  <si>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</si>
  <si>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</si>
  <si>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</si>
  <si>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</si>
  <si>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</si>
  <si>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</si>
  <si>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</si>
  <si>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</si>
  <si>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</si>
  <si>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</si>
  <si>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</si>
  <si>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</si>
  <si>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</si>
  <si>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</si>
  <si>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</si>
  <si>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</si>
  <si>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</si>
  <si>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</si>
  <si>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</si>
  <si>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</si>
  <si>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</si>
  <si>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</si>
  <si>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</si>
  <si>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</si>
  <si>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</si>
  <si>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</si>
  <si>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</si>
  <si>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</si>
  <si>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</si>
  <si>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</si>
  <si>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</si>
  <si>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</si>
  <si>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</si>
  <si>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</si>
  <si>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</si>
  <si>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</si>
  <si>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</si>
  <si>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</si>
  <si>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</si>
  <si>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</si>
  <si>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</si>
  <si>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</si>
  <si>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</si>
  <si>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</si>
  <si>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</si>
  <si>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</si>
  <si>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</si>
  <si>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</si>
  <si>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</si>
  <si>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</si>
  <si>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</si>
  <si>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</si>
  <si>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</si>
  <si>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</si>
  <si>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</si>
  <si>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</si>
  <si>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</si>
  <si>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</si>
  <si>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</si>
  <si>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</si>
  <si>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</si>
  <si>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</si>
  <si>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</si>
  <si>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</si>
  <si>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</si>
  <si>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</si>
  <si>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</si>
  <si>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</si>
  <si>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</si>
  <si>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</si>
  <si>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</si>
  <si>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</si>
  <si>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</si>
  <si>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</si>
  <si>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</si>
  <si>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</si>
  <si>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</si>
  <si>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</si>
  <si>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byggottor</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</si>
  <si>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</si>
  <si>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</si>
  <si>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</si>
  <si>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</si>
  <si>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</si>
  <si>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</si>
  <si>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</si>
  <si>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</si>
  <si>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</si>
  <si>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</si>
  <si>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</si>
  <si>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</si>
  <si>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</si>
  <si>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</si>
  <si>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</si>
  <si>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</si>
  <si>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</si>
  <si>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</si>
  <si>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</si>
  <si>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</si>
  <si>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</si>
  <si>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</si>
  <si>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</si>
  <si>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</si>
  <si>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</si>
  <si>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</si>
  <si>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</si>
  <si>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</si>
  <si>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</si>
  <si>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</si>
  <si>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</si>
  <si>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</si>
  <si>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</si>
  <si>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</si>
  <si>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</si>
  <si>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</si>
  <si>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</si>
  <si>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</si>
  <si>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</si>
  <si>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</si>
  <si>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</si>
  <si>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</si>
  <si>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</si>
  <si>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</si>
  <si>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</si>
  <si>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</si>
  <si>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</si>
  <si>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</si>
  <si>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</si>
  <si>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</si>
  <si>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</si>
  <si>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</si>
  <si>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</si>
  <si>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</si>
  <si>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</si>
  <si>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</si>
  <si>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</si>
  <si>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</si>
  <si>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</si>
  <si>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</si>
  <si>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</si>
  <si>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</si>
  <si>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</si>
  <si>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</si>
  <si>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</si>
  <si>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</si>
  <si>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</si>
  <si>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</si>
  <si>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</si>
  <si>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</si>
  <si>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</si>
  <si>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</si>
  <si>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</si>
  <si>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</si>
  <si>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</si>
  <si>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</si>
  <si>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</si>
  <si>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</si>
  <si>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</si>
  <si>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</si>
  <si>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</si>
  <si>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</si>
  <si>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</si>
  <si>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</si>
  <si>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</si>
  <si>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</si>
  <si>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</si>
  <si>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</si>
  <si>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</si>
  <si>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</si>
  <si>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</si>
  <si>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</si>
  <si>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</si>
  <si>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</si>
  <si>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</si>
  <si>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</si>
  <si>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</si>
  <si>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</si>
  <si>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</si>
  <si>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</si>
  <si>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</si>
  <si>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</si>
  <si>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</si>
  <si>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</si>
  <si>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</si>
  <si>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</si>
  <si>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</si>
  <si>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</si>
  <si>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</si>
  <si>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</si>
  <si>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</si>
  <si>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</si>
  <si>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</si>
  <si>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</si>
  <si>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</si>
  <si>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</si>
  <si>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</si>
  <si>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</si>
  <si>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</si>
  <si>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</si>
  <si>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</si>
  <si>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</si>
  <si>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</si>
  <si>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</si>
  <si>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</si>
  <si>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</si>
  <si>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</si>
  <si>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</si>
  <si>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</si>
  <si>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</si>
  <si>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</si>
  <si>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</si>
  <si>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</si>
  <si>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</si>
  <si>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</si>
  <si>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</si>
  <si>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</si>
  <si>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</si>
  <si>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</si>
  <si>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</si>
  <si>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</si>
  <si>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</si>
  <si>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</si>
  <si>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</si>
  <si>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</si>
  <si>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</si>
  <si>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</si>
  <si>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</si>
  <si>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</si>
  <si>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</si>
  <si>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</si>
  <si>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</si>
  <si>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</si>
  <si>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</si>
  <si>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</si>
  <si>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</si>
  <si>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</si>
  <si>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</si>
  <si>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</si>
  <si>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</si>
  <si>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</si>
  <si>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</si>
  <si>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</si>
  <si>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</si>
  <si>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</si>
  <si>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</si>
  <si>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</si>
  <si>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</si>
  <si>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</si>
  <si>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</si>
  <si>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</si>
  <si>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</si>
  <si>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</si>
  <si>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</si>
  <si>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</si>
  <si>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</si>
  <si>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</si>
  <si>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</si>
  <si>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</si>
  <si>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</si>
  <si>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</si>
  <si>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</si>
  <si>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</si>
  <si>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</si>
  <si>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</si>
  <si>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</si>
  <si>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</si>
  <si>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</si>
  <si>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</si>
  <si>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</si>
  <si>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</si>
  <si>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</si>
  <si>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</si>
  <si>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</si>
  <si>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</si>
  <si>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</si>
  <si>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</si>
  <si>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</si>
  <si>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</si>
  <si>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</si>
  <si>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</si>
  <si>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</si>
  <si>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</si>
  <si>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</si>
  <si>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</si>
  <si>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</si>
  <si>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</si>
  <si>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</si>
  <si>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</si>
  <si>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</si>
  <si>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</si>
  <si>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</si>
  <si>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</si>
  <si>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</si>
  <si>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</si>
  <si>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</si>
  <si>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</si>
  <si>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</si>
  <si>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</si>
  <si>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</si>
  <si>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</si>
  <si>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</si>
  <si>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</si>
  <si>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</si>
  <si>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</si>
  <si>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</si>
  <si>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</si>
  <si>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</si>
  <si>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</si>
  <si>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</si>
  <si>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</si>
  <si>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</si>
  <si>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</si>
  <si>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</si>
  <si>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</si>
  <si>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</si>
  <si>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</si>
  <si>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</si>
  <si>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</si>
  <si>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</si>
  <si>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</si>
  <si>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</si>
  <si>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</si>
  <si>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</si>
  <si>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</si>
  <si>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</si>
  <si>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</si>
  <si>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</si>
  <si>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</si>
  <si>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</si>
  <si>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</si>
  <si>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</si>
  <si>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</si>
  <si>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</si>
  <si>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</si>
  <si>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</si>
  <si>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</si>
  <si>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</si>
  <si>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</si>
  <si>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</si>
  <si>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</si>
  <si>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</si>
  <si>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</si>
  <si>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</si>
  <si>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</si>
  <si>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</si>
  <si>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</si>
  <si>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</si>
  <si>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</si>
  <si>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</si>
  <si>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</si>
  <si>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</si>
  <si>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</si>
  <si>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</si>
  <si>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</si>
  <si>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</si>
  <si>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</si>
  <si>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</si>
  <si>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</si>
  <si>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</si>
  <si>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</si>
  <si>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</si>
  <si>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</si>
  <si>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</si>
  <si>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</si>
  <si>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</si>
  <si>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</si>
  <si>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</si>
  <si>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</si>
  <si>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</si>
  <si>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</si>
  <si>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</si>
  <si>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</si>
  <si>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</si>
  <si>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</si>
  <si>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</si>
  <si>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</si>
  <si>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</si>
  <si>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</si>
  <si>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</si>
  <si>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</si>
  <si>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</si>
  <si>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</si>
  <si>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</si>
  <si>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</si>
  <si>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</si>
  <si>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</si>
  <si>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</si>
  <si>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</si>
  <si>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</si>
  <si>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</si>
  <si>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</si>
  <si>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</si>
  <si>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</si>
  <si>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</si>
  <si>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</si>
  <si>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</si>
  <si>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</si>
  <si>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</si>
  <si>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</si>
  <si>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</si>
  <si>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</si>
  <si>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</si>
  <si>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</si>
  <si>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</si>
  <si>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</si>
  <si>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</si>
  <si>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</si>
  <si>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</si>
  <si>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</si>
  <si>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</si>
  <si>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</si>
  <si>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</si>
  <si>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</si>
  <si>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</si>
  <si>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</si>
  <si>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</si>
  <si>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</si>
  <si>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</si>
  <si>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</si>
  <si>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</si>
  <si>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</si>
  <si>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</si>
  <si>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</si>
  <si>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</si>
  <si>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</si>
  <si>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</si>
  <si>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</si>
  <si>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</si>
  <si>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</si>
  <si>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</si>
  <si>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</si>
  <si>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</si>
  <si>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</si>
  <si>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</si>
  <si>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</si>
  <si>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</si>
  <si>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</si>
  <si>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</si>
  <si>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</si>
  <si>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</si>
  <si>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</si>
  <si>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</si>
  <si>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</si>
  <si>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</si>
  <si>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</si>
  <si>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</si>
  <si>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</si>
  <si>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</si>
  <si>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</si>
  <si>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</si>
  <si>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</si>
  <si>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</si>
  <si>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</si>
  <si>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</si>
  <si>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</si>
  <si>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</si>
  <si>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</si>
  <si>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</si>
  <si>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</si>
  <si>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</si>
  <si>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</si>
  <si>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</si>
  <si>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</si>
  <si>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</si>
  <si>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</si>
  <si>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</si>
  <si>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</si>
  <si>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</si>
  <si>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</si>
  <si>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</si>
  <si>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</si>
  <si>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</si>
  <si>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</si>
  <si>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</si>
  <si>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</si>
  <si>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</si>
  <si>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</si>
  <si>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</si>
  <si>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</si>
  <si>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</si>
  <si>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</si>
  <si>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</si>
  <si>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</si>
  <si>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</si>
  <si>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</si>
  <si>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</si>
  <si>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</si>
  <si>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</si>
  <si>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</si>
  <si>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</si>
  <si>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</si>
  <si>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</si>
  <si>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</si>
  <si>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</si>
  <si>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</si>
  <si>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</si>
  <si>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</si>
  <si>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</si>
  <si>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</si>
  <si>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</si>
  <si>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</si>
  <si>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</si>
  <si>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</si>
  <si>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</si>
  <si>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</si>
  <si>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</si>
  <si>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</si>
  <si>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</si>
  <si>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</si>
  <si>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</si>
  <si>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</si>
  <si>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</si>
  <si>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</si>
  <si>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</si>
  <si>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</si>
  <si>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</si>
  <si>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</si>
  <si>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</si>
  <si>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</si>
  <si>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</si>
  <si>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</si>
  <si>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</si>
  <si>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</si>
  <si>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</si>
  <si>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</si>
  <si>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</si>
  <si>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</si>
  <si>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</si>
  <si>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</si>
  <si>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</si>
  <si>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</si>
  <si>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</si>
  <si>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</si>
  <si>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</si>
  <si>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</si>
  <si>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</si>
  <si>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</si>
  <si>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</si>
  <si>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</si>
  <si>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</si>
  <si>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</si>
  <si>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</si>
  <si>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</si>
  <si>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</si>
  <si>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</si>
  <si>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</si>
  <si>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</si>
  <si>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</si>
  <si>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</si>
  <si>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</si>
  <si>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</si>
  <si>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</si>
  <si>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</si>
  <si>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</si>
  <si>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</si>
  <si>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</si>
  <si>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</si>
  <si>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</si>
  <si>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</si>
  <si>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</si>
  <si>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</si>
  <si>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</si>
  <si>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</si>
  <si>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</si>
  <si>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</si>
  <si>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</si>
  <si>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</si>
  <si>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</si>
  <si>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</si>
  <si>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</si>
  <si>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</si>
  <si>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</si>
  <si>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</si>
  <si>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</si>
  <si>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</si>
  <si>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</si>
  <si>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</si>
  <si>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</si>
  <si>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</si>
  <si>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</si>
  <si>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</si>
  <si>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</si>
  <si>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</si>
  <si>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</si>
  <si>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</si>
  <si>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</si>
  <si>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</si>
  <si>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</si>
  <si>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</si>
  <si>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</si>
  <si>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</si>
  <si>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</si>
  <si>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</si>
  <si>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</si>
  <si>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</si>
  <si>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</si>
  <si>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</si>
  <si>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</si>
  <si>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</si>
  <si>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</si>
  <si>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</si>
  <si>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</si>
  <si>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</si>
  <si>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</si>
  <si>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</si>
  <si>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</si>
  <si>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</si>
  <si>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</si>
  <si>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</si>
  <si>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</si>
  <si>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</si>
  <si>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</si>
  <si>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</si>
  <si>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</si>
  <si>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</si>
  <si>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</si>
  <si>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</si>
  <si>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</si>
  <si>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</si>
  <si>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</si>
  <si>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</si>
  <si>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</si>
  <si>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</si>
  <si>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</si>
  <si>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</si>
  <si>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</si>
  <si>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</si>
  <si>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</si>
  <si>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</si>
  <si>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</si>
  <si>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</si>
  <si>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</si>
  <si>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</si>
  <si>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</si>
  <si>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</si>
  <si>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</si>
  <si>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</si>
  <si>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</si>
  <si>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</si>
  <si>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</si>
  <si>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</si>
  <si>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</si>
  <si>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</si>
  <si>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</si>
  <si>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</si>
  <si>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</si>
  <si>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</si>
  <si>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</si>
  <si>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</si>
  <si>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</si>
  <si>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</si>
  <si>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</si>
  <si>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</si>
  <si>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</si>
  <si>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</si>
  <si>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</si>
  <si>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</si>
  <si>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</si>
  <si>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</si>
  <si>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</si>
  <si>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</si>
  <si>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</si>
  <si>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</si>
  <si>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</si>
  <si>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</si>
  <si>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</si>
  <si>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</si>
  <si>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</si>
  <si>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</si>
  <si>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</si>
  <si>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</si>
  <si>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</si>
  <si>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</si>
  <si>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</si>
  <si>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</si>
  <si>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</si>
  <si>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</si>
  <si>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</si>
  <si>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</si>
  <si>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</si>
  <si>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</si>
  <si>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</si>
  <si>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</si>
  <si>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</si>
  <si>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</si>
  <si>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</si>
  <si>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</si>
  <si>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</si>
  <si>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</si>
  <si>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</si>
  <si>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</si>
  <si>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</si>
  <si>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</si>
  <si>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</si>
  <si>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</si>
  <si>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</si>
  <si>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</si>
  <si>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</si>
  <si>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</si>
  <si>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</si>
  <si>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</si>
  <si>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</si>
  <si>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</si>
  <si>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</si>
  <si>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</si>
  <si>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</si>
  <si>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</si>
  <si>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</si>
  <si>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</si>
  <si>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</si>
  <si>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</si>
  <si>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</si>
  <si>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</si>
  <si>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</si>
  <si>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</si>
  <si>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</si>
  <si>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</si>
  <si>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</si>
  <si>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</si>
  <si>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</si>
  <si>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</si>
  <si>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</si>
  <si>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</si>
  <si>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</si>
  <si>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</si>
  <si>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</si>
  <si>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</si>
  <si>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</si>
  <si>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</si>
  <si>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</si>
  <si>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</si>
  <si>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</si>
  <si>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</si>
  <si>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</si>
  <si>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</si>
  <si>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</si>
  <si>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</si>
  <si>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</si>
  <si>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</si>
  <si>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</si>
  <si>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</si>
  <si>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</si>
  <si>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</si>
  <si>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</si>
  <si>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</si>
  <si>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</si>
  <si>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</si>
  <si>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</si>
  <si>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</si>
  <si>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</si>
  <si>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</si>
  <si>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</si>
  <si>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</si>
  <si>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</si>
  <si>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</si>
  <si>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</si>
  <si>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</si>
  <si>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</si>
  <si>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</si>
  <si>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</si>
  <si>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</si>
  <si>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</si>
  <si>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</si>
  <si>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</si>
  <si>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</si>
  <si>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</si>
  <si>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</si>
  <si>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</si>
  <si>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</si>
  <si>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</si>
  <si>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</si>
  <si>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</si>
  <si>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</si>
  <si>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</si>
  <si>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</si>
  <si>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</si>
  <si>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</si>
  <si>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</si>
  <si>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</si>
  <si>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</si>
  <si>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</si>
  <si>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</si>
  <si>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</si>
  <si>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</si>
  <si>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</si>
  <si>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</si>
  <si>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</si>
  <si>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</si>
  <si>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</si>
  <si>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</si>
  <si>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</si>
  <si>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</si>
  <si>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</si>
  <si>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</si>
  <si>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</si>
  <si>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</si>
  <si>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</si>
  <si>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</si>
  <si>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</si>
  <si>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</si>
  <si>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</si>
  <si>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</si>
  <si>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</si>
  <si>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</si>
  <si>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</si>
  <si>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</si>
  <si>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</si>
  <si>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</si>
  <si>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</si>
  <si>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</si>
  <si>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</si>
  <si>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</si>
  <si>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</si>
  <si>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</si>
  <si>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</si>
  <si>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</si>
  <si>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</si>
  <si>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</si>
  <si>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</si>
  <si>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</si>
  <si>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</si>
  <si>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</si>
  <si>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</si>
  <si>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</si>
  <si>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</si>
  <si>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</si>
  <si>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</si>
  <si>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</si>
  <si>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</si>
  <si>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</si>
  <si>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</si>
  <si>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</si>
  <si>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</si>
  <si>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</si>
  <si>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</si>
  <si>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</si>
  <si>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</si>
  <si>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</si>
  <si>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</si>
  <si>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</si>
  <si>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</si>
  <si>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</si>
  <si>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</si>
  <si>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</si>
  <si>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</si>
  <si>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</si>
  <si>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</si>
  <si>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</si>
  <si>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</si>
  <si>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</si>
  <si>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</si>
  <si>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</si>
  <si>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</si>
  <si>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</si>
  <si>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</si>
  <si>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</si>
  <si>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</si>
  <si>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</si>
  <si>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</si>
  <si>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</si>
  <si>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</si>
  <si>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</si>
  <si>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</si>
  <si>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</si>
  <si>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</si>
  <si>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</si>
  <si>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</si>
  <si>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</si>
  <si>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</si>
  <si>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</si>
  <si>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</si>
  <si>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</si>
  <si>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</si>
  <si>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</si>
  <si>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</si>
  <si>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</si>
  <si>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</si>
  <si>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</si>
  <si>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</si>
  <si>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</si>
  <si>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</si>
  <si>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</si>
  <si>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</si>
  <si>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</si>
  <si>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</si>
  <si>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</si>
  <si>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</si>
  <si>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</si>
  <si>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</si>
  <si>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</si>
  <si>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</si>
  <si>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</si>
  <si>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</si>
  <si>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</si>
  <si>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</si>
  <si>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</si>
  <si>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</si>
  <si>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</si>
  <si>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</si>
  <si>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</si>
  <si>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</si>
  <si>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</si>
  <si>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</si>
  <si>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</si>
  <si>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</si>
  <si>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</si>
  <si>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</si>
  <si>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</si>
  <si>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</si>
  <si>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</si>
  <si>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</si>
  <si>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</si>
  <si>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Heildarfjöldi (fyllt út AÐEINS ef bekkja-/deildaskipting er ekki þekkt)</t>
  </si>
  <si>
    <t>John</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</si>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</sst>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38" fillId="0" borderId="0" xfId="0" applyNumberFormat="1" applyFont="1"/>
    <xf numFmtId="0" fontId="0" fillId="0" borderId="0" xfId="0" applyAlignme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339" activePane="bottomRight" state="frozen"/>
      <selection pane="bottomRight" activeCell="J340" sqref="J340:Q36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1" t="s">
        <v>0</v>
      </c>
      <c r="B1" s="411"/>
      <c r="C1" s="411"/>
      <c r="D1" s="411"/>
      <c r="E1" s="411"/>
      <c r="F1" s="411"/>
      <c r="G1" s="411"/>
      <c r="H1" s="411"/>
      <c r="I1" s="411"/>
      <c r="J1" s="411"/>
      <c r="K1" s="411"/>
      <c r="L1" s="411"/>
      <c r="M1" s="411"/>
      <c r="N1" s="411"/>
      <c r="O1" s="411"/>
      <c r="P1" s="411"/>
      <c r="Q1" s="411"/>
      <c r="R1" s="411"/>
      <c r="S1" s="4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731</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ht="15" customHeight="1">
      <c r="A173" s="159" t="s">
        <v>825</v>
      </c>
      <c r="B173" s="159" t="s">
        <v>825</v>
      </c>
      <c r="C173" s="159" t="s">
        <v>808</v>
      </c>
      <c r="D173" s="159"/>
      <c r="E173" s="159" t="s">
        <v>551</v>
      </c>
      <c r="F173" s="159" t="s">
        <v>826</v>
      </c>
      <c r="G173" s="159" t="s">
        <v>551</v>
      </c>
      <c r="H173" s="194"/>
      <c r="I173" s="87" t="s">
        <v>827</v>
      </c>
      <c r="J173" s="194">
        <v>356</v>
      </c>
      <c r="K173" s="195">
        <v>37</v>
      </c>
      <c r="L173" s="195">
        <v>2.9</v>
      </c>
      <c r="M173" s="195">
        <v>6.3</v>
      </c>
      <c r="N173" s="195">
        <v>3.1</v>
      </c>
      <c r="O173" s="195">
        <v>0.9</v>
      </c>
      <c r="P173" s="195">
        <v>9.9</v>
      </c>
      <c r="Q173" s="196">
        <v>1</v>
      </c>
      <c r="R173" s="7">
        <v>1800</v>
      </c>
      <c r="S173" s="159"/>
    </row>
    <row r="174" spans="1:19" ht="15" customHeight="1">
      <c r="A174" s="159" t="s">
        <v>828</v>
      </c>
      <c r="B174" s="159" t="s">
        <v>828</v>
      </c>
      <c r="C174" s="159" t="s">
        <v>808</v>
      </c>
      <c r="D174" s="159"/>
      <c r="E174" s="159" t="s">
        <v>551</v>
      </c>
      <c r="F174" s="159" t="s">
        <v>829</v>
      </c>
      <c r="G174" s="159" t="s">
        <v>587</v>
      </c>
      <c r="H174" s="194"/>
      <c r="I174" s="87" t="s">
        <v>830</v>
      </c>
      <c r="J174" s="205">
        <v>175</v>
      </c>
      <c r="K174" s="206">
        <v>6</v>
      </c>
      <c r="L174" s="206" t="s">
        <v>831</v>
      </c>
      <c r="M174" s="206">
        <v>15</v>
      </c>
      <c r="N174" s="206" t="s">
        <v>831</v>
      </c>
      <c r="O174" s="206">
        <v>15</v>
      </c>
      <c r="P174" s="206">
        <v>1</v>
      </c>
      <c r="Q174" s="207">
        <v>0</v>
      </c>
      <c r="R174" s="7">
        <v>1800</v>
      </c>
      <c r="S174" s="159" t="s">
        <v>832</v>
      </c>
    </row>
    <row r="175" spans="1:19" ht="15" customHeight="1">
      <c r="A175" s="158" t="s">
        <v>833</v>
      </c>
      <c r="B175" s="158" t="s">
        <v>833</v>
      </c>
      <c r="C175" s="158" t="s">
        <v>469</v>
      </c>
      <c r="D175" s="158">
        <v>221</v>
      </c>
      <c r="E175" s="158" t="s">
        <v>113</v>
      </c>
      <c r="F175" s="158" t="s">
        <v>834</v>
      </c>
      <c r="G175" s="158" t="s">
        <v>471</v>
      </c>
      <c r="H175" s="191" t="s">
        <v>504</v>
      </c>
      <c r="I175" s="86" t="s">
        <v>835</v>
      </c>
      <c r="J175" s="191">
        <v>215</v>
      </c>
      <c r="K175" s="192">
        <v>2</v>
      </c>
      <c r="L175" s="192">
        <v>0.3</v>
      </c>
      <c r="M175" s="192">
        <v>36.9</v>
      </c>
      <c r="N175" s="192">
        <v>1.4</v>
      </c>
      <c r="O175" s="192">
        <v>8.4</v>
      </c>
      <c r="P175" s="192">
        <v>0.9</v>
      </c>
      <c r="Q175" s="193">
        <v>7.7</v>
      </c>
      <c r="R175" s="7">
        <v>600</v>
      </c>
      <c r="S175" s="158"/>
    </row>
    <row r="176" spans="1:19" ht="15" customHeight="1">
      <c r="A176" s="159" t="s">
        <v>836</v>
      </c>
      <c r="B176" s="159" t="s">
        <v>836</v>
      </c>
      <c r="C176" s="159" t="s">
        <v>837</v>
      </c>
      <c r="D176" s="159">
        <v>59523</v>
      </c>
      <c r="E176" s="159" t="s">
        <v>126</v>
      </c>
      <c r="F176" s="159" t="s">
        <v>838</v>
      </c>
      <c r="G176" s="159" t="s">
        <v>128</v>
      </c>
      <c r="H176" s="194"/>
      <c r="I176" s="87" t="s">
        <v>839</v>
      </c>
      <c r="J176" s="194">
        <v>190</v>
      </c>
      <c r="K176" s="195">
        <v>11</v>
      </c>
      <c r="L176" s="195">
        <v>6.4</v>
      </c>
      <c r="M176" s="195">
        <v>2.7</v>
      </c>
      <c r="N176" s="195">
        <v>0.1</v>
      </c>
      <c r="O176" s="195">
        <v>20</v>
      </c>
      <c r="P176" s="195">
        <v>1.4</v>
      </c>
      <c r="Q176" s="196">
        <v>0</v>
      </c>
      <c r="R176" s="7">
        <v>2000</v>
      </c>
      <c r="S176" s="159"/>
    </row>
    <row r="177" spans="1:19" ht="15" customHeight="1">
      <c r="A177" s="158" t="s">
        <v>840</v>
      </c>
      <c r="B177" s="158" t="s">
        <v>840</v>
      </c>
      <c r="C177" s="158" t="s">
        <v>659</v>
      </c>
      <c r="D177" s="158">
        <v>42010002330</v>
      </c>
      <c r="E177" s="159" t="s">
        <v>306</v>
      </c>
      <c r="F177" s="158" t="s">
        <v>841</v>
      </c>
      <c r="G177" s="158" t="s">
        <v>471</v>
      </c>
      <c r="H177" s="191"/>
      <c r="I177" s="86" t="s">
        <v>842</v>
      </c>
      <c r="J177" s="191">
        <v>121</v>
      </c>
      <c r="K177" s="192">
        <v>0.5</v>
      </c>
      <c r="L177" s="192">
        <v>0.1</v>
      </c>
      <c r="M177" s="192">
        <v>27.9</v>
      </c>
      <c r="N177" s="192">
        <v>0.1</v>
      </c>
      <c r="O177" s="192">
        <v>2.5</v>
      </c>
      <c r="P177" s="192">
        <v>0</v>
      </c>
      <c r="Q177" s="193">
        <v>3.8</v>
      </c>
      <c r="R177" s="7">
        <v>400</v>
      </c>
      <c r="S177" s="158"/>
    </row>
    <row r="178" spans="1:19" ht="15" customHeight="1">
      <c r="A178" s="162" t="s">
        <v>843</v>
      </c>
      <c r="B178" s="162" t="s">
        <v>843</v>
      </c>
      <c r="C178" s="162" t="s">
        <v>393</v>
      </c>
      <c r="D178" s="162">
        <v>6091</v>
      </c>
      <c r="E178" s="162" t="s">
        <v>99</v>
      </c>
      <c r="F178" s="162" t="s">
        <v>844</v>
      </c>
      <c r="G178" s="162" t="s">
        <v>845</v>
      </c>
      <c r="H178" s="208"/>
      <c r="I178" s="89" t="s">
        <v>846</v>
      </c>
      <c r="J178" s="208">
        <v>235</v>
      </c>
      <c r="K178" s="209">
        <v>18</v>
      </c>
      <c r="L178" s="209">
        <v>10</v>
      </c>
      <c r="M178" s="209">
        <v>0.3</v>
      </c>
      <c r="N178" s="209">
        <v>0.2</v>
      </c>
      <c r="O178" s="209">
        <v>19</v>
      </c>
      <c r="P178" s="209">
        <v>2.8</v>
      </c>
      <c r="Q178" s="210">
        <v>0</v>
      </c>
      <c r="R178" s="7">
        <v>2100</v>
      </c>
      <c r="S178" s="162"/>
    </row>
    <row r="179" spans="1:19" ht="15" customHeight="1">
      <c r="A179" s="163" t="s">
        <v>847</v>
      </c>
      <c r="B179" s="163" t="s">
        <v>847</v>
      </c>
      <c r="C179" s="163" t="s">
        <v>469</v>
      </c>
      <c r="D179" s="163"/>
      <c r="E179" s="163" t="s">
        <v>113</v>
      </c>
      <c r="F179" s="163" t="s">
        <v>848</v>
      </c>
      <c r="G179" s="163" t="s">
        <v>849</v>
      </c>
      <c r="H179" s="211" t="s">
        <v>850</v>
      </c>
      <c r="I179" s="212"/>
      <c r="J179" s="211"/>
      <c r="K179" s="213"/>
      <c r="L179" s="213"/>
      <c r="M179" s="213"/>
      <c r="N179" s="213"/>
      <c r="O179" s="213"/>
      <c r="P179" s="213"/>
      <c r="Q179" s="212"/>
      <c r="R179" s="115">
        <v>2500</v>
      </c>
      <c r="S179" s="163" t="s">
        <v>851</v>
      </c>
    </row>
    <row r="180" spans="1:19" s="120" customFormat="1">
      <c r="A180" s="164" t="s">
        <v>852</v>
      </c>
      <c r="B180" s="164" t="s">
        <v>852</v>
      </c>
      <c r="C180" s="165" t="s">
        <v>853</v>
      </c>
      <c r="D180" s="164" t="s">
        <v>854</v>
      </c>
      <c r="E180" s="164" t="s">
        <v>527</v>
      </c>
      <c r="F180" s="164" t="s">
        <v>855</v>
      </c>
      <c r="G180" s="164" t="s">
        <v>230</v>
      </c>
      <c r="H180" s="412"/>
      <c r="I180" s="413"/>
      <c r="J180" s="214">
        <v>170</v>
      </c>
      <c r="K180" s="215">
        <v>8.3000000000000007</v>
      </c>
      <c r="L180" s="215">
        <v>2.1</v>
      </c>
      <c r="M180" s="215">
        <v>11.9</v>
      </c>
      <c r="N180" s="215">
        <v>2</v>
      </c>
      <c r="O180" s="215">
        <v>11.4</v>
      </c>
      <c r="P180" s="215">
        <v>3.3</v>
      </c>
      <c r="Q180" s="216">
        <v>0.8</v>
      </c>
      <c r="R180" s="145">
        <v>800</v>
      </c>
      <c r="S180" s="164" t="s">
        <v>856</v>
      </c>
    </row>
    <row r="181" spans="1:19" ht="15" customHeight="1">
      <c r="A181" s="163" t="s">
        <v>857</v>
      </c>
      <c r="B181" s="163" t="s">
        <v>857</v>
      </c>
      <c r="C181" s="163" t="s">
        <v>630</v>
      </c>
      <c r="D181" s="163" t="s">
        <v>858</v>
      </c>
      <c r="E181" s="163" t="s">
        <v>527</v>
      </c>
      <c r="F181" s="163" t="s">
        <v>859</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860</v>
      </c>
    </row>
    <row r="182" spans="1:19" s="120" customFormat="1" ht="15" customHeight="1">
      <c r="A182" s="164" t="s">
        <v>861</v>
      </c>
      <c r="B182" s="164" t="s">
        <v>861</v>
      </c>
      <c r="C182" s="164" t="s">
        <v>862</v>
      </c>
      <c r="D182" s="164"/>
      <c r="E182" s="164" t="s">
        <v>527</v>
      </c>
      <c r="F182" s="164" t="s">
        <v>863</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864</v>
      </c>
      <c r="B183" s="163" t="s">
        <v>864</v>
      </c>
      <c r="C183" s="163" t="s">
        <v>630</v>
      </c>
      <c r="D183" s="163"/>
      <c r="E183" s="163" t="s">
        <v>527</v>
      </c>
      <c r="F183" s="166" t="s">
        <v>865</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866</v>
      </c>
      <c r="B184" s="164" t="s">
        <v>866</v>
      </c>
      <c r="C184" s="164" t="s">
        <v>630</v>
      </c>
      <c r="D184" s="164"/>
      <c r="E184" s="164" t="s">
        <v>527</v>
      </c>
      <c r="F184" s="165" t="s">
        <v>867</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868</v>
      </c>
      <c r="B185" s="163" t="s">
        <v>868</v>
      </c>
      <c r="C185" s="163" t="s">
        <v>630</v>
      </c>
      <c r="D185" s="163"/>
      <c r="E185" s="163" t="s">
        <v>527</v>
      </c>
      <c r="F185" s="166" t="s">
        <v>869</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870</v>
      </c>
      <c r="B186" s="164" t="s">
        <v>870</v>
      </c>
      <c r="C186" s="164" t="s">
        <v>630</v>
      </c>
      <c r="D186" s="164"/>
      <c r="E186" s="164" t="s">
        <v>871</v>
      </c>
      <c r="F186" s="165" t="s">
        <v>872</v>
      </c>
      <c r="G186" s="164" t="s">
        <v>873</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874</v>
      </c>
      <c r="B187" s="163" t="s">
        <v>874</v>
      </c>
      <c r="C187" s="163" t="s">
        <v>875</v>
      </c>
      <c r="D187" s="163"/>
      <c r="E187" s="163" t="s">
        <v>252</v>
      </c>
      <c r="F187" s="166" t="s">
        <v>876</v>
      </c>
      <c r="G187" s="163" t="s">
        <v>230</v>
      </c>
      <c r="H187" s="211"/>
      <c r="I187" s="116" t="s">
        <v>877</v>
      </c>
      <c r="J187" s="211">
        <v>123</v>
      </c>
      <c r="K187" s="213">
        <v>0</v>
      </c>
      <c r="L187" s="213">
        <v>0</v>
      </c>
      <c r="M187" s="213">
        <v>29</v>
      </c>
      <c r="N187" s="213">
        <v>25</v>
      </c>
      <c r="O187" s="213">
        <v>0.6</v>
      </c>
      <c r="P187" s="213">
        <v>3.1</v>
      </c>
      <c r="Q187" s="212">
        <v>0</v>
      </c>
      <c r="R187" s="115">
        <v>600</v>
      </c>
      <c r="S187" s="163"/>
    </row>
    <row r="188" spans="1:19" s="120" customFormat="1" ht="15" customHeight="1">
      <c r="A188" s="165" t="s">
        <v>878</v>
      </c>
      <c r="B188" s="165" t="s">
        <v>878</v>
      </c>
      <c r="C188" s="165"/>
      <c r="D188" s="165"/>
      <c r="E188" s="165" t="s">
        <v>522</v>
      </c>
      <c r="F188" s="165" t="s">
        <v>879</v>
      </c>
      <c r="G188" s="165" t="s">
        <v>121</v>
      </c>
      <c r="H188" s="217"/>
      <c r="I188" s="218"/>
      <c r="J188" s="217">
        <v>41</v>
      </c>
      <c r="K188" s="219">
        <v>0.2</v>
      </c>
      <c r="L188" s="219">
        <v>0</v>
      </c>
      <c r="M188" s="219">
        <v>9.6</v>
      </c>
      <c r="N188" s="219">
        <v>4.7</v>
      </c>
      <c r="O188" s="219">
        <v>0.9</v>
      </c>
      <c r="P188" s="219">
        <v>0.1</v>
      </c>
      <c r="Q188" s="218">
        <v>2.8</v>
      </c>
      <c r="R188" s="145">
        <v>250</v>
      </c>
      <c r="S188" s="165" t="s">
        <v>880</v>
      </c>
    </row>
    <row r="189" spans="1:19" ht="15" customHeight="1">
      <c r="A189" s="166" t="s">
        <v>881</v>
      </c>
      <c r="B189" s="166" t="s">
        <v>881</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880</v>
      </c>
    </row>
    <row r="190" spans="1:19" s="120" customFormat="1" ht="15" customHeight="1">
      <c r="A190" s="165" t="s">
        <v>882</v>
      </c>
      <c r="B190" s="165" t="s">
        <v>882</v>
      </c>
      <c r="C190" s="165"/>
      <c r="D190" s="165"/>
      <c r="E190" s="165" t="s">
        <v>522</v>
      </c>
      <c r="F190" s="165" t="s">
        <v>883</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880</v>
      </c>
    </row>
    <row r="191" spans="1:19" ht="15" customHeight="1">
      <c r="A191" s="166" t="s">
        <v>884</v>
      </c>
      <c r="B191" s="166" t="s">
        <v>884</v>
      </c>
      <c r="C191" s="166"/>
      <c r="D191" s="166"/>
      <c r="E191" s="166" t="s">
        <v>522</v>
      </c>
      <c r="F191" s="166" t="s">
        <v>885</v>
      </c>
      <c r="G191" s="166" t="s">
        <v>121</v>
      </c>
      <c r="H191" s="197"/>
      <c r="I191" s="220"/>
      <c r="J191" s="197">
        <v>61</v>
      </c>
      <c r="K191" s="221">
        <v>0.3</v>
      </c>
      <c r="L191" s="221">
        <v>0</v>
      </c>
      <c r="M191" s="221">
        <v>14.2</v>
      </c>
      <c r="N191" s="221">
        <v>3.9</v>
      </c>
      <c r="O191" s="221">
        <v>1.5</v>
      </c>
      <c r="P191" s="221">
        <v>0</v>
      </c>
      <c r="Q191" s="220">
        <v>1.8</v>
      </c>
      <c r="R191" s="146">
        <v>400</v>
      </c>
      <c r="S191" s="166" t="s">
        <v>880</v>
      </c>
    </row>
    <row r="192" spans="1:19" s="120" customFormat="1" ht="15" customHeight="1">
      <c r="A192" s="165" t="s">
        <v>886</v>
      </c>
      <c r="B192" s="165" t="s">
        <v>886</v>
      </c>
      <c r="C192" s="165"/>
      <c r="D192" s="165"/>
      <c r="E192" s="165" t="s">
        <v>228</v>
      </c>
      <c r="F192" s="165" t="s">
        <v>887</v>
      </c>
      <c r="G192" s="165" t="s">
        <v>230</v>
      </c>
      <c r="H192" s="217"/>
      <c r="I192" s="218"/>
      <c r="J192" s="217">
        <v>16</v>
      </c>
      <c r="K192" s="219">
        <v>0.2</v>
      </c>
      <c r="L192" s="219">
        <v>0</v>
      </c>
      <c r="M192" s="219">
        <v>3</v>
      </c>
      <c r="N192" s="219">
        <v>1.3</v>
      </c>
      <c r="O192" s="219">
        <v>0.7</v>
      </c>
      <c r="P192" s="219">
        <v>0.1</v>
      </c>
      <c r="Q192" s="218">
        <v>1.6</v>
      </c>
      <c r="R192" s="145">
        <v>500</v>
      </c>
      <c r="S192" s="165" t="s">
        <v>888</v>
      </c>
    </row>
    <row r="193" spans="1:19" ht="15" customHeight="1">
      <c r="A193" s="166" t="s">
        <v>889</v>
      </c>
      <c r="B193" s="166" t="s">
        <v>889</v>
      </c>
      <c r="C193" s="166"/>
      <c r="D193" s="166"/>
      <c r="E193" s="166" t="s">
        <v>228</v>
      </c>
      <c r="F193" s="166" t="s">
        <v>890</v>
      </c>
      <c r="G193" s="166" t="s">
        <v>121</v>
      </c>
      <c r="H193" s="197"/>
      <c r="I193" s="220"/>
      <c r="J193" s="197">
        <v>149</v>
      </c>
      <c r="K193" s="221">
        <v>0.5</v>
      </c>
      <c r="L193" s="221">
        <v>0.1</v>
      </c>
      <c r="M193" s="221">
        <v>33.1</v>
      </c>
      <c r="N193" s="221">
        <v>1</v>
      </c>
      <c r="O193" s="221">
        <v>6.4</v>
      </c>
      <c r="P193" s="221">
        <v>0</v>
      </c>
      <c r="Q193" s="220">
        <v>2.1</v>
      </c>
      <c r="R193" s="146">
        <v>1500</v>
      </c>
      <c r="S193" s="166" t="s">
        <v>880</v>
      </c>
    </row>
    <row r="194" spans="1:19" s="120" customFormat="1" ht="15" customHeight="1">
      <c r="A194" s="165" t="s">
        <v>891</v>
      </c>
      <c r="B194" s="165" t="s">
        <v>891</v>
      </c>
      <c r="C194" s="165"/>
      <c r="D194" s="165"/>
      <c r="E194" s="165" t="s">
        <v>306</v>
      </c>
      <c r="F194" s="165" t="s">
        <v>891</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892</v>
      </c>
      <c r="B195" s="166" t="s">
        <v>892</v>
      </c>
      <c r="C195" s="166"/>
      <c r="D195" s="166"/>
      <c r="E195" s="166" t="s">
        <v>306</v>
      </c>
      <c r="F195" s="166" t="s">
        <v>892</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893</v>
      </c>
      <c r="B196" s="165" t="s">
        <v>893</v>
      </c>
      <c r="C196" s="165" t="s">
        <v>277</v>
      </c>
      <c r="D196" s="165"/>
      <c r="E196" s="165" t="s">
        <v>278</v>
      </c>
      <c r="F196" s="165" t="s">
        <v>894</v>
      </c>
      <c r="G196" s="165" t="s">
        <v>121</v>
      </c>
      <c r="H196" s="217" t="s">
        <v>895</v>
      </c>
      <c r="I196" s="121" t="s">
        <v>896</v>
      </c>
      <c r="J196" s="217">
        <v>325</v>
      </c>
      <c r="K196" s="219">
        <v>14</v>
      </c>
      <c r="L196" s="219">
        <v>2</v>
      </c>
      <c r="M196" s="219">
        <v>55</v>
      </c>
      <c r="N196" s="219">
        <v>2.8</v>
      </c>
      <c r="O196" s="219">
        <v>14</v>
      </c>
      <c r="P196" s="219">
        <v>0.1</v>
      </c>
      <c r="Q196" s="218">
        <v>33</v>
      </c>
      <c r="R196" s="145">
        <v>3000</v>
      </c>
      <c r="S196" s="165" t="s">
        <v>282</v>
      </c>
    </row>
    <row r="197" spans="1:19" ht="15" customHeight="1">
      <c r="A197" s="166" t="s">
        <v>897</v>
      </c>
      <c r="B197" s="166" t="s">
        <v>897</v>
      </c>
      <c r="C197" s="166" t="s">
        <v>277</v>
      </c>
      <c r="D197" s="166"/>
      <c r="E197" s="166" t="s">
        <v>278</v>
      </c>
      <c r="F197" s="166" t="s">
        <v>898</v>
      </c>
      <c r="G197" s="166" t="s">
        <v>121</v>
      </c>
      <c r="H197" s="197" t="s">
        <v>895</v>
      </c>
      <c r="I197" s="117" t="s">
        <v>899</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900</v>
      </c>
      <c r="B198" s="165" t="s">
        <v>900</v>
      </c>
      <c r="C198" s="165" t="s">
        <v>901</v>
      </c>
      <c r="D198" s="165"/>
      <c r="E198" s="165" t="s">
        <v>278</v>
      </c>
      <c r="F198" s="165" t="s">
        <v>902</v>
      </c>
      <c r="G198" s="165" t="s">
        <v>121</v>
      </c>
      <c r="H198" s="217" t="s">
        <v>895</v>
      </c>
      <c r="I198" s="121" t="s">
        <v>903</v>
      </c>
      <c r="J198" s="217">
        <v>292</v>
      </c>
      <c r="K198" s="219">
        <v>5.5</v>
      </c>
      <c r="L198" s="219">
        <v>0.9</v>
      </c>
      <c r="M198" s="219">
        <v>50</v>
      </c>
      <c r="N198" s="219">
        <v>4</v>
      </c>
      <c r="O198" s="219">
        <v>26.6</v>
      </c>
      <c r="P198" s="219">
        <v>0.1</v>
      </c>
      <c r="Q198" s="218">
        <v>26.7</v>
      </c>
      <c r="R198" s="145">
        <v>3000</v>
      </c>
      <c r="S198" s="165" t="s">
        <v>282</v>
      </c>
    </row>
    <row r="199" spans="1:19" ht="15" customHeight="1">
      <c r="A199" s="166" t="s">
        <v>904</v>
      </c>
      <c r="B199" s="166" t="s">
        <v>904</v>
      </c>
      <c r="C199" s="166" t="s">
        <v>277</v>
      </c>
      <c r="D199" s="166"/>
      <c r="E199" s="166" t="s">
        <v>278</v>
      </c>
      <c r="F199" s="166" t="s">
        <v>905</v>
      </c>
      <c r="G199" s="166" t="s">
        <v>121</v>
      </c>
      <c r="H199" s="197" t="s">
        <v>895</v>
      </c>
      <c r="I199" s="117" t="s">
        <v>906</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907</v>
      </c>
      <c r="B200" s="165" t="s">
        <v>907</v>
      </c>
      <c r="C200" s="165" t="s">
        <v>277</v>
      </c>
      <c r="D200" s="165"/>
      <c r="E200" s="165" t="s">
        <v>278</v>
      </c>
      <c r="F200" s="165" t="s">
        <v>908</v>
      </c>
      <c r="G200" s="165" t="s">
        <v>121</v>
      </c>
      <c r="H200" s="217" t="s">
        <v>895</v>
      </c>
      <c r="I200" s="121" t="s">
        <v>909</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910</v>
      </c>
      <c r="B201" s="166" t="s">
        <v>910</v>
      </c>
      <c r="C201" s="166" t="s">
        <v>161</v>
      </c>
      <c r="D201" s="166"/>
      <c r="E201" s="166" t="s">
        <v>126</v>
      </c>
      <c r="F201" s="166" t="s">
        <v>911</v>
      </c>
      <c r="G201" s="166" t="s">
        <v>121</v>
      </c>
      <c r="H201" s="197"/>
      <c r="I201" s="220"/>
      <c r="J201" s="197">
        <v>200</v>
      </c>
      <c r="K201" s="221">
        <v>14</v>
      </c>
      <c r="L201" s="221">
        <v>6.5</v>
      </c>
      <c r="M201" s="221">
        <v>0</v>
      </c>
      <c r="N201" s="221">
        <v>0</v>
      </c>
      <c r="O201" s="221">
        <v>17</v>
      </c>
      <c r="P201" s="221">
        <v>0.1</v>
      </c>
      <c r="Q201" s="220">
        <v>0</v>
      </c>
      <c r="R201" s="146">
        <v>3900</v>
      </c>
      <c r="S201" s="166" t="s">
        <v>912</v>
      </c>
    </row>
    <row r="202" spans="1:19" s="120" customFormat="1" ht="15" customHeight="1">
      <c r="A202" s="165" t="s">
        <v>913</v>
      </c>
      <c r="B202" s="165" t="s">
        <v>913</v>
      </c>
      <c r="C202" s="165" t="s">
        <v>914</v>
      </c>
      <c r="D202" s="165"/>
      <c r="E202" s="165" t="s">
        <v>306</v>
      </c>
      <c r="F202" s="165" t="s">
        <v>915</v>
      </c>
      <c r="G202" s="165" t="s">
        <v>30</v>
      </c>
      <c r="H202" s="217" t="s">
        <v>916</v>
      </c>
      <c r="I202" s="218" t="s">
        <v>917</v>
      </c>
      <c r="J202" s="217">
        <v>370</v>
      </c>
      <c r="K202" s="219">
        <v>3.5</v>
      </c>
      <c r="L202" s="219">
        <v>0.8</v>
      </c>
      <c r="M202" s="219">
        <v>71</v>
      </c>
      <c r="N202" s="219">
        <v>2</v>
      </c>
      <c r="O202" s="219">
        <v>13</v>
      </c>
      <c r="P202" s="219">
        <v>0</v>
      </c>
      <c r="Q202" s="218">
        <v>2.5</v>
      </c>
      <c r="R202" s="145">
        <v>500</v>
      </c>
      <c r="S202" s="165" t="s">
        <v>918</v>
      </c>
    </row>
    <row r="203" spans="1:19" ht="15" customHeight="1">
      <c r="A203" s="166" t="s">
        <v>919</v>
      </c>
      <c r="B203" s="166" t="s">
        <v>919</v>
      </c>
      <c r="C203" s="166"/>
      <c r="D203" s="166"/>
      <c r="E203" s="166" t="s">
        <v>252</v>
      </c>
      <c r="F203" s="166" t="s">
        <v>920</v>
      </c>
      <c r="G203" s="166" t="s">
        <v>510</v>
      </c>
      <c r="H203" s="197"/>
      <c r="I203" s="220"/>
      <c r="J203" s="197">
        <v>20</v>
      </c>
      <c r="K203" s="221">
        <v>0</v>
      </c>
      <c r="L203" s="221">
        <v>0</v>
      </c>
      <c r="M203" s="221">
        <v>0.6</v>
      </c>
      <c r="N203" s="221">
        <v>0.4</v>
      </c>
      <c r="O203" s="221">
        <v>0</v>
      </c>
      <c r="P203" s="221">
        <v>0</v>
      </c>
      <c r="Q203" s="220">
        <v>0</v>
      </c>
      <c r="R203" s="146">
        <v>600</v>
      </c>
      <c r="S203" s="166" t="s">
        <v>921</v>
      </c>
    </row>
    <row r="204" spans="1:19" s="120" customFormat="1" ht="15" customHeight="1">
      <c r="A204" s="165" t="s">
        <v>922</v>
      </c>
      <c r="B204" s="165" t="s">
        <v>922</v>
      </c>
      <c r="C204" s="165" t="s">
        <v>566</v>
      </c>
      <c r="D204" s="165"/>
      <c r="E204" s="165" t="s">
        <v>923</v>
      </c>
      <c r="F204" s="165" t="s">
        <v>924</v>
      </c>
      <c r="G204" s="165" t="s">
        <v>108</v>
      </c>
      <c r="H204" s="217"/>
      <c r="I204" s="218"/>
      <c r="J204" s="217">
        <v>340</v>
      </c>
      <c r="K204" s="219">
        <v>35</v>
      </c>
      <c r="L204" s="219">
        <v>22</v>
      </c>
      <c r="M204" s="219">
        <v>3</v>
      </c>
      <c r="N204" s="219">
        <v>3</v>
      </c>
      <c r="O204" s="219">
        <v>2.5</v>
      </c>
      <c r="P204" s="219">
        <v>0</v>
      </c>
      <c r="Q204" s="218">
        <v>0</v>
      </c>
      <c r="R204" s="145">
        <v>900</v>
      </c>
      <c r="S204" s="165" t="s">
        <v>925</v>
      </c>
    </row>
    <row r="205" spans="1:19" ht="15" customHeight="1">
      <c r="A205" s="166" t="s">
        <v>926</v>
      </c>
      <c r="B205" s="166" t="s">
        <v>926</v>
      </c>
      <c r="C205" s="166" t="s">
        <v>277</v>
      </c>
      <c r="D205" s="166"/>
      <c r="E205" s="166" t="s">
        <v>278</v>
      </c>
      <c r="F205" s="166" t="s">
        <v>927</v>
      </c>
      <c r="G205" s="166" t="s">
        <v>121</v>
      </c>
      <c r="H205" s="197" t="s">
        <v>895</v>
      </c>
      <c r="I205" s="117" t="s">
        <v>928</v>
      </c>
      <c r="J205" s="197">
        <v>375</v>
      </c>
      <c r="K205" s="221">
        <v>22.3</v>
      </c>
      <c r="L205" s="221">
        <v>1.3</v>
      </c>
      <c r="M205" s="221">
        <v>44.2</v>
      </c>
      <c r="N205" s="221">
        <v>2.2999999999999998</v>
      </c>
      <c r="O205" s="221">
        <v>17.8</v>
      </c>
      <c r="P205" s="221">
        <v>0.2</v>
      </c>
      <c r="Q205" s="220">
        <v>10.5</v>
      </c>
      <c r="R205" s="146">
        <v>3000</v>
      </c>
      <c r="S205" s="166" t="s">
        <v>921</v>
      </c>
    </row>
    <row r="206" spans="1:19" s="120" customFormat="1" ht="15" customHeight="1">
      <c r="A206" s="165" t="s">
        <v>929</v>
      </c>
      <c r="B206" s="165" t="s">
        <v>929</v>
      </c>
      <c r="C206" s="165" t="s">
        <v>930</v>
      </c>
      <c r="D206" s="165">
        <v>1450025</v>
      </c>
      <c r="E206" s="165" t="s">
        <v>126</v>
      </c>
      <c r="F206" s="165" t="s">
        <v>931</v>
      </c>
      <c r="G206" s="165" t="s">
        <v>121</v>
      </c>
      <c r="H206" s="217"/>
      <c r="I206" s="121" t="s">
        <v>932</v>
      </c>
      <c r="J206" s="217">
        <v>216</v>
      </c>
      <c r="K206" s="219">
        <v>13</v>
      </c>
      <c r="L206" s="219">
        <v>3.7</v>
      </c>
      <c r="M206" s="219">
        <v>0</v>
      </c>
      <c r="N206" s="219">
        <v>0</v>
      </c>
      <c r="O206" s="219">
        <v>24</v>
      </c>
      <c r="P206" s="219">
        <v>0.2</v>
      </c>
      <c r="Q206" s="218"/>
      <c r="R206" s="119">
        <v>2500</v>
      </c>
      <c r="S206" s="165" t="s">
        <v>933</v>
      </c>
    </row>
    <row r="207" spans="1:19" ht="15" customHeight="1">
      <c r="A207" s="166" t="s">
        <v>934</v>
      </c>
      <c r="B207" s="166" t="s">
        <v>934</v>
      </c>
      <c r="C207" s="166" t="s">
        <v>935</v>
      </c>
      <c r="D207" s="166" t="s">
        <v>936</v>
      </c>
      <c r="E207" s="166" t="s">
        <v>252</v>
      </c>
      <c r="F207" s="166" t="s">
        <v>937</v>
      </c>
      <c r="G207" s="166" t="s">
        <v>230</v>
      </c>
      <c r="H207" s="197"/>
      <c r="I207" s="117" t="s">
        <v>938</v>
      </c>
      <c r="J207" s="197">
        <v>237</v>
      </c>
      <c r="K207" s="221">
        <v>1.2</v>
      </c>
      <c r="L207" s="221">
        <v>0.1</v>
      </c>
      <c r="M207" s="221">
        <v>41</v>
      </c>
      <c r="N207" s="221">
        <v>28.8</v>
      </c>
      <c r="O207" s="221">
        <v>15.6</v>
      </c>
      <c r="P207" s="221">
        <v>35</v>
      </c>
      <c r="Q207" s="220">
        <v>0.1</v>
      </c>
      <c r="R207" s="146">
        <v>600</v>
      </c>
      <c r="S207" s="166" t="s">
        <v>939</v>
      </c>
    </row>
    <row r="208" spans="1:19" s="120" customFormat="1" ht="15" customHeight="1">
      <c r="A208" s="165" t="s">
        <v>940</v>
      </c>
      <c r="B208" s="165" t="s">
        <v>940</v>
      </c>
      <c r="C208" s="165" t="s">
        <v>659</v>
      </c>
      <c r="D208" s="165"/>
      <c r="E208" s="165" t="s">
        <v>306</v>
      </c>
      <c r="F208" s="165" t="s">
        <v>941</v>
      </c>
      <c r="G208" s="165" t="s">
        <v>30</v>
      </c>
      <c r="H208" s="217" t="s">
        <v>942</v>
      </c>
      <c r="I208" s="121" t="s">
        <v>943</v>
      </c>
      <c r="J208" s="217">
        <v>353</v>
      </c>
      <c r="K208" s="219">
        <v>1.2</v>
      </c>
      <c r="L208" s="219">
        <v>0.2</v>
      </c>
      <c r="M208" s="219">
        <v>72</v>
      </c>
      <c r="N208" s="219">
        <v>2.5</v>
      </c>
      <c r="O208" s="219">
        <v>12</v>
      </c>
      <c r="P208" s="219">
        <v>0</v>
      </c>
      <c r="Q208" s="218">
        <v>3</v>
      </c>
      <c r="R208" s="145">
        <v>500</v>
      </c>
      <c r="S208" s="165" t="s">
        <v>944</v>
      </c>
    </row>
    <row r="209" spans="1:19" ht="15" customHeight="1">
      <c r="A209" s="166" t="s">
        <v>945</v>
      </c>
      <c r="B209" s="166" t="s">
        <v>945</v>
      </c>
      <c r="C209" s="166" t="s">
        <v>946</v>
      </c>
      <c r="D209" s="166"/>
      <c r="E209" s="166" t="s">
        <v>923</v>
      </c>
      <c r="F209" s="166" t="s">
        <v>947</v>
      </c>
      <c r="G209" s="166" t="s">
        <v>108</v>
      </c>
      <c r="H209" s="197"/>
      <c r="I209" s="117" t="s">
        <v>948</v>
      </c>
      <c r="J209" s="197">
        <v>357</v>
      </c>
      <c r="K209" s="221">
        <v>29</v>
      </c>
      <c r="L209" s="221">
        <v>16</v>
      </c>
      <c r="M209" s="221">
        <v>0</v>
      </c>
      <c r="N209" s="221">
        <v>0</v>
      </c>
      <c r="O209" s="221">
        <v>24</v>
      </c>
      <c r="P209" s="221">
        <v>1.5</v>
      </c>
      <c r="Q209" s="220">
        <v>0</v>
      </c>
      <c r="R209" s="115">
        <v>2900</v>
      </c>
      <c r="S209" s="166"/>
    </row>
    <row r="210" spans="1:19" s="120" customFormat="1" ht="15" customHeight="1">
      <c r="A210" s="165" t="s">
        <v>949</v>
      </c>
      <c r="B210" s="165" t="s">
        <v>949</v>
      </c>
      <c r="C210" s="165" t="s">
        <v>950</v>
      </c>
      <c r="D210" s="165"/>
      <c r="E210" s="165" t="s">
        <v>923</v>
      </c>
      <c r="F210" s="165" t="s">
        <v>951</v>
      </c>
      <c r="G210" s="165" t="s">
        <v>952</v>
      </c>
      <c r="I210" s="122" t="s">
        <v>953</v>
      </c>
      <c r="J210" s="217">
        <v>398</v>
      </c>
      <c r="K210" s="219">
        <v>29</v>
      </c>
      <c r="L210" s="219">
        <v>18</v>
      </c>
      <c r="M210" s="219">
        <v>0</v>
      </c>
      <c r="N210" s="219">
        <v>0</v>
      </c>
      <c r="O210" s="219">
        <v>33</v>
      </c>
      <c r="P210" s="219">
        <v>1.5</v>
      </c>
      <c r="Q210" s="218">
        <v>0</v>
      </c>
      <c r="R210" s="145">
        <v>3500</v>
      </c>
      <c r="S210" s="165" t="s">
        <v>954</v>
      </c>
    </row>
    <row r="211" spans="1:19" ht="15" customHeight="1">
      <c r="A211" s="166" t="s">
        <v>955</v>
      </c>
      <c r="B211" s="166" t="s">
        <v>955</v>
      </c>
      <c r="C211" s="166" t="s">
        <v>659</v>
      </c>
      <c r="D211" s="166"/>
      <c r="E211" s="166" t="s">
        <v>522</v>
      </c>
      <c r="F211" s="166" t="s">
        <v>956</v>
      </c>
      <c r="G211" s="166" t="s">
        <v>957</v>
      </c>
      <c r="I211" s="118" t="s">
        <v>958</v>
      </c>
      <c r="J211" s="197">
        <v>86</v>
      </c>
      <c r="K211" s="221">
        <v>1.2</v>
      </c>
      <c r="L211" s="221">
        <v>0.2</v>
      </c>
      <c r="M211" s="221">
        <v>19</v>
      </c>
      <c r="N211" s="221">
        <v>3.2</v>
      </c>
      <c r="O211" s="221">
        <v>3.2</v>
      </c>
      <c r="P211" s="221">
        <v>0.1</v>
      </c>
      <c r="Q211" s="220">
        <v>2</v>
      </c>
      <c r="R211" s="115">
        <v>300</v>
      </c>
      <c r="S211" s="166"/>
    </row>
    <row r="212" spans="1:19" s="120" customFormat="1" ht="15" customHeight="1">
      <c r="A212" s="165" t="s">
        <v>959</v>
      </c>
      <c r="B212" s="165" t="s">
        <v>959</v>
      </c>
      <c r="C212" s="165"/>
      <c r="D212" s="165"/>
      <c r="E212" s="165" t="s">
        <v>960</v>
      </c>
      <c r="F212" s="165" t="s">
        <v>961</v>
      </c>
      <c r="G212" s="165" t="s">
        <v>957</v>
      </c>
      <c r="H212" s="217"/>
      <c r="I212" s="218"/>
      <c r="J212" s="217">
        <v>350</v>
      </c>
      <c r="K212" s="219">
        <v>2</v>
      </c>
      <c r="L212" s="219">
        <v>0.4</v>
      </c>
      <c r="M212" s="219">
        <v>74</v>
      </c>
      <c r="N212" s="219">
        <v>0.5</v>
      </c>
      <c r="O212" s="219">
        <v>5</v>
      </c>
      <c r="P212" s="219">
        <v>0</v>
      </c>
      <c r="Q212" s="218">
        <v>3</v>
      </c>
      <c r="R212" s="145">
        <v>900</v>
      </c>
      <c r="S212" s="165" t="s">
        <v>962</v>
      </c>
    </row>
    <row r="213" spans="1:19" ht="15" customHeight="1">
      <c r="A213" s="166" t="s">
        <v>963</v>
      </c>
      <c r="B213" s="166" t="s">
        <v>963</v>
      </c>
      <c r="C213" s="166"/>
      <c r="D213" s="166"/>
      <c r="E213" s="166" t="s">
        <v>522</v>
      </c>
      <c r="F213" s="166" t="s">
        <v>964</v>
      </c>
      <c r="G213" s="166" t="s">
        <v>957</v>
      </c>
      <c r="H213" s="197"/>
      <c r="I213" s="220"/>
      <c r="J213" s="197">
        <v>34</v>
      </c>
      <c r="K213" s="221">
        <v>0.4</v>
      </c>
      <c r="L213" s="221">
        <v>0.1</v>
      </c>
      <c r="M213" s="221">
        <v>7</v>
      </c>
      <c r="N213" s="221">
        <v>1.7</v>
      </c>
      <c r="O213" s="221">
        <v>2.8</v>
      </c>
      <c r="P213" s="221">
        <v>0</v>
      </c>
      <c r="Q213" s="220">
        <v>2.6</v>
      </c>
      <c r="R213" s="146">
        <v>600</v>
      </c>
      <c r="S213" s="166" t="s">
        <v>880</v>
      </c>
    </row>
    <row r="214" spans="1:19" s="120" customFormat="1" ht="15" customHeight="1">
      <c r="A214" s="165" t="s">
        <v>965</v>
      </c>
      <c r="B214" s="165" t="s">
        <v>965</v>
      </c>
      <c r="C214" s="165"/>
      <c r="D214" s="165"/>
      <c r="E214" s="165" t="s">
        <v>522</v>
      </c>
      <c r="F214" s="165" t="s">
        <v>966</v>
      </c>
      <c r="G214" s="165" t="s">
        <v>957</v>
      </c>
      <c r="H214" s="217"/>
      <c r="I214" s="218"/>
      <c r="J214" s="217">
        <v>15</v>
      </c>
      <c r="K214" s="219">
        <v>0.1</v>
      </c>
      <c r="L214" s="219">
        <v>0</v>
      </c>
      <c r="M214" s="219">
        <v>3.6</v>
      </c>
      <c r="N214" s="219">
        <v>1.7</v>
      </c>
      <c r="O214" s="219">
        <v>0.7</v>
      </c>
      <c r="P214" s="219">
        <v>0</v>
      </c>
      <c r="Q214" s="218">
        <v>0.5</v>
      </c>
      <c r="R214" s="145">
        <v>400</v>
      </c>
      <c r="S214" s="165" t="s">
        <v>967</v>
      </c>
    </row>
    <row r="215" spans="1:19" s="120" customFormat="1" ht="15" customHeight="1">
      <c r="A215" s="165" t="s">
        <v>968</v>
      </c>
      <c r="B215" s="165" t="s">
        <v>968</v>
      </c>
      <c r="C215" s="165"/>
      <c r="D215" s="165"/>
      <c r="E215" s="165" t="s">
        <v>228</v>
      </c>
      <c r="F215" s="165" t="s">
        <v>969</v>
      </c>
      <c r="G215" s="165" t="s">
        <v>957</v>
      </c>
      <c r="H215" s="217"/>
      <c r="I215" s="218"/>
      <c r="J215" s="217">
        <v>31</v>
      </c>
      <c r="K215" s="219">
        <v>0.3</v>
      </c>
      <c r="L215" s="219">
        <v>0</v>
      </c>
      <c r="M215" s="219">
        <v>6</v>
      </c>
      <c r="N215" s="219">
        <v>4.2</v>
      </c>
      <c r="O215" s="219">
        <v>1</v>
      </c>
      <c r="P215" s="219">
        <v>0</v>
      </c>
      <c r="Q215" s="218">
        <v>2.1</v>
      </c>
      <c r="R215" s="145">
        <v>800</v>
      </c>
      <c r="S215" s="165" t="s">
        <v>880</v>
      </c>
    </row>
    <row r="216" spans="1:19" ht="15" customHeight="1">
      <c r="A216" s="166" t="s">
        <v>970</v>
      </c>
      <c r="B216" s="166" t="s">
        <v>970</v>
      </c>
      <c r="C216" s="166" t="s">
        <v>277</v>
      </c>
      <c r="D216" s="166"/>
      <c r="E216" s="166" t="s">
        <v>278</v>
      </c>
      <c r="F216" s="166" t="s">
        <v>971</v>
      </c>
      <c r="G216" s="166" t="s">
        <v>133</v>
      </c>
      <c r="H216" s="197" t="s">
        <v>895</v>
      </c>
      <c r="I216" s="117" t="s">
        <v>972</v>
      </c>
      <c r="J216" s="197">
        <v>255</v>
      </c>
      <c r="K216" s="221">
        <v>3.3</v>
      </c>
      <c r="L216" s="221">
        <v>0.9</v>
      </c>
      <c r="M216" s="221">
        <v>64</v>
      </c>
      <c r="N216" s="221">
        <v>0.6</v>
      </c>
      <c r="O216" s="221">
        <v>10.4</v>
      </c>
      <c r="P216" s="221">
        <v>0</v>
      </c>
      <c r="Q216" s="220">
        <v>26.5</v>
      </c>
      <c r="R216" s="146">
        <v>3000</v>
      </c>
      <c r="S216" s="166" t="s">
        <v>921</v>
      </c>
    </row>
    <row r="217" spans="1:19" s="120" customFormat="1" ht="15" customHeight="1">
      <c r="A217" s="165" t="s">
        <v>973</v>
      </c>
      <c r="B217" s="165" t="s">
        <v>973</v>
      </c>
      <c r="C217" s="165" t="s">
        <v>277</v>
      </c>
      <c r="D217" s="165" t="s">
        <v>974</v>
      </c>
      <c r="E217" s="165" t="s">
        <v>278</v>
      </c>
      <c r="F217" s="165" t="s">
        <v>975</v>
      </c>
      <c r="G217" s="165" t="s">
        <v>133</v>
      </c>
      <c r="H217" s="217" t="s">
        <v>895</v>
      </c>
      <c r="I217" s="121" t="s">
        <v>976</v>
      </c>
      <c r="J217" s="217">
        <v>200</v>
      </c>
      <c r="K217" s="219">
        <v>2</v>
      </c>
      <c r="L217" s="219">
        <v>0.5</v>
      </c>
      <c r="M217" s="219">
        <v>40</v>
      </c>
      <c r="N217" s="219">
        <v>5</v>
      </c>
      <c r="O217" s="219">
        <v>8</v>
      </c>
      <c r="P217" s="219">
        <v>15</v>
      </c>
      <c r="Q217" s="218">
        <v>20</v>
      </c>
      <c r="R217" s="145">
        <v>3000</v>
      </c>
      <c r="S217" s="165" t="s">
        <v>977</v>
      </c>
    </row>
    <row r="218" spans="1:19" ht="15" customHeight="1">
      <c r="A218" s="166" t="s">
        <v>978</v>
      </c>
      <c r="B218" s="166" t="s">
        <v>978</v>
      </c>
      <c r="C218" s="166"/>
      <c r="D218" s="166"/>
      <c r="E218" s="166" t="s">
        <v>306</v>
      </c>
      <c r="F218" s="166" t="s">
        <v>979</v>
      </c>
      <c r="G218" s="166" t="s">
        <v>957</v>
      </c>
      <c r="H218" s="197"/>
      <c r="I218" s="117" t="s">
        <v>980</v>
      </c>
      <c r="J218" s="197">
        <v>400</v>
      </c>
      <c r="K218" s="221">
        <v>0</v>
      </c>
      <c r="L218" s="221">
        <v>0</v>
      </c>
      <c r="M218" s="221">
        <v>100</v>
      </c>
      <c r="N218" s="221">
        <v>100</v>
      </c>
      <c r="O218" s="221">
        <v>0</v>
      </c>
      <c r="P218" s="221">
        <v>0</v>
      </c>
      <c r="Q218" s="220">
        <v>0</v>
      </c>
      <c r="R218" s="146">
        <v>400</v>
      </c>
      <c r="S218" s="166" t="s">
        <v>921</v>
      </c>
    </row>
    <row r="219" spans="1:19" s="120" customFormat="1" ht="15" customHeight="1">
      <c r="A219" s="165" t="s">
        <v>981</v>
      </c>
      <c r="B219" s="165" t="s">
        <v>981</v>
      </c>
      <c r="C219" s="165"/>
      <c r="D219" s="165"/>
      <c r="E219" s="165" t="s">
        <v>522</v>
      </c>
      <c r="F219" s="165" t="s">
        <v>982</v>
      </c>
      <c r="G219" s="165" t="s">
        <v>957</v>
      </c>
      <c r="H219" s="217"/>
      <c r="I219" s="218"/>
      <c r="J219" s="217">
        <v>18</v>
      </c>
      <c r="K219" s="219">
        <v>0.2</v>
      </c>
      <c r="L219" s="219">
        <v>0</v>
      </c>
      <c r="M219" s="219">
        <v>3.9</v>
      </c>
      <c r="N219" s="219">
        <v>2.6</v>
      </c>
      <c r="O219" s="219">
        <v>0.9</v>
      </c>
      <c r="P219" s="219">
        <v>0</v>
      </c>
      <c r="Q219" s="218">
        <v>1.2</v>
      </c>
      <c r="R219" s="145">
        <v>500</v>
      </c>
      <c r="S219" s="165" t="s">
        <v>880</v>
      </c>
    </row>
    <row r="220" spans="1:19" ht="15" customHeight="1">
      <c r="A220" s="166" t="s">
        <v>983</v>
      </c>
      <c r="B220" s="166" t="s">
        <v>983</v>
      </c>
      <c r="C220" s="166" t="s">
        <v>630</v>
      </c>
      <c r="D220" s="166"/>
      <c r="E220" s="166" t="s">
        <v>252</v>
      </c>
      <c r="F220" s="166" t="s">
        <v>984</v>
      </c>
      <c r="G220" s="166" t="s">
        <v>985</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986</v>
      </c>
      <c r="B221" s="165" t="s">
        <v>986</v>
      </c>
      <c r="C221" s="165" t="s">
        <v>41</v>
      </c>
      <c r="D221" s="165">
        <v>1114</v>
      </c>
      <c r="E221" s="165" t="s">
        <v>22</v>
      </c>
      <c r="F221" s="165" t="s">
        <v>987</v>
      </c>
      <c r="G221" s="165" t="s">
        <v>988</v>
      </c>
      <c r="H221" s="217" t="s">
        <v>989</v>
      </c>
      <c r="I221" s="121" t="s">
        <v>990</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991</v>
      </c>
      <c r="B222" s="166" t="s">
        <v>991</v>
      </c>
      <c r="C222" s="166" t="s">
        <v>41</v>
      </c>
      <c r="D222" s="166">
        <v>1033</v>
      </c>
      <c r="E222" s="166" t="s">
        <v>22</v>
      </c>
      <c r="F222" s="166" t="s">
        <v>992</v>
      </c>
      <c r="G222" s="166" t="s">
        <v>36</v>
      </c>
      <c r="H222" s="197" t="s">
        <v>993</v>
      </c>
      <c r="I222" s="117" t="s">
        <v>994</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995</v>
      </c>
      <c r="B223" s="164" t="s">
        <v>995</v>
      </c>
      <c r="C223" s="164"/>
      <c r="D223" s="164"/>
      <c r="E223" s="164" t="s">
        <v>481</v>
      </c>
      <c r="F223" s="164" t="s">
        <v>996</v>
      </c>
      <c r="G223" s="164" t="s">
        <v>957</v>
      </c>
      <c r="H223" s="214"/>
      <c r="I223" s="216"/>
      <c r="J223" s="214"/>
      <c r="K223" s="215"/>
      <c r="L223" s="215"/>
      <c r="M223" s="215"/>
      <c r="N223" s="215"/>
      <c r="O223" s="215"/>
      <c r="P223" s="215"/>
      <c r="Q223" s="216"/>
      <c r="R223" s="119">
        <v>450</v>
      </c>
      <c r="S223" s="164" t="s">
        <v>997</v>
      </c>
    </row>
    <row r="224" spans="1:19" ht="15" customHeight="1">
      <c r="A224" s="163" t="s">
        <v>998</v>
      </c>
      <c r="B224" s="163" t="s">
        <v>998</v>
      </c>
      <c r="C224" s="163" t="s">
        <v>277</v>
      </c>
      <c r="D224" s="163"/>
      <c r="E224" s="163" t="s">
        <v>278</v>
      </c>
      <c r="F224" s="163" t="s">
        <v>999</v>
      </c>
      <c r="G224" s="163" t="s">
        <v>121</v>
      </c>
      <c r="H224" s="211" t="s">
        <v>280</v>
      </c>
      <c r="I224" s="116" t="s">
        <v>1000</v>
      </c>
      <c r="J224" s="211">
        <v>282</v>
      </c>
      <c r="K224" s="213">
        <v>12</v>
      </c>
      <c r="L224" s="213">
        <v>2</v>
      </c>
      <c r="M224" s="213">
        <v>50</v>
      </c>
      <c r="N224" s="213">
        <v>10</v>
      </c>
      <c r="O224" s="213">
        <v>14</v>
      </c>
      <c r="P224" s="213">
        <v>0.1</v>
      </c>
      <c r="Q224" s="212">
        <v>35</v>
      </c>
      <c r="R224" s="146">
        <v>3000</v>
      </c>
      <c r="S224" s="163" t="s">
        <v>1001</v>
      </c>
    </row>
    <row r="225" spans="1:19" s="120" customFormat="1" ht="15" customHeight="1">
      <c r="A225" s="164" t="s">
        <v>1002</v>
      </c>
      <c r="B225" s="164" t="s">
        <v>1002</v>
      </c>
      <c r="C225" s="164" t="s">
        <v>277</v>
      </c>
      <c r="D225" s="164"/>
      <c r="E225" s="164" t="s">
        <v>278</v>
      </c>
      <c r="F225" s="164" t="s">
        <v>1003</v>
      </c>
      <c r="G225" s="164" t="s">
        <v>121</v>
      </c>
      <c r="H225" s="214"/>
      <c r="I225" s="123" t="s">
        <v>1004</v>
      </c>
      <c r="J225" s="214">
        <v>282</v>
      </c>
      <c r="K225" s="215">
        <v>13</v>
      </c>
      <c r="L225" s="215">
        <v>2</v>
      </c>
      <c r="M225" s="215">
        <v>54</v>
      </c>
      <c r="N225" s="215">
        <v>10</v>
      </c>
      <c r="O225" s="215">
        <v>14</v>
      </c>
      <c r="P225" s="215">
        <v>0.1</v>
      </c>
      <c r="Q225" s="216">
        <v>35</v>
      </c>
      <c r="R225" s="145">
        <v>3000</v>
      </c>
      <c r="S225" s="164" t="s">
        <v>1005</v>
      </c>
    </row>
    <row r="226" spans="1:19" ht="15" customHeight="1">
      <c r="A226" s="163" t="s">
        <v>1006</v>
      </c>
      <c r="B226" s="163" t="s">
        <v>1006</v>
      </c>
      <c r="C226" s="163" t="s">
        <v>1007</v>
      </c>
      <c r="D226" s="163"/>
      <c r="E226" s="163" t="s">
        <v>1008</v>
      </c>
      <c r="F226" s="163" t="s">
        <v>1009</v>
      </c>
      <c r="G226" s="163" t="s">
        <v>687</v>
      </c>
      <c r="H226" s="211"/>
      <c r="I226" s="116" t="s">
        <v>1010</v>
      </c>
      <c r="J226" s="211">
        <v>130</v>
      </c>
      <c r="K226" s="213">
        <v>8</v>
      </c>
      <c r="L226" s="213">
        <v>0.5</v>
      </c>
      <c r="M226" s="213">
        <v>6</v>
      </c>
      <c r="N226" s="213">
        <v>2</v>
      </c>
      <c r="O226" s="213">
        <v>6</v>
      </c>
      <c r="P226" s="213">
        <v>4.5</v>
      </c>
      <c r="Q226" s="212">
        <v>3</v>
      </c>
      <c r="R226" s="146">
        <v>600</v>
      </c>
      <c r="S226" s="163"/>
    </row>
    <row r="227" spans="1:19" s="120" customFormat="1" ht="15" customHeight="1">
      <c r="A227" s="164" t="s">
        <v>1011</v>
      </c>
      <c r="B227" s="164" t="s">
        <v>1011</v>
      </c>
      <c r="C227" s="164" t="s">
        <v>1012</v>
      </c>
      <c r="D227" s="164"/>
      <c r="E227" s="164" t="s">
        <v>126</v>
      </c>
      <c r="F227" s="164" t="s">
        <v>1013</v>
      </c>
      <c r="G227" s="164" t="s">
        <v>121</v>
      </c>
      <c r="H227" s="214"/>
      <c r="I227" s="216"/>
      <c r="J227" s="214">
        <v>179</v>
      </c>
      <c r="K227" s="215">
        <v>11</v>
      </c>
      <c r="L227" s="215">
        <v>3.1</v>
      </c>
      <c r="M227" s="215">
        <v>0</v>
      </c>
      <c r="N227" s="215">
        <v>0</v>
      </c>
      <c r="O227" s="215">
        <v>20</v>
      </c>
      <c r="P227" s="215">
        <v>0.3</v>
      </c>
      <c r="Q227" s="216">
        <v>0</v>
      </c>
      <c r="R227" s="145">
        <v>3200</v>
      </c>
      <c r="S227" s="164" t="s">
        <v>1014</v>
      </c>
    </row>
    <row r="228" spans="1:19" ht="15" customHeight="1">
      <c r="A228" s="163" t="s">
        <v>1015</v>
      </c>
      <c r="B228" s="163" t="s">
        <v>1015</v>
      </c>
      <c r="C228" s="163" t="s">
        <v>1016</v>
      </c>
      <c r="D228" s="163" t="s">
        <v>1017</v>
      </c>
      <c r="E228" s="163" t="s">
        <v>522</v>
      </c>
      <c r="F228" s="163" t="s">
        <v>1018</v>
      </c>
      <c r="G228" s="163" t="s">
        <v>121</v>
      </c>
      <c r="H228" s="211"/>
      <c r="I228" s="116" t="s">
        <v>1019</v>
      </c>
      <c r="J228" s="211">
        <v>69</v>
      </c>
      <c r="K228" s="213">
        <v>2.1</v>
      </c>
      <c r="L228" s="213">
        <v>0.3</v>
      </c>
      <c r="M228" s="213">
        <v>10.5</v>
      </c>
      <c r="N228" s="213">
        <v>1</v>
      </c>
      <c r="O228" s="213">
        <v>1</v>
      </c>
      <c r="P228" s="213">
        <v>0.1</v>
      </c>
      <c r="Q228" s="212">
        <v>2.8</v>
      </c>
      <c r="R228" s="146">
        <v>400</v>
      </c>
      <c r="S228" s="163" t="s">
        <v>1020</v>
      </c>
    </row>
    <row r="229" spans="1:19" ht="15" customHeight="1">
      <c r="A229" s="80" t="s">
        <v>1021</v>
      </c>
      <c r="B229" s="80" t="s">
        <v>1021</v>
      </c>
      <c r="C229" s="158" t="s">
        <v>1022</v>
      </c>
      <c r="D229" s="158">
        <v>310005</v>
      </c>
      <c r="E229" s="158" t="s">
        <v>1008</v>
      </c>
      <c r="F229" s="158" t="s">
        <v>1023</v>
      </c>
      <c r="G229" s="158" t="s">
        <v>133</v>
      </c>
      <c r="H229" s="191"/>
      <c r="I229" s="90" t="s">
        <v>1024</v>
      </c>
      <c r="J229" s="191">
        <v>477</v>
      </c>
      <c r="K229" s="192">
        <v>49</v>
      </c>
      <c r="L229" s="192">
        <v>3.2</v>
      </c>
      <c r="M229" s="192">
        <v>10</v>
      </c>
      <c r="N229" s="192">
        <v>8.6</v>
      </c>
      <c r="O229" s="192">
        <v>0.9</v>
      </c>
      <c r="P229" s="192">
        <v>1.3</v>
      </c>
      <c r="Q229" s="193">
        <v>0</v>
      </c>
      <c r="R229" s="144">
        <v>1800</v>
      </c>
      <c r="S229" s="158" t="s">
        <v>1025</v>
      </c>
    </row>
    <row r="230" spans="1:19" ht="15" customHeight="1">
      <c r="A230" s="159" t="s">
        <v>1026</v>
      </c>
      <c r="B230" s="159" t="s">
        <v>1026</v>
      </c>
      <c r="C230" s="159" t="s">
        <v>1022</v>
      </c>
      <c r="D230" s="159">
        <v>310006</v>
      </c>
      <c r="E230" s="159" t="s">
        <v>1027</v>
      </c>
      <c r="F230" s="159" t="s">
        <v>1028</v>
      </c>
      <c r="G230" s="159" t="s">
        <v>133</v>
      </c>
      <c r="H230" s="194"/>
      <c r="I230" s="90" t="s">
        <v>1029</v>
      </c>
      <c r="J230" s="194">
        <v>521</v>
      </c>
      <c r="K230" s="195">
        <v>57</v>
      </c>
      <c r="L230" s="195">
        <v>3.7</v>
      </c>
      <c r="M230" s="195">
        <v>4.0999999999999996</v>
      </c>
      <c r="N230" s="195">
        <v>2.4</v>
      </c>
      <c r="O230" s="195">
        <v>0.5</v>
      </c>
      <c r="P230" s="195">
        <v>1.2</v>
      </c>
      <c r="Q230" s="196">
        <v>0</v>
      </c>
      <c r="R230" s="144">
        <v>1900</v>
      </c>
      <c r="S230" s="158" t="s">
        <v>1025</v>
      </c>
    </row>
    <row r="231" spans="1:19" ht="15" customHeight="1">
      <c r="A231" s="167" t="s">
        <v>1030</v>
      </c>
      <c r="B231" s="167" t="s">
        <v>1030</v>
      </c>
      <c r="C231" s="158" t="s">
        <v>630</v>
      </c>
      <c r="D231" s="158"/>
      <c r="E231" s="158" t="s">
        <v>527</v>
      </c>
      <c r="F231" s="158" t="s">
        <v>1031</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1032</v>
      </c>
      <c r="B232" s="159" t="s">
        <v>1032</v>
      </c>
      <c r="C232" s="159" t="s">
        <v>1033</v>
      </c>
      <c r="D232" s="159" t="s">
        <v>1034</v>
      </c>
      <c r="E232" s="158" t="s">
        <v>113</v>
      </c>
      <c r="F232" s="159" t="s">
        <v>1035</v>
      </c>
      <c r="G232" s="159" t="s">
        <v>230</v>
      </c>
      <c r="H232" s="194" t="s">
        <v>1036</v>
      </c>
      <c r="I232" s="90" t="s">
        <v>1037</v>
      </c>
      <c r="J232" s="194">
        <v>152</v>
      </c>
      <c r="K232" s="195">
        <v>8.1999999999999993</v>
      </c>
      <c r="L232" s="195">
        <v>0.7</v>
      </c>
      <c r="M232" s="195">
        <v>6.3</v>
      </c>
      <c r="N232" s="195">
        <v>1.7</v>
      </c>
      <c r="O232" s="195">
        <v>11</v>
      </c>
      <c r="P232" s="195">
        <v>0.9</v>
      </c>
      <c r="Q232" s="196">
        <v>5.8</v>
      </c>
      <c r="R232" s="7">
        <v>2500</v>
      </c>
      <c r="S232" s="159"/>
    </row>
    <row r="233" spans="1:19" ht="15" customHeight="1">
      <c r="A233" s="159" t="s">
        <v>1038</v>
      </c>
      <c r="B233" s="159" t="s">
        <v>1038</v>
      </c>
      <c r="C233" s="159" t="s">
        <v>630</v>
      </c>
      <c r="D233" s="159"/>
      <c r="E233" s="159" t="s">
        <v>527</v>
      </c>
      <c r="F233" s="82" t="s">
        <v>1039</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1040</v>
      </c>
      <c r="B234" s="158" t="s">
        <v>1040</v>
      </c>
      <c r="C234" s="158" t="s">
        <v>1041</v>
      </c>
      <c r="D234" s="158">
        <v>111</v>
      </c>
      <c r="E234" s="158" t="s">
        <v>22</v>
      </c>
      <c r="F234" s="158" t="s">
        <v>1042</v>
      </c>
      <c r="G234" s="158" t="s">
        <v>1043</v>
      </c>
      <c r="H234" s="222" t="s">
        <v>330</v>
      </c>
      <c r="I234" s="90" t="s">
        <v>1044</v>
      </c>
      <c r="J234" s="191">
        <v>178</v>
      </c>
      <c r="K234" s="192">
        <v>2.7</v>
      </c>
      <c r="L234" s="192">
        <v>0.3</v>
      </c>
      <c r="M234" s="192">
        <v>31</v>
      </c>
      <c r="N234" s="192">
        <v>0.4</v>
      </c>
      <c r="O234" s="192">
        <v>5.0999999999999996</v>
      </c>
      <c r="P234" s="192">
        <v>1.1000000000000001</v>
      </c>
      <c r="Q234" s="193">
        <v>3.2</v>
      </c>
      <c r="R234" s="144">
        <v>600</v>
      </c>
      <c r="S234" s="158" t="s">
        <v>1045</v>
      </c>
    </row>
    <row r="235" spans="1:19" ht="15" customHeight="1">
      <c r="A235" s="159" t="s">
        <v>1046</v>
      </c>
      <c r="B235" s="159" t="s">
        <v>1046</v>
      </c>
      <c r="C235" s="159" t="s">
        <v>1047</v>
      </c>
      <c r="D235" s="159">
        <v>120450</v>
      </c>
      <c r="E235" s="159" t="s">
        <v>306</v>
      </c>
      <c r="F235" s="159" t="s">
        <v>1048</v>
      </c>
      <c r="G235" s="159" t="s">
        <v>30</v>
      </c>
      <c r="H235" s="194"/>
      <c r="I235" s="90" t="s">
        <v>1049</v>
      </c>
      <c r="J235" s="194">
        <v>312</v>
      </c>
      <c r="K235" s="195">
        <v>6.9</v>
      </c>
      <c r="L235" s="195">
        <v>0.9</v>
      </c>
      <c r="M235" s="195">
        <v>52.5</v>
      </c>
      <c r="N235" s="195">
        <v>1.8</v>
      </c>
      <c r="O235" s="195">
        <v>8.5</v>
      </c>
      <c r="P235" s="195">
        <v>1</v>
      </c>
      <c r="Q235" s="196">
        <v>2.7</v>
      </c>
      <c r="R235" s="7">
        <v>800</v>
      </c>
      <c r="S235" s="159"/>
    </row>
    <row r="236" spans="1:19" ht="15" customHeight="1">
      <c r="A236" s="158" t="s">
        <v>1050</v>
      </c>
      <c r="B236" s="158" t="s">
        <v>1050</v>
      </c>
      <c r="C236" s="158" t="s">
        <v>630</v>
      </c>
      <c r="D236" s="158"/>
      <c r="E236" s="158" t="s">
        <v>527</v>
      </c>
      <c r="F236" s="158" t="s">
        <v>1051</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1052</v>
      </c>
      <c r="B237" s="159" t="s">
        <v>1052</v>
      </c>
      <c r="C237" s="159" t="s">
        <v>630</v>
      </c>
      <c r="D237" s="159"/>
      <c r="E237" s="159" t="s">
        <v>527</v>
      </c>
      <c r="F237" s="159" t="s">
        <v>1053</v>
      </c>
      <c r="G237" s="159" t="s">
        <v>230</v>
      </c>
      <c r="H237" s="223" t="s">
        <v>1054</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1055</v>
      </c>
      <c r="B238" s="158" t="s">
        <v>1055</v>
      </c>
      <c r="C238" s="158" t="s">
        <v>1056</v>
      </c>
      <c r="D238" s="158" t="s">
        <v>1057</v>
      </c>
      <c r="E238" s="158" t="s">
        <v>306</v>
      </c>
      <c r="F238" s="158" t="s">
        <v>1058</v>
      </c>
      <c r="G238" s="158" t="s">
        <v>30</v>
      </c>
      <c r="H238" s="222" t="s">
        <v>1059</v>
      </c>
      <c r="I238" s="90" t="s">
        <v>1060</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1061</v>
      </c>
      <c r="B239" s="159" t="s">
        <v>1061</v>
      </c>
      <c r="C239" s="159" t="s">
        <v>226</v>
      </c>
      <c r="D239" s="159">
        <v>42010004898</v>
      </c>
      <c r="E239" s="159" t="s">
        <v>663</v>
      </c>
      <c r="F239" s="159" t="s">
        <v>1062</v>
      </c>
      <c r="G239" s="159" t="s">
        <v>30</v>
      </c>
      <c r="H239" s="194"/>
      <c r="I239" s="90" t="s">
        <v>1063</v>
      </c>
      <c r="J239" s="194">
        <v>126</v>
      </c>
      <c r="K239" s="195">
        <v>4.5999999999999996</v>
      </c>
      <c r="L239" s="195">
        <v>0.6</v>
      </c>
      <c r="M239" s="195">
        <v>16.5</v>
      </c>
      <c r="N239" s="195">
        <v>2.5</v>
      </c>
      <c r="O239" s="195">
        <v>3.6</v>
      </c>
      <c r="P239" s="195">
        <v>0.9</v>
      </c>
      <c r="Q239" s="196">
        <v>2</v>
      </c>
      <c r="R239" s="7">
        <v>800</v>
      </c>
      <c r="S239" s="159"/>
    </row>
    <row r="240" spans="1:19" ht="15" customHeight="1">
      <c r="A240" s="158" t="s">
        <v>1064</v>
      </c>
      <c r="B240" s="158" t="s">
        <v>1064</v>
      </c>
      <c r="C240" s="158" t="s">
        <v>630</v>
      </c>
      <c r="D240" s="158"/>
      <c r="E240" s="158" t="s">
        <v>527</v>
      </c>
      <c r="F240" s="158" t="s">
        <v>1065</v>
      </c>
      <c r="G240" s="158" t="s">
        <v>1066</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1067</v>
      </c>
      <c r="B241" s="168" t="s">
        <v>1067</v>
      </c>
      <c r="C241" s="224" t="s">
        <v>630</v>
      </c>
      <c r="D241" s="224"/>
      <c r="E241" s="224" t="s">
        <v>527</v>
      </c>
      <c r="F241" s="224" t="s">
        <v>1068</v>
      </c>
      <c r="G241" s="224" t="s">
        <v>1069</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1070</v>
      </c>
      <c r="B242" s="158" t="s">
        <v>1070</v>
      </c>
      <c r="C242" s="158" t="s">
        <v>808</v>
      </c>
      <c r="D242" s="158"/>
      <c r="E242" s="158" t="s">
        <v>551</v>
      </c>
      <c r="F242" s="158" t="s">
        <v>1071</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1072</v>
      </c>
      <c r="B243" s="159" t="s">
        <v>1072</v>
      </c>
      <c r="C243" s="159" t="s">
        <v>1073</v>
      </c>
      <c r="D243" s="81">
        <v>590044</v>
      </c>
      <c r="E243" s="159" t="s">
        <v>113</v>
      </c>
      <c r="F243" s="166" t="s">
        <v>1074</v>
      </c>
      <c r="G243" s="159" t="s">
        <v>121</v>
      </c>
      <c r="H243" s="197" t="s">
        <v>1075</v>
      </c>
      <c r="I243" s="90" t="s">
        <v>1076</v>
      </c>
      <c r="J243" s="194">
        <v>205</v>
      </c>
      <c r="K243" s="195">
        <v>12</v>
      </c>
      <c r="L243" s="195">
        <v>1.1000000000000001</v>
      </c>
      <c r="M243" s="195">
        <v>6.4</v>
      </c>
      <c r="N243" s="195">
        <v>1.9</v>
      </c>
      <c r="O243" s="195">
        <v>15</v>
      </c>
      <c r="P243" s="195">
        <v>1.3</v>
      </c>
      <c r="Q243" s="196">
        <v>0</v>
      </c>
      <c r="R243" s="7">
        <v>700</v>
      </c>
      <c r="S243" s="159"/>
    </row>
    <row r="244" spans="1:19" ht="15" customHeight="1">
      <c r="A244" s="158" t="s">
        <v>1077</v>
      </c>
      <c r="B244" s="158" t="s">
        <v>1077</v>
      </c>
      <c r="C244" s="158" t="s">
        <v>1078</v>
      </c>
      <c r="D244" s="158"/>
      <c r="E244" s="158" t="s">
        <v>22</v>
      </c>
      <c r="F244" s="228" t="s">
        <v>1079</v>
      </c>
      <c r="G244" s="158" t="s">
        <v>1080</v>
      </c>
      <c r="H244" s="222" t="s">
        <v>1081</v>
      </c>
      <c r="I244" s="90" t="s">
        <v>1082</v>
      </c>
      <c r="J244" s="191">
        <v>284</v>
      </c>
      <c r="K244" s="192">
        <v>9.3000000000000007</v>
      </c>
      <c r="L244" s="192">
        <v>2.6</v>
      </c>
      <c r="M244" s="192">
        <v>42</v>
      </c>
      <c r="N244" s="192">
        <v>2.4</v>
      </c>
      <c r="O244" s="192">
        <v>6.8</v>
      </c>
      <c r="P244" s="192">
        <v>1</v>
      </c>
      <c r="Q244" s="193">
        <v>0</v>
      </c>
      <c r="R244" s="7">
        <v>600</v>
      </c>
      <c r="S244" s="158"/>
    </row>
    <row r="245" spans="1:19" ht="15" customHeight="1">
      <c r="A245" s="159" t="s">
        <v>1083</v>
      </c>
      <c r="B245" s="159" t="s">
        <v>1083</v>
      </c>
      <c r="C245" s="159" t="s">
        <v>1084</v>
      </c>
      <c r="D245" s="159" t="s">
        <v>1085</v>
      </c>
      <c r="E245" s="159" t="s">
        <v>252</v>
      </c>
      <c r="F245" s="158" t="s">
        <v>1086</v>
      </c>
      <c r="G245" s="159" t="s">
        <v>128</v>
      </c>
      <c r="H245" s="194"/>
      <c r="I245" s="90" t="s">
        <v>1087</v>
      </c>
      <c r="J245" s="194">
        <v>175</v>
      </c>
      <c r="K245" s="195">
        <v>1</v>
      </c>
      <c r="L245" s="195">
        <v>0.2</v>
      </c>
      <c r="M245" s="195">
        <v>32.9</v>
      </c>
      <c r="N245" s="195">
        <v>18.3</v>
      </c>
      <c r="O245" s="195">
        <v>8.6999999999999993</v>
      </c>
      <c r="P245" s="195">
        <v>14.4</v>
      </c>
      <c r="Q245" s="196">
        <v>0.5</v>
      </c>
      <c r="R245" s="7">
        <v>2072</v>
      </c>
      <c r="S245" s="159"/>
    </row>
    <row r="246" spans="1:19" ht="15" customHeight="1">
      <c r="A246" s="158" t="s">
        <v>1088</v>
      </c>
      <c r="B246" s="158" t="s">
        <v>1088</v>
      </c>
      <c r="C246" s="158" t="s">
        <v>630</v>
      </c>
      <c r="D246" s="158"/>
      <c r="E246" s="158" t="s">
        <v>527</v>
      </c>
      <c r="F246" s="158" t="s">
        <v>1089</v>
      </c>
      <c r="G246" s="158" t="s">
        <v>792</v>
      </c>
      <c r="H246" s="191" t="s">
        <v>1090</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1091</v>
      </c>
      <c r="B247" s="159" t="s">
        <v>1091</v>
      </c>
      <c r="C247" s="159" t="s">
        <v>630</v>
      </c>
      <c r="D247" s="159"/>
      <c r="E247" s="159" t="s">
        <v>527</v>
      </c>
      <c r="F247" s="158" t="s">
        <v>1092</v>
      </c>
      <c r="G247" s="159" t="s">
        <v>873</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1093</v>
      </c>
      <c r="B248" s="158" t="s">
        <v>1093</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1094</v>
      </c>
      <c r="B249" s="159" t="s">
        <v>1094</v>
      </c>
      <c r="C249" s="159" t="s">
        <v>630</v>
      </c>
      <c r="D249" s="159"/>
      <c r="E249" s="159" t="s">
        <v>252</v>
      </c>
      <c r="F249" s="166" t="s">
        <v>1095</v>
      </c>
      <c r="G249" s="159" t="s">
        <v>687</v>
      </c>
      <c r="H249" s="223" t="s">
        <v>1096</v>
      </c>
      <c r="I249" s="220"/>
      <c r="J249" s="194">
        <v>504</v>
      </c>
      <c r="K249" s="195">
        <v>53.4</v>
      </c>
      <c r="L249" s="195">
        <v>3.9</v>
      </c>
      <c r="M249" s="195">
        <v>6.4</v>
      </c>
      <c r="N249" s="195">
        <v>0.8</v>
      </c>
      <c r="O249" s="195">
        <v>1.4</v>
      </c>
      <c r="P249" s="195">
        <v>1</v>
      </c>
      <c r="Q249" s="196">
        <v>0.1</v>
      </c>
      <c r="R249" s="7">
        <v>600</v>
      </c>
      <c r="S249" s="159"/>
    </row>
    <row r="250" spans="1:19" ht="15" customHeight="1">
      <c r="A250" s="158" t="s">
        <v>1097</v>
      </c>
      <c r="B250" s="158" t="s">
        <v>1097</v>
      </c>
      <c r="C250" s="158" t="s">
        <v>808</v>
      </c>
      <c r="D250" s="158"/>
      <c r="E250" s="158" t="s">
        <v>551</v>
      </c>
      <c r="F250" s="83" t="s">
        <v>1098</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1099</v>
      </c>
      <c r="B251" s="159" t="s">
        <v>1099</v>
      </c>
      <c r="C251" s="159" t="s">
        <v>1100</v>
      </c>
      <c r="D251" s="159"/>
      <c r="E251" s="159" t="s">
        <v>113</v>
      </c>
      <c r="F251" s="166" t="s">
        <v>1101</v>
      </c>
      <c r="G251" s="159" t="s">
        <v>121</v>
      </c>
      <c r="H251" s="194"/>
      <c r="I251" s="90" t="s">
        <v>1102</v>
      </c>
      <c r="J251" s="194">
        <v>339</v>
      </c>
      <c r="K251" s="195">
        <v>4.0999999999999996</v>
      </c>
      <c r="L251" s="195">
        <v>0.9</v>
      </c>
      <c r="M251" s="195">
        <v>15</v>
      </c>
      <c r="N251" s="195">
        <v>2.9</v>
      </c>
      <c r="O251" s="195">
        <v>53</v>
      </c>
      <c r="P251" s="195">
        <v>1.2</v>
      </c>
      <c r="Q251" s="196">
        <v>15</v>
      </c>
      <c r="R251" s="7">
        <v>2500</v>
      </c>
      <c r="S251" s="159"/>
    </row>
    <row r="252" spans="1:19" ht="15" customHeight="1">
      <c r="A252" s="158" t="s">
        <v>1103</v>
      </c>
      <c r="B252" s="158" t="s">
        <v>1103</v>
      </c>
      <c r="C252" s="158" t="s">
        <v>630</v>
      </c>
      <c r="D252" s="158"/>
      <c r="E252" s="158" t="s">
        <v>527</v>
      </c>
      <c r="F252" s="158" t="s">
        <v>1104</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1105</v>
      </c>
      <c r="B253" s="159" t="s">
        <v>1105</v>
      </c>
      <c r="C253" s="159" t="s">
        <v>659</v>
      </c>
      <c r="D253" s="159"/>
      <c r="E253" s="159" t="s">
        <v>306</v>
      </c>
      <c r="F253" s="159" t="s">
        <v>1105</v>
      </c>
      <c r="G253" s="159" t="s">
        <v>121</v>
      </c>
      <c r="H253" s="194"/>
      <c r="I253" s="87" t="s">
        <v>1106</v>
      </c>
      <c r="J253" s="194">
        <v>900</v>
      </c>
      <c r="K253" s="195">
        <v>100</v>
      </c>
      <c r="L253" s="195">
        <v>7</v>
      </c>
      <c r="M253" s="195">
        <v>65</v>
      </c>
      <c r="N253" s="195">
        <v>27.5</v>
      </c>
      <c r="O253" s="195">
        <v>0</v>
      </c>
      <c r="P253" s="195">
        <v>0</v>
      </c>
      <c r="Q253" s="196">
        <v>0</v>
      </c>
      <c r="R253" s="7">
        <v>395</v>
      </c>
      <c r="S253" s="159"/>
    </row>
    <row r="254" spans="1:19" ht="15" customHeight="1">
      <c r="A254" s="158" t="s">
        <v>1107</v>
      </c>
      <c r="B254" s="158" t="s">
        <v>1107</v>
      </c>
      <c r="C254" s="158" t="s">
        <v>1108</v>
      </c>
      <c r="D254" s="158"/>
      <c r="E254" s="158" t="s">
        <v>22</v>
      </c>
      <c r="F254" s="166" t="s">
        <v>1109</v>
      </c>
      <c r="G254" s="158" t="s">
        <v>30</v>
      </c>
      <c r="H254" s="191"/>
      <c r="I254" s="86" t="s">
        <v>1110</v>
      </c>
      <c r="J254" s="191">
        <v>439</v>
      </c>
      <c r="K254" s="192">
        <v>13.6</v>
      </c>
      <c r="L254" s="192">
        <v>6.3</v>
      </c>
      <c r="M254" s="192">
        <v>67.7</v>
      </c>
      <c r="N254" s="192">
        <v>0.6</v>
      </c>
      <c r="O254" s="192">
        <v>10</v>
      </c>
      <c r="P254" s="192">
        <v>1.3</v>
      </c>
      <c r="Q254" s="193">
        <v>3</v>
      </c>
      <c r="R254" s="7">
        <v>1304</v>
      </c>
      <c r="S254" s="158"/>
    </row>
    <row r="255" spans="1:19" ht="15" customHeight="1">
      <c r="A255" s="79" t="s">
        <v>1111</v>
      </c>
      <c r="B255" s="79" t="s">
        <v>1111</v>
      </c>
      <c r="C255" s="159" t="s">
        <v>1112</v>
      </c>
      <c r="D255" s="159"/>
      <c r="E255" s="159" t="s">
        <v>522</v>
      </c>
      <c r="F255" s="166" t="s">
        <v>1113</v>
      </c>
      <c r="G255" s="159" t="s">
        <v>108</v>
      </c>
      <c r="H255" s="194" t="s">
        <v>1114</v>
      </c>
      <c r="I255" s="87" t="s">
        <v>1115</v>
      </c>
      <c r="J255" s="194">
        <v>103</v>
      </c>
      <c r="K255" s="195">
        <v>3</v>
      </c>
      <c r="L255" s="195">
        <v>2.1</v>
      </c>
      <c r="M255" s="195">
        <v>16</v>
      </c>
      <c r="N255" s="195">
        <v>1.2</v>
      </c>
      <c r="O255" s="195">
        <v>2.2000000000000002</v>
      </c>
      <c r="P255" s="195">
        <v>0.7</v>
      </c>
      <c r="Q255" s="196">
        <v>1.7</v>
      </c>
      <c r="R255" s="7">
        <v>500</v>
      </c>
      <c r="S255" s="159"/>
    </row>
    <row r="256" spans="1:19" ht="15" customHeight="1">
      <c r="A256" s="159" t="s">
        <v>1116</v>
      </c>
      <c r="B256" s="159" t="s">
        <v>1116</v>
      </c>
      <c r="C256" s="159" t="s">
        <v>226</v>
      </c>
      <c r="D256" s="159"/>
      <c r="E256" s="159" t="s">
        <v>663</v>
      </c>
      <c r="F256" s="158" t="s">
        <v>1117</v>
      </c>
      <c r="G256" s="159"/>
      <c r="H256" s="194"/>
      <c r="I256" s="87" t="s">
        <v>1118</v>
      </c>
      <c r="J256" s="194">
        <v>35</v>
      </c>
      <c r="K256" s="195">
        <v>0.3</v>
      </c>
      <c r="L256" s="195">
        <v>0</v>
      </c>
      <c r="M256" s="195">
        <v>4.5999999999999996</v>
      </c>
      <c r="N256" s="195">
        <v>3.6</v>
      </c>
      <c r="O256" s="195">
        <v>2.6</v>
      </c>
      <c r="P256" s="195">
        <v>0</v>
      </c>
      <c r="Q256" s="196">
        <v>1.8</v>
      </c>
      <c r="R256" s="7">
        <v>350</v>
      </c>
      <c r="S256" s="159"/>
    </row>
    <row r="257" spans="1:19" ht="15" customHeight="1">
      <c r="A257" s="158" t="s">
        <v>1119</v>
      </c>
      <c r="B257" s="158" t="s">
        <v>1119</v>
      </c>
      <c r="C257" s="158" t="s">
        <v>1120</v>
      </c>
      <c r="D257" s="158"/>
      <c r="E257" s="158" t="s">
        <v>252</v>
      </c>
      <c r="F257" s="158" t="s">
        <v>1121</v>
      </c>
      <c r="G257" s="158"/>
      <c r="H257" s="191"/>
      <c r="I257" s="86" t="s">
        <v>1122</v>
      </c>
      <c r="J257" s="191">
        <v>1035</v>
      </c>
      <c r="K257" s="192">
        <v>2.2999999999999998</v>
      </c>
      <c r="L257" s="192">
        <v>0.5</v>
      </c>
      <c r="M257" s="192">
        <v>33</v>
      </c>
      <c r="N257" s="192">
        <v>27.3</v>
      </c>
      <c r="O257" s="192">
        <v>23.5</v>
      </c>
      <c r="P257" s="192">
        <v>34</v>
      </c>
      <c r="Q257" s="193">
        <v>0.5</v>
      </c>
      <c r="R257" s="7">
        <v>3473</v>
      </c>
      <c r="S257" s="158"/>
    </row>
    <row r="258" spans="1:19" ht="15" customHeight="1">
      <c r="A258" s="159" t="s">
        <v>1123</v>
      </c>
      <c r="B258" s="159" t="s">
        <v>1123</v>
      </c>
      <c r="C258" s="159" t="s">
        <v>1124</v>
      </c>
      <c r="D258" s="159"/>
      <c r="E258" s="159" t="s">
        <v>22</v>
      </c>
      <c r="F258" s="158" t="s">
        <v>1125</v>
      </c>
      <c r="G258" s="159" t="s">
        <v>30</v>
      </c>
      <c r="H258" s="194"/>
      <c r="I258" s="87" t="s">
        <v>1126</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1127</v>
      </c>
      <c r="B259" s="158" t="s">
        <v>1127</v>
      </c>
      <c r="C259" s="158" t="s">
        <v>808</v>
      </c>
      <c r="D259" s="158"/>
      <c r="E259" s="158" t="s">
        <v>551</v>
      </c>
      <c r="F259" s="158" t="s">
        <v>1127</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1128</v>
      </c>
      <c r="B260" s="159" t="s">
        <v>1128</v>
      </c>
      <c r="C260" s="159" t="s">
        <v>808</v>
      </c>
      <c r="D260" s="159"/>
      <c r="E260" s="159" t="s">
        <v>551</v>
      </c>
      <c r="F260" s="159" t="s">
        <v>1129</v>
      </c>
      <c r="G260" s="159" t="s">
        <v>551</v>
      </c>
      <c r="H260" s="194"/>
      <c r="I260" s="87" t="s">
        <v>1130</v>
      </c>
      <c r="J260" s="194">
        <v>183</v>
      </c>
      <c r="K260" s="195">
        <v>11</v>
      </c>
      <c r="L260" s="195">
        <v>1.1000000000000001</v>
      </c>
      <c r="M260" s="195">
        <v>7.9</v>
      </c>
      <c r="N260" s="195">
        <v>2.1</v>
      </c>
      <c r="O260" s="195">
        <v>13</v>
      </c>
      <c r="P260" s="195">
        <v>2.4</v>
      </c>
      <c r="Q260" s="196">
        <v>0.3</v>
      </c>
      <c r="R260" s="7">
        <v>1800</v>
      </c>
      <c r="S260" s="159"/>
    </row>
    <row r="261" spans="1:19" ht="15" customHeight="1">
      <c r="A261" s="159" t="s">
        <v>1131</v>
      </c>
      <c r="B261" s="159" t="s">
        <v>1131</v>
      </c>
      <c r="C261" s="159" t="s">
        <v>1132</v>
      </c>
      <c r="D261" s="159">
        <v>261912</v>
      </c>
      <c r="E261" s="159" t="s">
        <v>113</v>
      </c>
      <c r="F261" s="159" t="s">
        <v>1133</v>
      </c>
      <c r="G261" s="159" t="s">
        <v>471</v>
      </c>
      <c r="H261" s="191" t="s">
        <v>504</v>
      </c>
      <c r="I261" s="87" t="s">
        <v>1134</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1135</v>
      </c>
      <c r="B262" s="158" t="s">
        <v>1135</v>
      </c>
      <c r="C262" s="158" t="s">
        <v>1136</v>
      </c>
      <c r="D262" s="158"/>
      <c r="E262" s="158" t="s">
        <v>960</v>
      </c>
      <c r="F262" s="158" t="s">
        <v>1137</v>
      </c>
      <c r="G262" s="158" t="s">
        <v>121</v>
      </c>
      <c r="H262" s="191"/>
      <c r="I262" s="86" t="s">
        <v>1138</v>
      </c>
      <c r="J262" s="191">
        <v>227</v>
      </c>
      <c r="K262" s="192">
        <v>11</v>
      </c>
      <c r="L262" s="192">
        <v>2</v>
      </c>
      <c r="M262" s="192">
        <v>18</v>
      </c>
      <c r="N262" s="192">
        <v>0</v>
      </c>
      <c r="O262" s="192">
        <v>13</v>
      </c>
      <c r="P262" s="192">
        <v>1</v>
      </c>
      <c r="Q262" s="193">
        <v>2.1</v>
      </c>
      <c r="R262" s="7">
        <v>1900</v>
      </c>
      <c r="S262" s="158"/>
    </row>
    <row r="263" spans="1:19" ht="15" customHeight="1">
      <c r="A263" s="159" t="s">
        <v>1139</v>
      </c>
      <c r="B263" s="159" t="s">
        <v>1139</v>
      </c>
      <c r="C263" s="159" t="s">
        <v>630</v>
      </c>
      <c r="D263" s="159"/>
      <c r="E263" s="159" t="s">
        <v>551</v>
      </c>
      <c r="F263" s="159" t="s">
        <v>1140</v>
      </c>
      <c r="G263" s="159" t="s">
        <v>1141</v>
      </c>
      <c r="H263" s="194" t="s">
        <v>1142</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1143</v>
      </c>
      <c r="B264" s="158" t="s">
        <v>1143</v>
      </c>
      <c r="C264" s="158" t="s">
        <v>1144</v>
      </c>
      <c r="D264" s="158">
        <v>3203</v>
      </c>
      <c r="E264" s="158" t="s">
        <v>527</v>
      </c>
      <c r="F264" s="158" t="s">
        <v>1145</v>
      </c>
      <c r="G264" s="158" t="s">
        <v>1146</v>
      </c>
      <c r="H264" s="191"/>
      <c r="I264" s="86" t="s">
        <v>1147</v>
      </c>
      <c r="J264" s="191">
        <v>189</v>
      </c>
      <c r="K264" s="192">
        <v>17</v>
      </c>
      <c r="L264" s="192">
        <v>1</v>
      </c>
      <c r="M264" s="192">
        <v>8</v>
      </c>
      <c r="N264" s="192">
        <v>7.8</v>
      </c>
      <c r="O264" s="192">
        <v>1</v>
      </c>
      <c r="P264" s="192">
        <v>1.3</v>
      </c>
      <c r="Q264" s="193">
        <v>0</v>
      </c>
      <c r="R264" s="7">
        <v>600</v>
      </c>
      <c r="S264" s="158"/>
    </row>
    <row r="265" spans="1:19" ht="15" customHeight="1">
      <c r="A265" s="159" t="s">
        <v>1148</v>
      </c>
      <c r="B265" s="159" t="s">
        <v>1148</v>
      </c>
      <c r="C265" s="159" t="s">
        <v>630</v>
      </c>
      <c r="D265" s="159"/>
      <c r="E265" s="159" t="s">
        <v>113</v>
      </c>
      <c r="F265" s="229" t="s">
        <v>1149</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1150</v>
      </c>
      <c r="B266" s="158" t="s">
        <v>1150</v>
      </c>
      <c r="C266" s="158" t="s">
        <v>808</v>
      </c>
      <c r="D266" s="158"/>
      <c r="E266" s="158" t="s">
        <v>551</v>
      </c>
      <c r="F266" s="158" t="s">
        <v>1151</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1152</v>
      </c>
      <c r="B267" s="159" t="s">
        <v>1152</v>
      </c>
      <c r="C267" s="159" t="s">
        <v>178</v>
      </c>
      <c r="D267" s="159">
        <v>9066</v>
      </c>
      <c r="E267" s="159" t="s">
        <v>551</v>
      </c>
      <c r="F267" s="159" t="s">
        <v>1153</v>
      </c>
      <c r="G267" s="159" t="s">
        <v>1154</v>
      </c>
      <c r="H267" s="194"/>
      <c r="I267" s="87" t="s">
        <v>1155</v>
      </c>
      <c r="J267" s="194">
        <v>127</v>
      </c>
      <c r="K267" s="195">
        <v>1.6</v>
      </c>
      <c r="L267" s="195">
        <v>0.2</v>
      </c>
      <c r="M267" s="195">
        <v>14.1</v>
      </c>
      <c r="N267" s="195">
        <v>0.3</v>
      </c>
      <c r="O267" s="195">
        <v>13.9</v>
      </c>
      <c r="P267" s="195">
        <v>1.1000000000000001</v>
      </c>
      <c r="Q267" s="196">
        <v>0</v>
      </c>
      <c r="R267" s="7">
        <v>1890</v>
      </c>
      <c r="S267" s="159"/>
    </row>
    <row r="268" spans="1:19" ht="15" customHeight="1">
      <c r="A268" s="158" t="s">
        <v>1156</v>
      </c>
      <c r="B268" s="158" t="s">
        <v>1156</v>
      </c>
      <c r="C268" s="158" t="s">
        <v>950</v>
      </c>
      <c r="D268" s="158">
        <v>112060</v>
      </c>
      <c r="E268" s="158" t="s">
        <v>99</v>
      </c>
      <c r="F268" s="158" t="s">
        <v>1157</v>
      </c>
      <c r="G268" s="158" t="s">
        <v>108</v>
      </c>
      <c r="H268" s="191"/>
      <c r="I268" s="86" t="s">
        <v>1158</v>
      </c>
      <c r="J268" s="191">
        <v>320</v>
      </c>
      <c r="K268" s="192">
        <v>26.5</v>
      </c>
      <c r="L268" s="192">
        <v>13.2</v>
      </c>
      <c r="M268" s="192">
        <v>17.3</v>
      </c>
      <c r="N268" s="192">
        <v>0</v>
      </c>
      <c r="O268" s="192">
        <v>3.9</v>
      </c>
      <c r="P268" s="192">
        <v>2</v>
      </c>
      <c r="Q268" s="193">
        <v>0</v>
      </c>
      <c r="R268" s="7">
        <v>3500</v>
      </c>
      <c r="S268" s="158"/>
    </row>
    <row r="269" spans="1:19" ht="15" customHeight="1">
      <c r="A269" s="159" t="s">
        <v>1159</v>
      </c>
      <c r="B269" s="159" t="s">
        <v>1159</v>
      </c>
      <c r="C269" s="159" t="s">
        <v>630</v>
      </c>
      <c r="D269" s="159"/>
      <c r="E269" s="159" t="s">
        <v>113</v>
      </c>
      <c r="F269" t="s">
        <v>1160</v>
      </c>
      <c r="G269" s="159" t="s">
        <v>139</v>
      </c>
      <c r="H269" s="194"/>
      <c r="I269" s="87" t="s">
        <v>1161</v>
      </c>
      <c r="J269" s="194">
        <v>92</v>
      </c>
      <c r="K269" s="195">
        <v>8.4</v>
      </c>
      <c r="L269" s="195">
        <v>7.6</v>
      </c>
      <c r="M269" s="195">
        <v>5.3</v>
      </c>
      <c r="N269" s="195">
        <v>0.9</v>
      </c>
      <c r="O269" s="195">
        <v>8.6999999999999993</v>
      </c>
      <c r="P269" s="195">
        <v>0.6</v>
      </c>
      <c r="Q269" s="196">
        <v>1.9</v>
      </c>
      <c r="R269" s="7">
        <v>2500</v>
      </c>
      <c r="S269" s="159"/>
    </row>
    <row r="270" spans="1:19" ht="15" customHeight="1">
      <c r="A270" s="158" t="s">
        <v>1162</v>
      </c>
      <c r="B270" s="158" t="s">
        <v>1162</v>
      </c>
      <c r="C270" s="158" t="s">
        <v>277</v>
      </c>
      <c r="D270" s="158"/>
      <c r="E270" s="158" t="s">
        <v>278</v>
      </c>
      <c r="F270" s="158" t="s">
        <v>1163</v>
      </c>
      <c r="G270" s="158" t="s">
        <v>121</v>
      </c>
      <c r="H270" s="194" t="s">
        <v>280</v>
      </c>
      <c r="I270" s="86" t="s">
        <v>1164</v>
      </c>
      <c r="J270" s="230">
        <v>290</v>
      </c>
      <c r="K270" s="231" t="s">
        <v>1165</v>
      </c>
      <c r="L270" s="231" t="s">
        <v>1166</v>
      </c>
      <c r="M270" s="231">
        <v>42</v>
      </c>
      <c r="N270" s="231">
        <v>41</v>
      </c>
      <c r="O270" s="231">
        <v>14</v>
      </c>
      <c r="P270" s="231" t="s">
        <v>1167</v>
      </c>
      <c r="Q270" s="232">
        <v>0</v>
      </c>
      <c r="R270" s="7">
        <v>5271</v>
      </c>
      <c r="S270" s="158"/>
    </row>
    <row r="271" spans="1:19" ht="15" customHeight="1">
      <c r="A271" s="159" t="s">
        <v>1168</v>
      </c>
      <c r="B271" s="159" t="s">
        <v>1168</v>
      </c>
      <c r="C271" s="159" t="s">
        <v>630</v>
      </c>
      <c r="D271" s="159"/>
      <c r="E271" s="159" t="s">
        <v>527</v>
      </c>
      <c r="F271" s="159" t="s">
        <v>1169</v>
      </c>
      <c r="G271" s="159" t="s">
        <v>1170</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1171</v>
      </c>
      <c r="B272" s="158" t="s">
        <v>1171</v>
      </c>
      <c r="C272" s="158" t="s">
        <v>630</v>
      </c>
      <c r="D272" s="158"/>
      <c r="E272" s="158" t="s">
        <v>527</v>
      </c>
      <c r="F272" s="158" t="s">
        <v>1172</v>
      </c>
      <c r="G272" s="158" t="s">
        <v>1173</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1174</v>
      </c>
      <c r="B273" s="159" t="s">
        <v>1174</v>
      </c>
      <c r="C273" s="159" t="s">
        <v>1175</v>
      </c>
      <c r="D273" s="159">
        <v>125021</v>
      </c>
      <c r="E273" s="159" t="s">
        <v>113</v>
      </c>
      <c r="F273" s="159" t="s">
        <v>1176</v>
      </c>
      <c r="G273" s="159" t="s">
        <v>208</v>
      </c>
      <c r="H273" s="194"/>
      <c r="I273" s="87" t="s">
        <v>1177</v>
      </c>
      <c r="J273" s="194">
        <v>115</v>
      </c>
      <c r="K273" s="195">
        <v>0.4</v>
      </c>
      <c r="L273" s="195">
        <v>0</v>
      </c>
      <c r="M273" s="195">
        <v>1.8</v>
      </c>
      <c r="N273" s="195">
        <v>0.2</v>
      </c>
      <c r="O273" s="195">
        <v>23.8</v>
      </c>
      <c r="P273" s="195">
        <v>0.5</v>
      </c>
      <c r="Q273" s="196">
        <v>4.5999999999999996</v>
      </c>
      <c r="R273" s="7">
        <v>600</v>
      </c>
      <c r="S273" s="159"/>
    </row>
    <row r="274" spans="1:19" ht="15" customHeight="1">
      <c r="A274" s="158" t="s">
        <v>1178</v>
      </c>
      <c r="B274" s="158" t="s">
        <v>1178</v>
      </c>
      <c r="C274" s="158" t="s">
        <v>601</v>
      </c>
      <c r="D274" s="158">
        <v>72423057</v>
      </c>
      <c r="E274" s="158" t="s">
        <v>960</v>
      </c>
      <c r="F274" s="158" t="s">
        <v>1179</v>
      </c>
      <c r="G274" s="158"/>
      <c r="H274" s="191"/>
      <c r="I274" s="86" t="s">
        <v>1180</v>
      </c>
      <c r="J274" s="191">
        <v>80</v>
      </c>
      <c r="K274" s="192">
        <v>0.6</v>
      </c>
      <c r="L274" s="192">
        <v>0.2</v>
      </c>
      <c r="M274" s="192">
        <v>0.2</v>
      </c>
      <c r="N274" s="192">
        <v>0.1</v>
      </c>
      <c r="O274" s="192">
        <v>18</v>
      </c>
      <c r="P274" s="192">
        <v>0.7</v>
      </c>
      <c r="Q274" s="193">
        <v>0</v>
      </c>
      <c r="R274" s="7">
        <v>2900</v>
      </c>
      <c r="S274" s="158"/>
    </row>
    <row r="275" spans="1:19" ht="15" customHeight="1">
      <c r="A275" s="159" t="s">
        <v>1181</v>
      </c>
      <c r="B275" s="159" t="s">
        <v>1181</v>
      </c>
      <c r="C275" s="159" t="s">
        <v>1182</v>
      </c>
      <c r="D275" s="159"/>
      <c r="E275" s="159" t="s">
        <v>960</v>
      </c>
      <c r="F275" s="159" t="s">
        <v>1183</v>
      </c>
      <c r="G275" s="159"/>
      <c r="H275" s="194"/>
      <c r="I275" s="87" t="s">
        <v>1184</v>
      </c>
      <c r="J275" s="194">
        <v>221</v>
      </c>
      <c r="K275" s="195">
        <v>4.4000000000000004</v>
      </c>
      <c r="L275" s="195">
        <v>0.4</v>
      </c>
      <c r="M275" s="195">
        <v>35.1</v>
      </c>
      <c r="N275" s="195">
        <v>1.3</v>
      </c>
      <c r="O275" s="195">
        <v>4</v>
      </c>
      <c r="P275" s="195">
        <v>0.8</v>
      </c>
      <c r="Q275" s="196">
        <v>12.8</v>
      </c>
      <c r="R275" s="7">
        <v>600</v>
      </c>
      <c r="S275" s="159"/>
    </row>
    <row r="276" spans="1:19" ht="15" customHeight="1">
      <c r="A276" s="158" t="s">
        <v>1185</v>
      </c>
      <c r="B276" s="158" t="s">
        <v>1185</v>
      </c>
      <c r="C276" s="158" t="s">
        <v>1182</v>
      </c>
      <c r="D276" s="158"/>
      <c r="E276" s="158" t="s">
        <v>960</v>
      </c>
      <c r="F276" s="158" t="s">
        <v>1186</v>
      </c>
      <c r="G276" s="158"/>
      <c r="H276" s="191"/>
      <c r="I276" s="86" t="s">
        <v>1187</v>
      </c>
      <c r="J276" s="191">
        <v>219</v>
      </c>
      <c r="K276" s="192">
        <v>5.3</v>
      </c>
      <c r="L276" s="192">
        <v>0.5</v>
      </c>
      <c r="M276" s="192">
        <v>32.299999999999997</v>
      </c>
      <c r="N276" s="192">
        <v>1.2</v>
      </c>
      <c r="O276" s="192">
        <v>3.3</v>
      </c>
      <c r="P276" s="192">
        <v>0.7</v>
      </c>
      <c r="Q276" s="193">
        <v>14.8</v>
      </c>
      <c r="R276" s="7">
        <v>600</v>
      </c>
      <c r="S276" s="158"/>
    </row>
    <row r="277" spans="1:19" ht="15" customHeight="1">
      <c r="A277" s="159" t="s">
        <v>1188</v>
      </c>
      <c r="B277" s="159" t="s">
        <v>1188</v>
      </c>
      <c r="C277" s="159" t="s">
        <v>1182</v>
      </c>
      <c r="D277" s="159"/>
      <c r="E277" s="159" t="s">
        <v>960</v>
      </c>
      <c r="F277" s="159" t="s">
        <v>1189</v>
      </c>
      <c r="G277" s="159"/>
      <c r="H277" s="194"/>
      <c r="I277" s="87" t="s">
        <v>1190</v>
      </c>
      <c r="J277" s="194">
        <v>225</v>
      </c>
      <c r="K277" s="195">
        <v>3</v>
      </c>
      <c r="L277" s="195">
        <v>0.3</v>
      </c>
      <c r="M277" s="195">
        <v>41</v>
      </c>
      <c r="N277" s="195">
        <v>1.6</v>
      </c>
      <c r="O277" s="195">
        <v>2.1</v>
      </c>
      <c r="P277" s="195">
        <v>1</v>
      </c>
      <c r="Q277" s="196">
        <v>12.7</v>
      </c>
      <c r="R277" s="7">
        <v>600</v>
      </c>
      <c r="S277" s="159"/>
    </row>
    <row r="278" spans="1:19" ht="15" customHeight="1">
      <c r="A278" s="158" t="s">
        <v>1191</v>
      </c>
      <c r="B278" s="158" t="s">
        <v>1191</v>
      </c>
      <c r="C278" s="158" t="s">
        <v>1182</v>
      </c>
      <c r="D278" s="158"/>
      <c r="E278" s="158" t="s">
        <v>960</v>
      </c>
      <c r="F278" s="158" t="s">
        <v>1192</v>
      </c>
      <c r="G278" s="158"/>
      <c r="H278" s="191"/>
      <c r="I278" s="86" t="s">
        <v>1193</v>
      </c>
      <c r="J278" s="191">
        <v>227</v>
      </c>
      <c r="K278" s="192">
        <v>4.2</v>
      </c>
      <c r="L278" s="192">
        <v>0.4</v>
      </c>
      <c r="M278" s="192">
        <v>39.799999999999997</v>
      </c>
      <c r="N278" s="192">
        <v>1.5</v>
      </c>
      <c r="O278" s="192">
        <v>2.1</v>
      </c>
      <c r="P278" s="192">
        <v>0.9</v>
      </c>
      <c r="Q278" s="193">
        <v>10.7</v>
      </c>
      <c r="R278" s="7">
        <v>600</v>
      </c>
      <c r="S278" s="158"/>
    </row>
    <row r="279" spans="1:19" ht="15" customHeight="1">
      <c r="A279" s="159" t="s">
        <v>1194</v>
      </c>
      <c r="B279" s="159" t="s">
        <v>1194</v>
      </c>
      <c r="C279" s="159" t="s">
        <v>1182</v>
      </c>
      <c r="D279" s="159"/>
      <c r="E279" s="159" t="s">
        <v>960</v>
      </c>
      <c r="F279" s="159" t="s">
        <v>1195</v>
      </c>
      <c r="G279" s="159"/>
      <c r="H279" s="194"/>
      <c r="I279" s="87" t="s">
        <v>1196</v>
      </c>
      <c r="J279" s="194">
        <v>236</v>
      </c>
      <c r="K279" s="195">
        <v>9</v>
      </c>
      <c r="L279" s="195">
        <v>2.7</v>
      </c>
      <c r="M279" s="195">
        <v>31.1</v>
      </c>
      <c r="N279" s="195">
        <v>3</v>
      </c>
      <c r="O279" s="195">
        <v>1.5</v>
      </c>
      <c r="P279" s="195">
        <v>0.9</v>
      </c>
      <c r="Q279" s="196">
        <v>12.2</v>
      </c>
      <c r="R279" s="7">
        <v>600</v>
      </c>
      <c r="S279" s="159"/>
    </row>
    <row r="280" spans="1:19" ht="15" customHeight="1">
      <c r="A280" s="158" t="s">
        <v>1197</v>
      </c>
      <c r="B280" s="158" t="s">
        <v>1197</v>
      </c>
      <c r="C280" s="158" t="s">
        <v>1198</v>
      </c>
      <c r="D280" s="158"/>
      <c r="E280" s="158" t="s">
        <v>22</v>
      </c>
      <c r="F280" s="158" t="s">
        <v>1199</v>
      </c>
      <c r="G280" s="158" t="s">
        <v>1200</v>
      </c>
      <c r="H280" s="191" t="s">
        <v>1201</v>
      </c>
      <c r="I280" s="86" t="s">
        <v>1202</v>
      </c>
      <c r="J280" s="191">
        <v>329</v>
      </c>
      <c r="K280" s="192">
        <v>1.5</v>
      </c>
      <c r="L280" s="192">
        <v>0.3</v>
      </c>
      <c r="M280" s="192">
        <v>60</v>
      </c>
      <c r="N280" s="192">
        <v>2.5</v>
      </c>
      <c r="O280" s="192">
        <v>8.3000000000000007</v>
      </c>
      <c r="P280" s="192">
        <v>1.4</v>
      </c>
      <c r="Q280" s="193">
        <v>21</v>
      </c>
      <c r="R280" s="7">
        <v>600</v>
      </c>
      <c r="S280" s="158"/>
    </row>
    <row r="281" spans="1:19" ht="15" customHeight="1">
      <c r="A281" s="159" t="s">
        <v>1203</v>
      </c>
      <c r="B281" s="159" t="s">
        <v>1203</v>
      </c>
      <c r="C281" s="159" t="s">
        <v>1204</v>
      </c>
      <c r="D281" s="159"/>
      <c r="E281" s="159" t="s">
        <v>960</v>
      </c>
      <c r="F281" s="159" t="s">
        <v>1205</v>
      </c>
      <c r="G281" s="159"/>
      <c r="H281" s="194"/>
      <c r="I281" s="87" t="s">
        <v>1206</v>
      </c>
      <c r="J281" s="194">
        <v>218</v>
      </c>
      <c r="K281" s="195">
        <v>1.2</v>
      </c>
      <c r="L281" s="195">
        <v>0.2</v>
      </c>
      <c r="M281" s="195">
        <v>45.9</v>
      </c>
      <c r="N281" s="195">
        <v>0.5</v>
      </c>
      <c r="O281" s="195">
        <v>5.6</v>
      </c>
      <c r="P281" s="195">
        <v>1</v>
      </c>
      <c r="Q281" s="196">
        <v>1.5</v>
      </c>
      <c r="R281" s="7">
        <v>600</v>
      </c>
      <c r="S281" s="159"/>
    </row>
    <row r="282" spans="1:19" ht="15" customHeight="1">
      <c r="A282" s="158" t="s">
        <v>1207</v>
      </c>
      <c r="B282" s="158" t="s">
        <v>1207</v>
      </c>
      <c r="C282" s="158" t="s">
        <v>1182</v>
      </c>
      <c r="D282" s="158"/>
      <c r="E282" s="158" t="s">
        <v>960</v>
      </c>
      <c r="F282" s="158" t="s">
        <v>1208</v>
      </c>
      <c r="G282" s="158"/>
      <c r="H282" s="191"/>
      <c r="I282" s="86" t="s">
        <v>1209</v>
      </c>
      <c r="J282" s="191">
        <v>103</v>
      </c>
      <c r="K282" s="192">
        <v>8.1</v>
      </c>
      <c r="L282" s="192">
        <v>7.7</v>
      </c>
      <c r="M282" s="192">
        <v>9.5</v>
      </c>
      <c r="N282" s="192">
        <v>5.4</v>
      </c>
      <c r="O282" s="192">
        <v>0.8</v>
      </c>
      <c r="P282" s="192">
        <v>0</v>
      </c>
      <c r="Q282" s="193">
        <v>0</v>
      </c>
      <c r="R282" s="7">
        <v>700</v>
      </c>
      <c r="S282" s="158"/>
    </row>
    <row r="283" spans="1:19" ht="15" customHeight="1">
      <c r="A283" s="159" t="s">
        <v>1210</v>
      </c>
      <c r="B283" s="159" t="s">
        <v>1210</v>
      </c>
      <c r="C283" s="159" t="s">
        <v>1211</v>
      </c>
      <c r="D283" s="159"/>
      <c r="E283" s="159" t="s">
        <v>306</v>
      </c>
      <c r="F283" s="159" t="s">
        <v>1212</v>
      </c>
      <c r="G283" s="159" t="s">
        <v>1213</v>
      </c>
      <c r="H283" s="194" t="s">
        <v>797</v>
      </c>
      <c r="I283" s="87" t="s">
        <v>1214</v>
      </c>
      <c r="J283" s="205">
        <v>351</v>
      </c>
      <c r="K283" s="206" t="s">
        <v>1215</v>
      </c>
      <c r="L283" s="206" t="s">
        <v>1216</v>
      </c>
      <c r="M283" s="206">
        <v>73</v>
      </c>
      <c r="N283" s="206" t="s">
        <v>1217</v>
      </c>
      <c r="O283" s="206">
        <v>12</v>
      </c>
      <c r="P283" s="206" t="s">
        <v>1218</v>
      </c>
      <c r="Q283" s="207" t="s">
        <v>1219</v>
      </c>
      <c r="R283" s="7">
        <v>400</v>
      </c>
      <c r="S283" s="159"/>
    </row>
    <row r="284" spans="1:19" ht="15" customHeight="1">
      <c r="A284" s="158" t="s">
        <v>1220</v>
      </c>
      <c r="B284" s="158" t="s">
        <v>1220</v>
      </c>
      <c r="C284" s="158" t="s">
        <v>1221</v>
      </c>
      <c r="D284" s="158"/>
      <c r="E284" s="158" t="s">
        <v>113</v>
      </c>
      <c r="F284" s="158" t="s">
        <v>1222</v>
      </c>
      <c r="G284" s="158" t="s">
        <v>128</v>
      </c>
      <c r="H284" s="191" t="s">
        <v>1223</v>
      </c>
      <c r="I284" s="86" t="s">
        <v>1224</v>
      </c>
      <c r="J284" s="191">
        <v>77</v>
      </c>
      <c r="K284" s="192">
        <v>2</v>
      </c>
      <c r="L284" s="192">
        <v>0.3</v>
      </c>
      <c r="M284" s="192">
        <v>9.9</v>
      </c>
      <c r="N284" s="192">
        <v>9.6999999999999993</v>
      </c>
      <c r="O284" s="192">
        <v>3.6</v>
      </c>
      <c r="P284" s="192">
        <v>0.2</v>
      </c>
      <c r="Q284" s="193">
        <v>0.6</v>
      </c>
      <c r="R284" s="7">
        <v>750</v>
      </c>
      <c r="S284" s="158"/>
    </row>
    <row r="285" spans="1:19" ht="15" customHeight="1">
      <c r="A285" s="159" t="s">
        <v>1225</v>
      </c>
      <c r="B285" s="159" t="s">
        <v>1225</v>
      </c>
      <c r="C285" s="159" t="s">
        <v>1226</v>
      </c>
      <c r="D285" s="159"/>
      <c r="E285" s="159" t="s">
        <v>252</v>
      </c>
      <c r="F285" s="158" t="s">
        <v>1227</v>
      </c>
      <c r="G285" s="159" t="s">
        <v>133</v>
      </c>
      <c r="H285" s="194"/>
      <c r="I285" s="86" t="s">
        <v>1228</v>
      </c>
      <c r="J285" s="194">
        <v>631</v>
      </c>
      <c r="K285" s="195">
        <v>70</v>
      </c>
      <c r="L285" s="195">
        <v>4.7</v>
      </c>
      <c r="M285" s="195">
        <v>2.4</v>
      </c>
      <c r="N285" s="195">
        <v>1.5</v>
      </c>
      <c r="O285" s="195">
        <v>0.1</v>
      </c>
      <c r="P285" s="195">
        <v>1</v>
      </c>
      <c r="Q285" s="196">
        <v>0</v>
      </c>
      <c r="R285" s="7">
        <v>600</v>
      </c>
      <c r="S285" s="159"/>
    </row>
    <row r="286" spans="1:19" ht="15" customHeight="1">
      <c r="A286" s="158" t="s">
        <v>1229</v>
      </c>
      <c r="B286" s="158" t="s">
        <v>1229</v>
      </c>
      <c r="C286" s="158" t="s">
        <v>630</v>
      </c>
      <c r="D286" s="158"/>
      <c r="E286" s="158" t="s">
        <v>252</v>
      </c>
      <c r="F286" s="158" t="s">
        <v>1230</v>
      </c>
      <c r="G286" s="158" t="s">
        <v>1231</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1232</v>
      </c>
      <c r="B287" s="159" t="s">
        <v>1232</v>
      </c>
      <c r="C287" s="159" t="s">
        <v>630</v>
      </c>
      <c r="D287" s="159"/>
      <c r="E287" s="159" t="s">
        <v>527</v>
      </c>
      <c r="F287" s="159" t="s">
        <v>1212</v>
      </c>
      <c r="G287" s="159" t="s">
        <v>1213</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1233</v>
      </c>
      <c r="B288" s="158" t="s">
        <v>1233</v>
      </c>
      <c r="C288" s="158" t="s">
        <v>630</v>
      </c>
      <c r="D288" s="158"/>
      <c r="E288" s="158" t="s">
        <v>527</v>
      </c>
      <c r="F288" s="158" t="s">
        <v>1234</v>
      </c>
      <c r="G288" s="158"/>
      <c r="H288" s="191"/>
      <c r="I288" s="86" t="s">
        <v>1235</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1236</v>
      </c>
      <c r="B289" s="165" t="s">
        <v>1236</v>
      </c>
      <c r="C289" s="165" t="s">
        <v>1041</v>
      </c>
      <c r="D289" s="165">
        <v>646</v>
      </c>
      <c r="E289" s="165" t="s">
        <v>22</v>
      </c>
      <c r="F289" s="165" t="s">
        <v>1237</v>
      </c>
      <c r="G289" s="165" t="s">
        <v>1238</v>
      </c>
      <c r="H289" s="217" t="s">
        <v>330</v>
      </c>
      <c r="I289" s="121" t="s">
        <v>1239</v>
      </c>
      <c r="J289" s="217">
        <v>212</v>
      </c>
      <c r="K289" s="219">
        <v>0.9</v>
      </c>
      <c r="L289" s="219">
        <v>0.1</v>
      </c>
      <c r="M289" s="219">
        <v>41</v>
      </c>
      <c r="N289" s="219">
        <v>2.1</v>
      </c>
      <c r="O289" s="219">
        <v>7.5</v>
      </c>
      <c r="P289" s="219">
        <v>1.9</v>
      </c>
      <c r="Q289" s="218">
        <v>4.0999999999999996</v>
      </c>
      <c r="R289" s="119">
        <v>600</v>
      </c>
      <c r="S289" s="165"/>
    </row>
    <row r="290" spans="1:19" ht="15" customHeight="1">
      <c r="A290" s="166" t="s">
        <v>1240</v>
      </c>
      <c r="B290" s="166" t="s">
        <v>1240</v>
      </c>
      <c r="C290" s="166" t="s">
        <v>1241</v>
      </c>
      <c r="D290" s="166"/>
      <c r="E290" s="166" t="s">
        <v>22</v>
      </c>
      <c r="F290" s="166" t="s">
        <v>1242</v>
      </c>
      <c r="G290" s="166" t="s">
        <v>1200</v>
      </c>
      <c r="H290" s="197" t="s">
        <v>330</v>
      </c>
      <c r="I290" s="90" t="s">
        <v>1243</v>
      </c>
      <c r="J290" s="197">
        <v>340</v>
      </c>
      <c r="K290" s="221">
        <v>2.6</v>
      </c>
      <c r="L290" s="221">
        <v>0.5</v>
      </c>
      <c r="M290" s="221">
        <v>61</v>
      </c>
      <c r="N290" s="221">
        <v>1.6</v>
      </c>
      <c r="O290" s="221">
        <v>10</v>
      </c>
      <c r="P290" s="221">
        <v>1.4</v>
      </c>
      <c r="Q290" s="220">
        <v>20</v>
      </c>
      <c r="R290" s="7">
        <v>600</v>
      </c>
      <c r="S290" s="166"/>
    </row>
    <row r="291" spans="1:19" s="120" customFormat="1" ht="15" customHeight="1">
      <c r="A291" s="165" t="s">
        <v>1244</v>
      </c>
      <c r="B291" s="165" t="s">
        <v>1244</v>
      </c>
      <c r="C291" s="165" t="s">
        <v>630</v>
      </c>
      <c r="D291" s="165"/>
      <c r="E291" s="165" t="s">
        <v>527</v>
      </c>
      <c r="F291" s="165" t="s">
        <v>1245</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1246</v>
      </c>
      <c r="B292" s="166" t="s">
        <v>1246</v>
      </c>
      <c r="C292" s="166" t="s">
        <v>1247</v>
      </c>
      <c r="D292" s="166"/>
      <c r="E292" s="166" t="s">
        <v>22</v>
      </c>
      <c r="F292" s="166" t="s">
        <v>1248</v>
      </c>
      <c r="G292" s="166" t="s">
        <v>30</v>
      </c>
      <c r="H292" s="197" t="s">
        <v>1249</v>
      </c>
      <c r="I292" s="90" t="s">
        <v>1250</v>
      </c>
      <c r="J292" s="197">
        <v>225.3</v>
      </c>
      <c r="K292" s="221">
        <v>2</v>
      </c>
      <c r="L292" s="221">
        <v>0.6</v>
      </c>
      <c r="M292" s="221">
        <v>48.5</v>
      </c>
      <c r="N292" s="221">
        <v>0.9</v>
      </c>
      <c r="O292" s="221">
        <v>7.4</v>
      </c>
      <c r="P292" s="221">
        <v>0.24</v>
      </c>
      <c r="Q292" s="220">
        <v>2</v>
      </c>
      <c r="R292" s="7">
        <v>1466</v>
      </c>
      <c r="S292" s="166"/>
    </row>
    <row r="293" spans="1:19" s="120" customFormat="1" ht="15" customHeight="1">
      <c r="A293" s="165" t="s">
        <v>1251</v>
      </c>
      <c r="B293" s="165" t="s">
        <v>1251</v>
      </c>
      <c r="C293" s="165" t="s">
        <v>1252</v>
      </c>
      <c r="D293" s="165">
        <v>812</v>
      </c>
      <c r="E293" s="165" t="s">
        <v>527</v>
      </c>
      <c r="F293" s="224" t="s">
        <v>1253</v>
      </c>
      <c r="G293" s="165"/>
      <c r="H293" s="217" t="s">
        <v>504</v>
      </c>
      <c r="I293" s="121" t="s">
        <v>1254</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1255</v>
      </c>
      <c r="B294" s="166" t="s">
        <v>1255</v>
      </c>
      <c r="C294" s="166" t="s">
        <v>630</v>
      </c>
      <c r="D294" s="166"/>
      <c r="E294" s="166" t="s">
        <v>527</v>
      </c>
      <c r="F294" s="158" t="s">
        <v>1256</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1257</v>
      </c>
      <c r="B295" s="160" t="s">
        <v>1257</v>
      </c>
      <c r="C295" s="160" t="s">
        <v>178</v>
      </c>
      <c r="D295" s="166">
        <v>9170</v>
      </c>
      <c r="E295" s="160" t="s">
        <v>551</v>
      </c>
      <c r="F295" s="160" t="s">
        <v>1258</v>
      </c>
      <c r="G295" s="160" t="s">
        <v>1259</v>
      </c>
      <c r="H295" s="233"/>
      <c r="I295" s="88" t="s">
        <v>1260</v>
      </c>
      <c r="J295" s="233">
        <v>184</v>
      </c>
      <c r="K295" s="234">
        <v>6.5</v>
      </c>
      <c r="L295" s="234">
        <v>0.5</v>
      </c>
      <c r="M295" s="234">
        <v>17.3</v>
      </c>
      <c r="N295" s="234">
        <v>0.3</v>
      </c>
      <c r="O295" s="234">
        <v>14.1</v>
      </c>
      <c r="P295" s="234">
        <v>0.9</v>
      </c>
      <c r="Q295" s="201">
        <v>0</v>
      </c>
      <c r="R295" s="7">
        <v>1800</v>
      </c>
      <c r="S295" s="160"/>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5">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35">
        <v>324</v>
      </c>
      <c r="K340" s="135" t="s">
        <v>831</v>
      </c>
      <c r="L340" s="135">
        <v>0</v>
      </c>
      <c r="M340" s="135">
        <v>78</v>
      </c>
      <c r="N340" s="135" t="s">
        <v>1377</v>
      </c>
      <c r="O340" s="135" t="s">
        <v>1378</v>
      </c>
      <c r="P340" s="135" t="s">
        <v>1273</v>
      </c>
      <c r="Q340" s="135">
        <v>1</v>
      </c>
      <c r="R340" s="126">
        <v>600</v>
      </c>
      <c r="S340" s="125"/>
    </row>
    <row r="341" spans="1:19" ht="15" customHeight="1">
      <c r="A341" s="125" t="s">
        <v>1379</v>
      </c>
      <c r="B341" s="125" t="s">
        <v>1379</v>
      </c>
      <c r="C341" s="125"/>
      <c r="D341" s="125"/>
      <c r="E341" s="125" t="s">
        <v>1284</v>
      </c>
      <c r="F341" s="125"/>
      <c r="G341" s="125"/>
      <c r="H341" s="125"/>
      <c r="I341" s="125"/>
      <c r="J341" s="135"/>
      <c r="K341" s="135"/>
      <c r="L341" s="135"/>
      <c r="M341" s="135"/>
      <c r="N341" s="135"/>
      <c r="O341" s="135"/>
      <c r="P341" s="135"/>
      <c r="Q341" s="135"/>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2" t="s">
        <v>1384</v>
      </c>
      <c r="J342" s="431">
        <v>245</v>
      </c>
      <c r="K342" s="431" t="s">
        <v>1293</v>
      </c>
      <c r="L342" s="431" t="s">
        <v>1166</v>
      </c>
      <c r="M342" s="431">
        <v>39</v>
      </c>
      <c r="N342" s="431" t="s">
        <v>1385</v>
      </c>
      <c r="O342" s="431" t="s">
        <v>1386</v>
      </c>
      <c r="P342" s="431">
        <v>1</v>
      </c>
      <c r="Q342" s="431" t="s">
        <v>1387</v>
      </c>
      <c r="R342" s="399">
        <v>600</v>
      </c>
      <c r="S342" s="108"/>
    </row>
    <row r="343" spans="1:19" ht="15" customHeight="1">
      <c r="A343" s="8" t="s">
        <v>1388</v>
      </c>
      <c r="B343" s="8" t="s">
        <v>1388</v>
      </c>
      <c r="C343" s="8" t="s">
        <v>1389</v>
      </c>
      <c r="D343" s="8">
        <v>960986</v>
      </c>
      <c r="E343" s="8" t="s">
        <v>960</v>
      </c>
      <c r="F343" s="8" t="s">
        <v>1390</v>
      </c>
      <c r="G343" s="8"/>
      <c r="H343" s="8"/>
      <c r="I343" s="156" t="s">
        <v>1391</v>
      </c>
      <c r="J343" s="432">
        <v>345</v>
      </c>
      <c r="K343" s="432" t="s">
        <v>1309</v>
      </c>
      <c r="L343" s="432" t="s">
        <v>606</v>
      </c>
      <c r="M343" s="432">
        <v>79</v>
      </c>
      <c r="N343" s="432">
        <v>1</v>
      </c>
      <c r="O343" s="432" t="s">
        <v>1317</v>
      </c>
      <c r="P343" s="432">
        <v>0</v>
      </c>
      <c r="Q343" s="432" t="s">
        <v>1378</v>
      </c>
      <c r="R343" s="399">
        <v>1200</v>
      </c>
      <c r="S343" s="8"/>
    </row>
    <row r="344" spans="1:19" ht="15" customHeight="1">
      <c r="A344" s="6" t="s">
        <v>1392</v>
      </c>
      <c r="B344" s="6" t="s">
        <v>1392</v>
      </c>
      <c r="C344" s="6" t="s">
        <v>1389</v>
      </c>
      <c r="D344" s="6"/>
      <c r="E344" s="6" t="s">
        <v>960</v>
      </c>
      <c r="F344" s="6" t="s">
        <v>1393</v>
      </c>
      <c r="G344" s="6"/>
      <c r="H344" s="6"/>
      <c r="I344" s="6"/>
      <c r="J344" s="432">
        <v>144</v>
      </c>
      <c r="K344" s="432" t="s">
        <v>1216</v>
      </c>
      <c r="L344" s="432" t="s">
        <v>1394</v>
      </c>
      <c r="M344" s="432">
        <v>33</v>
      </c>
      <c r="N344" s="432" t="s">
        <v>1369</v>
      </c>
      <c r="O344" s="432" t="s">
        <v>1301</v>
      </c>
      <c r="P344" s="432">
        <v>0</v>
      </c>
      <c r="Q344" s="432">
        <v>1</v>
      </c>
      <c r="R344" s="399">
        <v>500</v>
      </c>
      <c r="S344" s="6"/>
    </row>
    <row r="345" spans="1:19" ht="15" customHeight="1">
      <c r="A345" s="8" t="s">
        <v>1395</v>
      </c>
      <c r="B345" s="8" t="s">
        <v>1395</v>
      </c>
      <c r="C345" s="8" t="s">
        <v>630</v>
      </c>
      <c r="D345" s="8"/>
      <c r="E345" s="8" t="s">
        <v>527</v>
      </c>
      <c r="F345" s="8" t="s">
        <v>1396</v>
      </c>
      <c r="G345" s="8" t="s">
        <v>133</v>
      </c>
      <c r="H345" s="8"/>
      <c r="I345" s="8"/>
      <c r="J345" s="432">
        <v>168</v>
      </c>
      <c r="K345" s="432" t="s">
        <v>1397</v>
      </c>
      <c r="L345" s="432" t="s">
        <v>1398</v>
      </c>
      <c r="M345" s="432" t="s">
        <v>1399</v>
      </c>
      <c r="N345" s="432" t="s">
        <v>1378</v>
      </c>
      <c r="O345" s="432" t="s">
        <v>604</v>
      </c>
      <c r="P345" s="432" t="s">
        <v>1297</v>
      </c>
      <c r="Q345" s="432" t="s">
        <v>831</v>
      </c>
      <c r="R345" s="399">
        <v>1890</v>
      </c>
      <c r="S345" s="8"/>
    </row>
    <row r="346" spans="1:19" ht="15" customHeight="1">
      <c r="A346" s="174" t="s">
        <v>1400</v>
      </c>
      <c r="B346" s="174" t="s">
        <v>1400</v>
      </c>
      <c r="C346" s="6" t="s">
        <v>1401</v>
      </c>
      <c r="D346" s="6"/>
      <c r="E346" s="6" t="s">
        <v>99</v>
      </c>
      <c r="F346" s="6" t="s">
        <v>1402</v>
      </c>
      <c r="G346" s="6" t="s">
        <v>1403</v>
      </c>
      <c r="H346" s="6"/>
      <c r="I346" s="91" t="s">
        <v>1404</v>
      </c>
      <c r="J346" s="432">
        <v>81</v>
      </c>
      <c r="K346" s="432" t="s">
        <v>1216</v>
      </c>
      <c r="L346" s="432" t="s">
        <v>606</v>
      </c>
      <c r="M346" s="432" t="s">
        <v>1386</v>
      </c>
      <c r="N346" s="432" t="s">
        <v>1386</v>
      </c>
      <c r="O346" s="432">
        <v>10</v>
      </c>
      <c r="P346" s="432" t="s">
        <v>1167</v>
      </c>
      <c r="Q346" s="432">
        <v>0</v>
      </c>
      <c r="R346" s="400">
        <v>700</v>
      </c>
      <c r="S346" s="6"/>
    </row>
    <row r="347" spans="1:19" ht="15" customHeight="1">
      <c r="A347" s="180" t="s">
        <v>1405</v>
      </c>
      <c r="B347" s="180" t="s">
        <v>1405</v>
      </c>
      <c r="C347" s="94" t="s">
        <v>1182</v>
      </c>
      <c r="D347" s="94"/>
      <c r="E347" s="94" t="s">
        <v>960</v>
      </c>
      <c r="F347" s="94" t="s">
        <v>1406</v>
      </c>
      <c r="G347" s="94"/>
      <c r="H347" s="94"/>
      <c r="I347" s="95" t="s">
        <v>1407</v>
      </c>
      <c r="J347" s="433">
        <v>165</v>
      </c>
      <c r="K347" s="433">
        <v>14</v>
      </c>
      <c r="L347" s="433">
        <v>12</v>
      </c>
      <c r="M347" s="433" t="s">
        <v>1408</v>
      </c>
      <c r="N347" s="433" t="s">
        <v>1409</v>
      </c>
      <c r="O347" s="433">
        <v>1</v>
      </c>
      <c r="P347" s="433">
        <v>0</v>
      </c>
      <c r="Q347" s="433">
        <v>0</v>
      </c>
      <c r="R347" s="401">
        <v>900</v>
      </c>
      <c r="S347" s="94"/>
    </row>
    <row r="348" spans="1:19" ht="15" customHeight="1">
      <c r="A348" s="6" t="s">
        <v>1410</v>
      </c>
      <c r="B348" s="6" t="s">
        <v>1411</v>
      </c>
      <c r="C348" s="6" t="s">
        <v>1412</v>
      </c>
      <c r="D348" s="6">
        <v>233</v>
      </c>
      <c r="E348" s="6" t="s">
        <v>113</v>
      </c>
      <c r="F348" s="120" t="s">
        <v>1413</v>
      </c>
      <c r="G348" s="6"/>
      <c r="H348" s="120" t="s">
        <v>504</v>
      </c>
      <c r="I348" s="91" t="s">
        <v>1414</v>
      </c>
      <c r="J348" s="432">
        <v>151</v>
      </c>
      <c r="K348" s="432">
        <v>7</v>
      </c>
      <c r="L348" s="432" t="s">
        <v>1359</v>
      </c>
      <c r="M348" s="432" t="s">
        <v>1415</v>
      </c>
      <c r="N348" s="432" t="s">
        <v>1378</v>
      </c>
      <c r="O348" s="432" t="s">
        <v>1357</v>
      </c>
      <c r="P348" s="432" t="s">
        <v>1274</v>
      </c>
      <c r="Q348" s="432" t="s">
        <v>1409</v>
      </c>
      <c r="R348" s="400">
        <v>1200</v>
      </c>
      <c r="S348" s="6"/>
    </row>
    <row r="349" spans="1:19" ht="15" customHeight="1">
      <c r="A349" s="8" t="s">
        <v>1416</v>
      </c>
      <c r="B349" s="8" t="s">
        <v>1416</v>
      </c>
      <c r="C349" s="8" t="s">
        <v>1073</v>
      </c>
      <c r="D349" s="8"/>
      <c r="E349" s="8" t="s">
        <v>113</v>
      </c>
      <c r="F349" s="297" t="s">
        <v>1417</v>
      </c>
      <c r="G349" s="8"/>
      <c r="H349" s="8"/>
      <c r="I349" s="77" t="s">
        <v>1418</v>
      </c>
      <c r="J349" s="432">
        <v>153</v>
      </c>
      <c r="K349" s="432">
        <v>15</v>
      </c>
      <c r="L349" s="432" t="s">
        <v>1408</v>
      </c>
      <c r="M349" s="432">
        <v>3</v>
      </c>
      <c r="N349" s="432" t="s">
        <v>1294</v>
      </c>
      <c r="O349" s="432" t="s">
        <v>1294</v>
      </c>
      <c r="P349" s="432" t="s">
        <v>1419</v>
      </c>
      <c r="Q349" s="432">
        <v>0</v>
      </c>
      <c r="R349" s="400">
        <v>1800</v>
      </c>
      <c r="S349" s="8"/>
    </row>
    <row r="350" spans="1:19" ht="15" customHeight="1">
      <c r="A350" s="304" t="s">
        <v>1420</v>
      </c>
      <c r="B350" s="304" t="s">
        <v>1420</v>
      </c>
      <c r="C350" s="6" t="s">
        <v>1421</v>
      </c>
      <c r="D350" s="6"/>
      <c r="E350" s="6"/>
      <c r="F350" s="6"/>
      <c r="G350" s="6"/>
      <c r="H350" s="6"/>
      <c r="I350" s="91" t="s">
        <v>1422</v>
      </c>
      <c r="J350" s="432"/>
      <c r="K350" s="432"/>
      <c r="L350" s="432"/>
      <c r="M350" s="432"/>
      <c r="N350" s="432"/>
      <c r="O350" s="432"/>
      <c r="P350" s="432"/>
      <c r="Q350" s="432"/>
      <c r="R350" s="7">
        <v>1480</v>
      </c>
      <c r="S350" s="6"/>
    </row>
    <row r="351" spans="1:19" ht="15" customHeight="1">
      <c r="A351" s="8" t="s">
        <v>1423</v>
      </c>
      <c r="B351" s="8" t="s">
        <v>1424</v>
      </c>
      <c r="C351" s="8" t="s">
        <v>1425</v>
      </c>
      <c r="D351" s="8">
        <v>261914</v>
      </c>
      <c r="E351" s="8" t="s">
        <v>113</v>
      </c>
      <c r="F351" s="430" t="s">
        <v>1426</v>
      </c>
      <c r="G351" s="8" t="s">
        <v>1427</v>
      </c>
      <c r="H351" s="8"/>
      <c r="I351" s="156" t="s">
        <v>1428</v>
      </c>
      <c r="J351" s="432">
        <v>254</v>
      </c>
      <c r="K351" s="432" t="s">
        <v>1429</v>
      </c>
      <c r="L351" s="432" t="s">
        <v>1272</v>
      </c>
      <c r="M351" s="432" t="s">
        <v>1430</v>
      </c>
      <c r="N351" s="432" t="s">
        <v>605</v>
      </c>
      <c r="O351" s="432" t="s">
        <v>1265</v>
      </c>
      <c r="P351" s="432" t="s">
        <v>1309</v>
      </c>
      <c r="Q351" s="432" t="s">
        <v>1408</v>
      </c>
      <c r="R351" s="7">
        <v>3698</v>
      </c>
      <c r="S351" s="8"/>
    </row>
    <row r="352" spans="1:19" ht="15" customHeight="1">
      <c r="A352" s="6" t="s">
        <v>1431</v>
      </c>
      <c r="B352" s="6" t="s">
        <v>1432</v>
      </c>
      <c r="C352" s="6" t="s">
        <v>1433</v>
      </c>
      <c r="D352" s="6"/>
      <c r="E352" s="6"/>
      <c r="F352" t="s">
        <v>1434</v>
      </c>
      <c r="G352" s="6" t="s">
        <v>1435</v>
      </c>
      <c r="H352" t="s">
        <v>1436</v>
      </c>
      <c r="I352" s="91" t="s">
        <v>1437</v>
      </c>
      <c r="J352" s="432">
        <v>111</v>
      </c>
      <c r="K352" s="432">
        <v>4</v>
      </c>
      <c r="L352" s="432" t="s">
        <v>1274</v>
      </c>
      <c r="M352" s="432">
        <v>15</v>
      </c>
      <c r="N352" s="432" t="s">
        <v>1438</v>
      </c>
      <c r="O352" s="432" t="s">
        <v>1439</v>
      </c>
      <c r="P352" s="432" t="s">
        <v>1309</v>
      </c>
      <c r="Q352" s="432" t="s">
        <v>1297</v>
      </c>
      <c r="R352" s="7">
        <f>6396/2.5</f>
        <v>2558.4</v>
      </c>
      <c r="S352" s="6"/>
    </row>
    <row r="353" spans="1:19" ht="15" customHeight="1">
      <c r="A353" s="8" t="s">
        <v>1440</v>
      </c>
      <c r="B353" s="8" t="s">
        <v>1440</v>
      </c>
      <c r="C353" s="8" t="s">
        <v>630</v>
      </c>
      <c r="D353" s="8"/>
      <c r="E353" s="8" t="s">
        <v>960</v>
      </c>
      <c r="F353" s="334" t="s">
        <v>1441</v>
      </c>
      <c r="G353" s="8" t="s">
        <v>115</v>
      </c>
      <c r="H353" s="8"/>
      <c r="I353" s="8"/>
      <c r="J353" s="432">
        <v>107</v>
      </c>
      <c r="K353" s="432">
        <v>5</v>
      </c>
      <c r="L353" s="432" t="s">
        <v>1442</v>
      </c>
      <c r="M353" s="432" t="s">
        <v>1443</v>
      </c>
      <c r="N353" s="432" t="s">
        <v>1442</v>
      </c>
      <c r="O353" s="432" t="s">
        <v>1444</v>
      </c>
      <c r="P353" s="432" t="s">
        <v>1445</v>
      </c>
      <c r="Q353" s="432">
        <v>0</v>
      </c>
      <c r="R353" s="400">
        <v>1200</v>
      </c>
      <c r="S353" s="8"/>
    </row>
    <row r="354" spans="1:19" ht="15" customHeight="1">
      <c r="A354" s="6" t="s">
        <v>1446</v>
      </c>
      <c r="B354" s="6" t="s">
        <v>1446</v>
      </c>
      <c r="C354" s="6" t="s">
        <v>630</v>
      </c>
      <c r="D354" s="6"/>
      <c r="E354" s="6"/>
      <c r="F354" s="6" t="s">
        <v>1447</v>
      </c>
      <c r="G354" s="6"/>
      <c r="H354" s="6"/>
      <c r="I354" s="6"/>
      <c r="J354" s="432" t="s">
        <v>1448</v>
      </c>
      <c r="K354" s="432" t="s">
        <v>1449</v>
      </c>
      <c r="L354" s="432">
        <v>0</v>
      </c>
      <c r="M354" s="432" t="s">
        <v>1450</v>
      </c>
      <c r="N354" s="432" t="s">
        <v>1451</v>
      </c>
      <c r="O354" s="432" t="s">
        <v>1309</v>
      </c>
      <c r="P354" s="432" t="s">
        <v>1218</v>
      </c>
      <c r="Q354" s="432" t="s">
        <v>1452</v>
      </c>
      <c r="R354" s="400">
        <v>600</v>
      </c>
      <c r="S354" s="6"/>
    </row>
    <row r="355" spans="1:19" ht="15" customHeight="1">
      <c r="A355" s="8" t="s">
        <v>1453</v>
      </c>
      <c r="B355" s="8" t="s">
        <v>1453</v>
      </c>
      <c r="C355" s="8" t="s">
        <v>226</v>
      </c>
      <c r="D355" s="408" t="s">
        <v>1454</v>
      </c>
      <c r="E355" s="8" t="s">
        <v>113</v>
      </c>
      <c r="F355" s="8" t="s">
        <v>1455</v>
      </c>
      <c r="G355" s="8" t="s">
        <v>30</v>
      </c>
      <c r="H355" s="8"/>
      <c r="I355" s="156" t="s">
        <v>1456</v>
      </c>
      <c r="J355" s="432">
        <v>228</v>
      </c>
      <c r="K355" s="432">
        <v>12</v>
      </c>
      <c r="L355" s="432" t="s">
        <v>1294</v>
      </c>
      <c r="M355" s="432">
        <v>22</v>
      </c>
      <c r="N355" s="432" t="s">
        <v>1358</v>
      </c>
      <c r="O355" s="432" t="s">
        <v>1457</v>
      </c>
      <c r="P355" s="432" t="s">
        <v>1458</v>
      </c>
      <c r="Q355" s="432">
        <v>4</v>
      </c>
      <c r="R355" s="409">
        <v>1003</v>
      </c>
      <c r="S355" s="8"/>
    </row>
    <row r="356" spans="1:19" ht="15" customHeight="1">
      <c r="A356" s="6" t="s">
        <v>1459</v>
      </c>
      <c r="B356" s="6" t="s">
        <v>1460</v>
      </c>
      <c r="C356" s="6" t="s">
        <v>630</v>
      </c>
      <c r="D356" s="6"/>
      <c r="E356" s="6" t="s">
        <v>960</v>
      </c>
      <c r="F356" s="6" t="s">
        <v>1461</v>
      </c>
      <c r="G356" s="6"/>
      <c r="H356" s="6"/>
      <c r="I356" s="6"/>
      <c r="J356" s="432" t="s">
        <v>1462</v>
      </c>
      <c r="K356" s="432" t="s">
        <v>1463</v>
      </c>
      <c r="L356" s="432" t="s">
        <v>1464</v>
      </c>
      <c r="M356" s="432" t="s">
        <v>1465</v>
      </c>
      <c r="N356" s="432" t="s">
        <v>1466</v>
      </c>
      <c r="O356" s="432" t="s">
        <v>1467</v>
      </c>
      <c r="P356" s="432" t="s">
        <v>1468</v>
      </c>
      <c r="Q356" s="432" t="s">
        <v>1469</v>
      </c>
      <c r="R356" s="400">
        <v>1800</v>
      </c>
      <c r="S356" s="6"/>
    </row>
    <row r="357" spans="1:19" ht="15" customHeight="1">
      <c r="A357" s="6" t="s">
        <v>1470</v>
      </c>
      <c r="B357" s="6" t="s">
        <v>1470</v>
      </c>
      <c r="C357" s="382" t="s">
        <v>1471</v>
      </c>
      <c r="D357" s="382" t="s">
        <v>1472</v>
      </c>
      <c r="E357" s="6" t="s">
        <v>252</v>
      </c>
      <c r="F357" s="382" t="s">
        <v>1473</v>
      </c>
      <c r="G357" s="382" t="s">
        <v>1474</v>
      </c>
      <c r="H357" s="6"/>
      <c r="I357" s="382" t="s">
        <v>1475</v>
      </c>
      <c r="J357" s="434">
        <v>0</v>
      </c>
      <c r="K357" s="434">
        <v>0</v>
      </c>
      <c r="L357" s="434">
        <v>0</v>
      </c>
      <c r="M357" s="434">
        <v>0</v>
      </c>
      <c r="N357" s="434">
        <v>0</v>
      </c>
      <c r="O357" s="434">
        <v>0</v>
      </c>
      <c r="P357" s="434">
        <v>0</v>
      </c>
      <c r="Q357" s="434">
        <v>0</v>
      </c>
      <c r="R357" s="402">
        <v>900</v>
      </c>
      <c r="S357" s="6" t="s">
        <v>1476</v>
      </c>
    </row>
    <row r="358" spans="1:19" ht="15" customHeight="1">
      <c r="A358" s="6" t="s">
        <v>1477</v>
      </c>
      <c r="B358" s="6" t="s">
        <v>1477</v>
      </c>
      <c r="C358" s="396" t="s">
        <v>1471</v>
      </c>
      <c r="D358" s="396" t="s">
        <v>1472</v>
      </c>
      <c r="E358" s="6" t="s">
        <v>126</v>
      </c>
      <c r="F358" s="396" t="s">
        <v>1473</v>
      </c>
      <c r="G358" s="396" t="s">
        <v>1478</v>
      </c>
      <c r="H358" s="6"/>
      <c r="I358" s="396" t="s">
        <v>1475</v>
      </c>
      <c r="J358" s="434"/>
      <c r="K358" s="434"/>
      <c r="L358" s="434"/>
      <c r="M358" s="434"/>
      <c r="N358" s="434"/>
      <c r="O358" s="434"/>
      <c r="P358" s="434"/>
      <c r="Q358" s="434"/>
      <c r="R358" s="402">
        <v>2900</v>
      </c>
      <c r="S358" s="6" t="s">
        <v>1479</v>
      </c>
    </row>
    <row r="359" spans="1:19">
      <c r="A359" s="6" t="s">
        <v>1480</v>
      </c>
      <c r="B359" s="6" t="s">
        <v>1480</v>
      </c>
      <c r="C359" s="396" t="s">
        <v>1471</v>
      </c>
      <c r="D359" s="396" t="s">
        <v>1472</v>
      </c>
      <c r="E359" s="6" t="s">
        <v>22</v>
      </c>
      <c r="F359" s="396" t="s">
        <v>1473</v>
      </c>
      <c r="G359" s="396" t="s">
        <v>1481</v>
      </c>
      <c r="H359" s="6"/>
      <c r="I359" s="396" t="s">
        <v>1475</v>
      </c>
      <c r="J359" s="434"/>
      <c r="K359" s="434"/>
      <c r="L359" s="434"/>
      <c r="M359" s="434"/>
      <c r="N359" s="434"/>
      <c r="O359" s="434"/>
      <c r="P359" s="434"/>
      <c r="Q359" s="434"/>
      <c r="R359" s="402">
        <v>600</v>
      </c>
      <c r="S359" s="6" t="s">
        <v>1482</v>
      </c>
    </row>
    <row r="360" spans="1:19">
      <c r="A360" s="6" t="s">
        <v>1483</v>
      </c>
      <c r="B360" s="6" t="s">
        <v>1483</v>
      </c>
      <c r="C360" s="396" t="s">
        <v>1471</v>
      </c>
      <c r="D360" s="396" t="s">
        <v>1472</v>
      </c>
      <c r="E360" s="6" t="s">
        <v>252</v>
      </c>
      <c r="F360" s="396" t="s">
        <v>1473</v>
      </c>
      <c r="G360" s="396" t="s">
        <v>1478</v>
      </c>
      <c r="H360" s="6"/>
      <c r="I360" s="396" t="s">
        <v>1475</v>
      </c>
      <c r="J360" s="434"/>
      <c r="K360" s="434"/>
      <c r="L360" s="434"/>
      <c r="M360" s="434"/>
      <c r="N360" s="434"/>
      <c r="O360" s="434"/>
      <c r="P360" s="434"/>
      <c r="Q360" s="434"/>
      <c r="R360" s="402">
        <v>600</v>
      </c>
      <c r="S360" s="6" t="s">
        <v>1484</v>
      </c>
    </row>
    <row r="361" spans="1:19">
      <c r="A361" s="6" t="s">
        <v>1485</v>
      </c>
      <c r="B361" s="6" t="s">
        <v>1485</v>
      </c>
      <c r="C361" s="396" t="s">
        <v>1471</v>
      </c>
      <c r="D361" s="396" t="s">
        <v>1472</v>
      </c>
      <c r="E361" s="6" t="s">
        <v>126</v>
      </c>
      <c r="F361" s="396" t="s">
        <v>1473</v>
      </c>
      <c r="G361" s="396" t="s">
        <v>1478</v>
      </c>
      <c r="H361" s="6"/>
      <c r="I361" s="396" t="s">
        <v>1475</v>
      </c>
      <c r="J361" s="434"/>
      <c r="K361" s="434"/>
      <c r="L361" s="434"/>
      <c r="M361" s="434"/>
      <c r="N361" s="434"/>
      <c r="O361" s="434"/>
      <c r="P361" s="434"/>
      <c r="Q361" s="434"/>
      <c r="R361" s="402">
        <v>2000</v>
      </c>
      <c r="S361" s="6" t="s">
        <v>1486</v>
      </c>
    </row>
    <row r="362" spans="1:19">
      <c r="A362" s="6" t="s">
        <v>1487</v>
      </c>
      <c r="B362" s="6" t="s">
        <v>1487</v>
      </c>
      <c r="C362" s="396" t="s">
        <v>1471</v>
      </c>
      <c r="D362" s="396" t="s">
        <v>1472</v>
      </c>
      <c r="E362" s="6" t="s">
        <v>306</v>
      </c>
      <c r="F362" s="396" t="s">
        <v>1473</v>
      </c>
      <c r="G362" s="396" t="s">
        <v>1478</v>
      </c>
      <c r="H362" s="6"/>
      <c r="I362" s="396" t="s">
        <v>1475</v>
      </c>
      <c r="J362" s="434"/>
      <c r="K362" s="434"/>
      <c r="L362" s="434"/>
      <c r="M362" s="434"/>
      <c r="N362" s="434"/>
      <c r="O362" s="434"/>
      <c r="P362" s="434"/>
      <c r="Q362" s="434"/>
      <c r="R362" s="402">
        <v>1500</v>
      </c>
      <c r="S362" s="6" t="s">
        <v>1488</v>
      </c>
    </row>
    <row r="363" spans="1:19" ht="15">
      <c r="A363" t="s">
        <v>1489</v>
      </c>
      <c r="B363" t="s">
        <v>1489</v>
      </c>
      <c r="C363" t="s">
        <v>1490</v>
      </c>
      <c r="D363">
        <v>59409</v>
      </c>
      <c r="E363" t="s">
        <v>527</v>
      </c>
      <c r="F363" s="410" t="s">
        <v>1491</v>
      </c>
      <c r="J363" s="435">
        <v>138</v>
      </c>
      <c r="K363" s="435" t="s">
        <v>1492</v>
      </c>
      <c r="L363" s="435" t="s">
        <v>1493</v>
      </c>
      <c r="M363" s="435" t="s">
        <v>1494</v>
      </c>
      <c r="N363" s="435" t="s">
        <v>1495</v>
      </c>
      <c r="O363" s="435" t="s">
        <v>1496</v>
      </c>
      <c r="P363" s="435" t="s">
        <v>1497</v>
      </c>
      <c r="Q363" s="435"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4" t="s">
        <v>1499</v>
      </c>
      <c r="B1" s="414"/>
      <c r="C1" s="414"/>
      <c r="D1" s="414"/>
      <c r="E1" s="414"/>
      <c r="F1" s="414"/>
      <c r="G1" s="414"/>
      <c r="H1" s="414"/>
      <c r="I1" s="414"/>
      <c r="J1" s="414"/>
      <c r="K1" s="414"/>
      <c r="L1" s="414"/>
      <c r="M1" s="414"/>
      <c r="N1" s="414"/>
      <c r="O1" s="414"/>
      <c r="P1" s="414"/>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8" t="s">
        <v>1510</v>
      </c>
      <c r="T2" s="148" t="s">
        <v>1511</v>
      </c>
      <c r="U2" s="148" t="s">
        <v>1512</v>
      </c>
      <c r="W2" s="148"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1" t="str">
        <f>IF($A3&lt;&gt;"",$A3,$B3)</f>
        <v>Pasta með kjötbollum í mildri tómatsósu</v>
      </c>
      <c r="T3" s="149" t="str">
        <f>IF($B3="","",$C3/1000*IFERROR(INDEX(Vöruskrá!$R:$R,MATCH($B3,Vöruskrá!$B:$B,0)),0))</f>
        <v/>
      </c>
      <c r="U3" s="150">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2">IF($A4&lt;&gt;"",$A4,$B4)</f>
        <v>Skólabollur, Kjöt og grænmeti</v>
      </c>
      <c r="T4" s="149">
        <f>IF($B4="","",$C4/1000*IFERROR(INDEX(Vöruskrá!$R:$R,MATCH($B4,Vöruskrá!$B:$B,0)),0))</f>
        <v>45000</v>
      </c>
      <c r="U4" s="150"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2"/>
        <v>Tómatpuré Doppio Concentrato 800 g (Menu)</v>
      </c>
      <c r="T5" s="149">
        <f>IF($B5="","",$C5/1000*IFERROR(INDEX(Vöruskrá!$R:$R,MATCH($B5,Vöruskrá!$B:$B,0)),0))</f>
        <v>8100</v>
      </c>
      <c r="U5" s="150"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2"/>
        <v>Laukur (ferskur)</v>
      </c>
      <c r="T6" s="149">
        <f>IF($B6="","",$C6/1000*IFERROR(INDEX(Vöruskrá!$R:$R,MATCH($B6,Vöruskrá!$B:$B,0)),0))</f>
        <v>1250</v>
      </c>
      <c r="U6" s="150"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2"/>
        <v>Gulrætur (ferskar)</v>
      </c>
      <c r="T7" s="149">
        <f>IF($B7="","",$C7/1000*IFERROR(INDEX(Vöruskrá!$R:$R,MATCH($B7,Vöruskrá!$B:$B,0)),0))</f>
        <v>750</v>
      </c>
      <c r="U7" s="150"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2"/>
        <v>Vatn</v>
      </c>
      <c r="T8" s="149">
        <f>IF($B8="","",$C8/1000*IFERROR(INDEX(Vöruskrá!$R:$R,MATCH($B8,Vöruskrá!$B:$B,0)),0))</f>
        <v>400</v>
      </c>
      <c r="U8" s="150"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2"/>
        <v>Crystal Sugar (Sykur)</v>
      </c>
      <c r="T9" s="149">
        <f>IF($B9="","",$C9/1000*IFERROR(INDEX(Vöruskrá!$R:$R,MATCH($B9,Vöruskrá!$B:$B,0)),0))</f>
        <v>105</v>
      </c>
      <c r="U9" s="150"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2"/>
        <v>Oregano</v>
      </c>
      <c r="T10" s="149">
        <f>IF($B10="","",$C10/1000*IFERROR(INDEX(Vöruskrá!$R:$R,MATCH($B10,Vöruskrá!$B:$B,0)),0))</f>
        <v>788.48</v>
      </c>
      <c r="U10" s="150"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2"/>
        <v>Svartur pipar, malaður</v>
      </c>
      <c r="T11" s="149">
        <f>IF($B11="","",$C11/1000*IFERROR(INDEX(Vöruskrá!$R:$R,MATCH($B11,Vöruskrá!$B:$B,0)),0))</f>
        <v>280</v>
      </c>
      <c r="U11" s="150"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2"/>
        <v>Hvítlaukur í olíu (Crushed garlic, coarse cut with oil)</v>
      </c>
      <c r="T12" s="149">
        <f>IF($B12="","",$C12/1000*IFERROR(INDEX(Vöruskrá!$R:$R,MATCH($B12,Vöruskrá!$B:$B,0)),0))</f>
        <v>270</v>
      </c>
      <c r="U12" s="150"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2"/>
        <v>Borðsalt</v>
      </c>
      <c r="T13" s="149">
        <f>IF($B13="","",$C13/1000*IFERROR(INDEX(Vöruskrá!$R:$R,MATCH($B13,Vöruskrá!$B:$B,0)),0))</f>
        <v>96</v>
      </c>
      <c r="U13" s="150"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1" t="str">
        <f t="shared" si="2"/>
        <v>Tómat kryddblanda</v>
      </c>
      <c r="T14" s="149">
        <f>IF($B14="","",$C14/1000*IFERROR(INDEX(Vöruskrá!$R:$R,MATCH($B14,Vöruskrá!$B:$B,0)),0))</f>
        <v>0</v>
      </c>
      <c r="U14" s="150"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2"/>
        <v>Maizenamjöl (majssterkja)</v>
      </c>
      <c r="T15" s="149">
        <f>IF($B15="","",$C15/1000*IFERROR(INDEX(Vöruskrá!$R:$R,MATCH($B15,Vöruskrá!$B:$B,0)),0))</f>
        <v>480</v>
      </c>
      <c r="U15" s="150"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1" t="str">
        <f t="shared" si="2"/>
        <v>Repjuolía</v>
      </c>
      <c r="T16" s="149">
        <f>IF($B16="","",$C16/1000*IFERROR(INDEX(Vöruskrá!$R:$R,MATCH($B16,Vöruskrá!$B:$B,0)),0))</f>
        <v>474</v>
      </c>
      <c r="U16" s="150"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1" t="str">
        <f t="shared" si="2"/>
        <v>Nautakraftur Vegan</v>
      </c>
      <c r="T17" s="149">
        <f>IF($B17="","",$C17/1000*IFERROR(INDEX(Vöruskrá!$R:$R,MATCH($B17,Vöruskrá!$B:$B,0)),0))</f>
        <v>600</v>
      </c>
      <c r="U17" s="150"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1" t="str">
        <f t="shared" si="2"/>
        <v>Lambakjötspottréttur með kartöflum</v>
      </c>
      <c r="T18" s="149" t="str">
        <f>IF($B18="","",$C18/1000*IFERROR(INDEX(Vöruskrá!$R:$R,MATCH($B18,Vöruskrá!$B:$B,0)),0))</f>
        <v/>
      </c>
      <c r="U18" s="150">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2"/>
        <v>Lambakjöt teningar</v>
      </c>
      <c r="T19" s="149">
        <f>IF($B19="","",$C19/1000*IFERROR(INDEX(Vöruskrá!$R:$R,MATCH($B19,Vöruskrá!$B:$B,0)),0))</f>
        <v>136500</v>
      </c>
      <c r="U19" s="150"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2"/>
        <v>Gulrætur (ferskar)</v>
      </c>
      <c r="T20" s="149">
        <f>IF($B20="","",$C20/1000*IFERROR(INDEX(Vöruskrá!$R:$R,MATCH($B20,Vöruskrá!$B:$B,0)),0))</f>
        <v>4500</v>
      </c>
      <c r="U20" s="150"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1" t="str">
        <f t="shared" si="2"/>
        <v>Paprika (fersk)</v>
      </c>
      <c r="T21" s="149">
        <f>IF($B21="","",$C21/1000*IFERROR(INDEX(Vöruskrá!$R:$R,MATCH($B21,Vöruskrá!$B:$B,0)),0))</f>
        <v>14400</v>
      </c>
      <c r="U21" s="150"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1" t="str">
        <f t="shared" si="2"/>
        <v>Sellerí (ferskt)</v>
      </c>
      <c r="T22" s="149">
        <f>IF($B22="","",$C22/1000*IFERROR(INDEX(Vöruskrá!$R:$R,MATCH($B22,Vöruskrá!$B:$B,0)),0))</f>
        <v>1000</v>
      </c>
      <c r="U22" s="150"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2"/>
        <v>Laukur (ferskur)</v>
      </c>
      <c r="T23" s="149">
        <f>IF($B23="","",$C23/1000*IFERROR(INDEX(Vöruskrá!$R:$R,MATCH($B23,Vöruskrá!$B:$B,0)),0))</f>
        <v>3000</v>
      </c>
      <c r="U23" s="150"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2"/>
        <v>Tómatpuré Doppio Concentrato 800 g (Menu)</v>
      </c>
      <c r="T24" s="149">
        <f>IF($B24="","",$C24/1000*IFERROR(INDEX(Vöruskrá!$R:$R,MATCH($B24,Vöruskrá!$B:$B,0)),0))</f>
        <v>1125</v>
      </c>
      <c r="U24" s="150"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2"/>
        <v>Borðsalt</v>
      </c>
      <c r="T25" s="149">
        <f>IF($B25="","",$C25/1000*IFERROR(INDEX(Vöruskrá!$R:$R,MATCH($B25,Vöruskrá!$B:$B,0)),0))</f>
        <v>72</v>
      </c>
      <c r="U25" s="150"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2"/>
        <v>Svartur pipar, malaður</v>
      </c>
      <c r="T26" s="149">
        <f>IF($B26="","",$C26/1000*IFERROR(INDEX(Vöruskrá!$R:$R,MATCH($B26,Vöruskrá!$B:$B,0)),0))</f>
        <v>560</v>
      </c>
      <c r="U26" s="150"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1" t="str">
        <f t="shared" si="2"/>
        <v>Repjuolía</v>
      </c>
      <c r="T27" s="149">
        <f>IF($B27="","",$C27/1000*IFERROR(INDEX(Vöruskrá!$R:$R,MATCH($B27,Vöruskrá!$B:$B,0)),0))</f>
        <v>592.5</v>
      </c>
      <c r="U27" s="150"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1" t="str">
        <f t="shared" si="2"/>
        <v>Nautakraftur Vegan</v>
      </c>
      <c r="T28" s="149">
        <f>IF($B28="","",$C28/1000*IFERROR(INDEX(Vöruskrá!$R:$R,MATCH($B28,Vöruskrá!$B:$B,0)),0))</f>
        <v>720</v>
      </c>
      <c r="U28" s="150"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2"/>
        <v>Hvítlauksduft (Vitlökspulver)</v>
      </c>
      <c r="T29" s="149">
        <f>IF($B29="","",$C29/1000*IFERROR(INDEX(Vöruskrá!$R:$R,MATCH($B29,Vöruskrá!$B:$B,0)),0))</f>
        <v>1725.2</v>
      </c>
      <c r="U29" s="150"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1" t="str">
        <f t="shared" si="2"/>
        <v>Timían</v>
      </c>
      <c r="T30" s="149">
        <f>IF($B30="","",$C30/1000*IFERROR(INDEX(Vöruskrá!$R:$R,MATCH($B30,Vöruskrá!$B:$B,0)),0))</f>
        <v>0</v>
      </c>
      <c r="U30" s="150"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1" t="str">
        <f t="shared" si="2"/>
        <v>Rósmarín (þurrkað)</v>
      </c>
      <c r="T31" s="149">
        <f>IF($B31="","",$C31/1000*IFERROR(INDEX(Vöruskrá!$R:$R,MATCH($B31,Vöruskrá!$B:$B,0)),0))</f>
        <v>150</v>
      </c>
      <c r="U31" s="150"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2"/>
        <v>Vatn</v>
      </c>
      <c r="T32" s="149">
        <f>IF($B32="","",$C32/1000*IFERROR(INDEX(Vöruskrá!$R:$R,MATCH($B32,Vöruskrá!$B:$B,0)),0))</f>
        <v>735</v>
      </c>
      <c r="U32" s="150"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2"/>
        <v>Maizenamjöl (majssterkja)</v>
      </c>
      <c r="T33" s="149">
        <f>IF($B33="","",$C33/1000*IFERROR(INDEX(Vöruskrá!$R:$R,MATCH($B33,Vöruskrá!$B:$B,0)),0))</f>
        <v>480</v>
      </c>
      <c r="U33" s="150" t="str">
        <f t="shared" si="0"/>
        <v/>
      </c>
      <c r="W33" t="str">
        <f t="shared" si="1"/>
        <v>Lambakjötspottréttur með kartöflum</v>
      </c>
    </row>
    <row r="34" spans="1:23" ht="48">
      <c r="A34" s="309"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1" t="str">
        <f t="shared" si="2"/>
        <v>Mildur kjúklingakarrýréttur</v>
      </c>
      <c r="T34" s="149" t="str">
        <f>IF($B34="","",$C34/1000*IFERROR(INDEX(Vöruskrá!$R:$R,MATCH($B34,Vöruskrá!$B:$B,0)),0))</f>
        <v/>
      </c>
      <c r="U34" s="150">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2"/>
        <v>Kjúklingalærkjöt - Rose</v>
      </c>
      <c r="T35" s="149">
        <f>IF($B35="","",$C35/1000*IFERROR(INDEX(Vöruskrá!$R:$R,MATCH($B35,Vöruskrá!$B:$B,0)),0))</f>
        <v>60690</v>
      </c>
      <c r="U35" s="150"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1" t="str">
        <f t="shared" si="2"/>
        <v>Paprika (fersk)</v>
      </c>
      <c r="T36" s="149">
        <f>IF($B36="","",$C36/1000*IFERROR(INDEX(Vöruskrá!$R:$R,MATCH($B36,Vöruskrá!$B:$B,0)),0))</f>
        <v>4800</v>
      </c>
      <c r="U36" s="150"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2"/>
        <v>Forsteiktur laukur (Pre-fried sliced onions)</v>
      </c>
      <c r="T37" s="149">
        <f>IF($B37="","",$C37/1000*IFERROR(INDEX(Vöruskrá!$R:$R,MATCH($B37,Vöruskrá!$B:$B,0)),0))</f>
        <v>3200</v>
      </c>
      <c r="U37" s="150"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2"/>
        <v>Gulrætur (ferskar)</v>
      </c>
      <c r="T38" s="149">
        <f>IF($B38="","",$C38/1000*IFERROR(INDEX(Vöruskrá!$R:$R,MATCH($B38,Vöruskrá!$B:$B,0)),0))</f>
        <v>2000</v>
      </c>
      <c r="U38" s="150"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2"/>
        <v>Kókosmjólk Roland Coconut Milk</v>
      </c>
      <c r="T39" s="149">
        <f>IF($B39="","",$C39/1000*IFERROR(INDEX(Vöruskrá!$R:$R,MATCH($B39,Vöruskrá!$B:$B,0)),0))</f>
        <v>5400</v>
      </c>
      <c r="U39" s="150"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2"/>
        <v>Kjúklingakraftur Vegan (Essential Cuisine)</v>
      </c>
      <c r="T40" s="149">
        <f>IF($B40="","",$C40/1000*IFERROR(INDEX(Vöruskrá!$R:$R,MATCH($B40,Vöruskrá!$B:$B,0)),0))</f>
        <v>720</v>
      </c>
      <c r="U40" s="150"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2"/>
        <v>Hvítlauksduft (Vitlökspulver)</v>
      </c>
      <c r="T41" s="149">
        <f>IF($B41="","",$C41/1000*IFERROR(INDEX(Vöruskrá!$R:$R,MATCH($B41,Vöruskrá!$B:$B,0)),0))</f>
        <v>2156.5</v>
      </c>
      <c r="U41" s="150"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2"/>
        <v>Maizenamjöl (majssterkja)</v>
      </c>
      <c r="T42" s="149">
        <f>IF($B42="","",$C42/1000*IFERROR(INDEX(Vöruskrá!$R:$R,MATCH($B42,Vöruskrá!$B:$B,0)),0))</f>
        <v>400</v>
      </c>
      <c r="U42" s="150"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1" t="str">
        <f t="shared" si="2"/>
        <v>Karríduft (Curry powder)</v>
      </c>
      <c r="T44" s="149">
        <f>IF($B44="","",$C44/1000*IFERROR(INDEX(Vöruskrá!$R:$R,MATCH($B44,Vöruskrá!$B:$B,0)),0))</f>
        <v>1500</v>
      </c>
      <c r="U44" s="150"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2"/>
        <v>Borðsalt</v>
      </c>
      <c r="T45" s="149">
        <f>IF($B45="","",$C45/1000*IFERROR(INDEX(Vöruskrá!$R:$R,MATCH($B45,Vöruskrá!$B:$B,0)),0))</f>
        <v>72</v>
      </c>
      <c r="U45" s="150"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2"/>
        <v>Svartur pipar, malaður</v>
      </c>
      <c r="T46" s="149">
        <f>IF($B46="","",$C46/1000*IFERROR(INDEX(Vöruskrá!$R:$R,MATCH($B46,Vöruskrá!$B:$B,0)),0))</f>
        <v>700</v>
      </c>
      <c r="U46" s="150"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2"/>
        <v>Vatn</v>
      </c>
      <c r="T47" s="149">
        <f>IF($B47="","",$C47/1000*IFERROR(INDEX(Vöruskrá!$R:$R,MATCH($B47,Vöruskrá!$B:$B,0)),0))</f>
        <v>760</v>
      </c>
      <c r="U47" s="150"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1" t="str">
        <f t="shared" si="2"/>
        <v>Mild tikka masala með kjúklingi</v>
      </c>
      <c r="T48" s="149" t="str">
        <f>IF($B48="","",$C48/1000*IFERROR(INDEX(Vöruskrá!$R:$R,MATCH($B48,Vöruskrá!$B:$B,0)),0))</f>
        <v/>
      </c>
      <c r="U48" s="150">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2"/>
        <v>Kjúklingalæri úrbeinuð</v>
      </c>
      <c r="T49" s="149">
        <f>IF($B49="","",$C49/1000*IFERROR(INDEX(Vöruskrá!$R:$R,MATCH($B49,Vöruskrá!$B:$B,0)),0))</f>
        <v>168000</v>
      </c>
      <c r="U49" s="150"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2"/>
        <v>Sauce tikka masala GT-CHEF</v>
      </c>
      <c r="T50" s="149">
        <f>IF($B50="","",$C50/1000*IFERROR(INDEX(Vöruskrá!$R:$R,MATCH($B50,Vöruskrá!$B:$B,0)),0))</f>
        <v>10800</v>
      </c>
      <c r="U50" s="150"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2"/>
        <v>Kókosmjólk Roland Coconut Milk</v>
      </c>
      <c r="T51" s="149">
        <f>IF($B51="","",$C51/1000*IFERROR(INDEX(Vöruskrá!$R:$R,MATCH($B51,Vöruskrá!$B:$B,0)),0))</f>
        <v>2700</v>
      </c>
      <c r="U51" s="150"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2"/>
        <v>Brunoise grænmetisblanda</v>
      </c>
      <c r="T52" s="149">
        <f>IF($B52="","",$C52/1000*IFERROR(INDEX(Vöruskrá!$R:$R,MATCH($B52,Vöruskrá!$B:$B,0)),0))</f>
        <v>800</v>
      </c>
      <c r="U52" s="150"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2"/>
        <v>Tómatpuré Doppio Concentrato 800 g (Menu)</v>
      </c>
      <c r="T53" s="149">
        <f>IF($B53="","",$C53/1000*IFERROR(INDEX(Vöruskrá!$R:$R,MATCH($B53,Vöruskrá!$B:$B,0)),0))</f>
        <v>675</v>
      </c>
      <c r="U53" s="150"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1" t="str">
        <f t="shared" si="2"/>
        <v>Repjuolía</v>
      </c>
      <c r="T54" s="149">
        <f>IF($B54="","",$C54/1000*IFERROR(INDEX(Vöruskrá!$R:$R,MATCH($B54,Vöruskrá!$B:$B,0)),0))</f>
        <v>355.5</v>
      </c>
      <c r="U54" s="150"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2"/>
        <v>Hvítlaukur í olíu (Crushed garlic, coarse cut with oil)</v>
      </c>
      <c r="T55" s="149">
        <f>IF($B55="","",$C55/1000*IFERROR(INDEX(Vöruskrá!$R:$R,MATCH($B55,Vöruskrá!$B:$B,0)),0))</f>
        <v>450</v>
      </c>
      <c r="U55" s="150"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1" t="str">
        <f t="shared" si="2"/>
        <v>Karríduft (Curry powder)</v>
      </c>
      <c r="T56" s="149">
        <f>IF($B56="","",$C56/1000*IFERROR(INDEX(Vöruskrá!$R:$R,MATCH($B56,Vöruskrá!$B:$B,0)),0))</f>
        <v>600</v>
      </c>
      <c r="U56" s="150"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2"/>
        <v>Borðsalt</v>
      </c>
      <c r="T57" s="149">
        <f>IF($B57="","",$C57/1000*IFERROR(INDEX(Vöruskrá!$R:$R,MATCH($B57,Vöruskrá!$B:$B,0)),0))</f>
        <v>24</v>
      </c>
      <c r="U57" s="150"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2"/>
        <v>Crystal Sugar (Sykur)</v>
      </c>
      <c r="T58" s="149">
        <f>IF($B58="","",$C58/1000*IFERROR(INDEX(Vöruskrá!$R:$R,MATCH($B58,Vöruskrá!$B:$B,0)),0))</f>
        <v>35</v>
      </c>
      <c r="U58" s="150"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2"/>
        <v>Vatn</v>
      </c>
      <c r="T59" s="149">
        <f>IF($B59="","",$C59/1000*IFERROR(INDEX(Vöruskrá!$R:$R,MATCH($B59,Vöruskrá!$B:$B,0)),0))</f>
        <v>60</v>
      </c>
      <c r="U59" s="150"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1" t="str">
        <f t="shared" si="2"/>
        <v>Kjúklingasúpa með núðlum og grænmeti</v>
      </c>
      <c r="T60" s="149" t="str">
        <f>IF($B60="","",$C60/1000*IFERROR(INDEX(Vöruskrá!$R:$R,MATCH($B60,Vöruskrá!$B:$B,0)),0))</f>
        <v/>
      </c>
      <c r="U60" s="150">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2"/>
        <v>Kjúklingalæri úrbeinuð</v>
      </c>
      <c r="T61" s="149">
        <f>IF($B61="","",$C61/1000*IFERROR(INDEX(Vöruskrá!$R:$R,MATCH($B61,Vöruskrá!$B:$B,0)),0))</f>
        <v>60000</v>
      </c>
      <c r="U61" s="150"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2"/>
        <v>Vatn</v>
      </c>
      <c r="T62" s="149">
        <f>IF($B62="","",$C62/1000*IFERROR(INDEX(Vöruskrá!$R:$R,MATCH($B62,Vöruskrá!$B:$B,0)),0))</f>
        <v>4500</v>
      </c>
      <c r="U62" s="150"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1" t="str">
        <f t="shared" si="2"/>
        <v>Núðlur</v>
      </c>
      <c r="T63" s="149">
        <f>IF($B63="","",$C63/1000*IFERROR(INDEX(Vöruskrá!$R:$R,MATCH($B63,Vöruskrá!$B:$B,0)),0))</f>
        <v>6000</v>
      </c>
      <c r="U63" s="150"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2"/>
        <v>Kjúklingakraftur Vegan (Essential Cuisine)</v>
      </c>
      <c r="T64" s="149">
        <f>IF($B64="","",$C64/1000*IFERROR(INDEX(Vöruskrá!$R:$R,MATCH($B64,Vöruskrá!$B:$B,0)),0))</f>
        <v>3000</v>
      </c>
      <c r="U64" s="150"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2"/>
        <v>Gulrætur (ferskar)</v>
      </c>
      <c r="T65" s="149">
        <f>IF($B65="","",$C65/1000*IFERROR(INDEX(Vöruskrá!$R:$R,MATCH($B65,Vöruskrá!$B:$B,0)),0))</f>
        <v>1250</v>
      </c>
      <c r="U65" s="150"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2"/>
        <v>Laukur (ferskur)</v>
      </c>
      <c r="T66" s="149">
        <f>IF($B66="","",$C66/1000*IFERROR(INDEX(Vöruskrá!$R:$R,MATCH($B66,Vöruskrá!$B:$B,0)),0))</f>
        <v>750</v>
      </c>
      <c r="U66" s="150"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2"/>
        <v>Blaðlaukur (ferskur)</v>
      </c>
      <c r="T67" s="149">
        <f>IF($B67="","",$C67/1000*IFERROR(INDEX(Vöruskrá!$R:$R,MATCH($B67,Vöruskrá!$B:$B,0)),0))</f>
        <v>800</v>
      </c>
      <c r="U67" s="150"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5">IF($A68&lt;&gt;"",$A68,$B68)</f>
        <v>Sellerí (ferskt)</v>
      </c>
      <c r="T68" s="149">
        <f>IF($B68="","",$C68/1000*IFERROR(INDEX(Vöruskrá!$R:$R,MATCH($B68,Vöruskrá!$B:$B,0)),0))</f>
        <v>500</v>
      </c>
      <c r="U68" s="150"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5"/>
        <v>Hvítlauksduft (Vitlökspulver)</v>
      </c>
      <c r="T69" s="149">
        <f>IF($B69="","",$C69/1000*IFERROR(INDEX(Vöruskrá!$R:$R,MATCH($B69,Vöruskrá!$B:$B,0)),0))</f>
        <v>2156.5</v>
      </c>
      <c r="U69" s="150"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1" t="str">
        <f t="shared" si="5"/>
        <v>Repjuolía</v>
      </c>
      <c r="T70" s="149">
        <f>IF($B70="","",$C70/1000*IFERROR(INDEX(Vöruskrá!$R:$R,MATCH($B70,Vöruskrá!$B:$B,0)),0))</f>
        <v>197.5</v>
      </c>
      <c r="U70" s="150"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1" t="str">
        <f t="shared" si="5"/>
        <v>Steinselja (þurrkuð)</v>
      </c>
      <c r="T71" s="149">
        <f>IF($B71="","",$C71/1000*IFERROR(INDEX(Vöruskrá!$R:$R,MATCH($B71,Vöruskrá!$B:$B,0)),0))</f>
        <v>900</v>
      </c>
      <c r="U71" s="150"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5"/>
        <v>Borðsalt</v>
      </c>
      <c r="T72" s="149">
        <f>IF($B72="","",$C72/1000*IFERROR(INDEX(Vöruskrá!$R:$R,MATCH($B72,Vöruskrá!$B:$B,0)),0))</f>
        <v>48</v>
      </c>
      <c r="U72" s="150"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5"/>
        <v>Svartur pipar, malaður</v>
      </c>
      <c r="T73" s="149">
        <f>IF($B73="","",$C73/1000*IFERROR(INDEX(Vöruskrá!$R:$R,MATCH($B73,Vöruskrá!$B:$B,0)),0))</f>
        <v>2100</v>
      </c>
      <c r="U73" s="150"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5"/>
        <v>Pastagratín með osti og grænmeti</v>
      </c>
      <c r="T74" s="149" t="str">
        <f>IF($B74="","",$C74/1000*IFERROR(INDEX(Vöruskrá!$R:$R,MATCH($B74,Vöruskrá!$B:$B,0)),0))</f>
        <v/>
      </c>
      <c r="U74" s="150">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5"/>
        <v>Rifinn ostur – Pizzatopping mozzarella (Ulkjær)</v>
      </c>
      <c r="T75" s="149">
        <f>IF($B75="","",$C75/1000*IFERROR(INDEX(Vöruskrá!$R:$R,MATCH($B75,Vöruskrá!$B:$B,0)),0))</f>
        <v>27000</v>
      </c>
      <c r="U75" s="150"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5"/>
        <v>Nýmjólk 1 L (MS)</v>
      </c>
      <c r="T76" s="149">
        <f>IF($B76="","",$C76/1000*IFERROR(INDEX(Vöruskrá!$R:$R,MATCH($B76,Vöruskrá!$B:$B,0)),0))</f>
        <v>4000</v>
      </c>
      <c r="U76" s="150"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1" t="str">
        <f t="shared" si="5"/>
        <v>Matreiðslurjómi (MS)</v>
      </c>
      <c r="T77" s="149">
        <f>IF($B77="","",$C77/1000*IFERROR(INDEX(Vöruskrá!$R:$R,MATCH($B77,Vöruskrá!$B:$B,0)),0))</f>
        <v>9000</v>
      </c>
      <c r="U77" s="150"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1" t="str">
        <f t="shared" si="5"/>
        <v>Brokkolí (ferskt)</v>
      </c>
      <c r="T78" s="149">
        <f>IF($B78="","",$C78/1000*IFERROR(INDEX(Vöruskrá!$R:$R,MATCH($B78,Vöruskrá!$B:$B,0)),0))</f>
        <v>3000</v>
      </c>
      <c r="U78" s="150"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1" t="str">
        <f t="shared" si="5"/>
        <v>Paprika (fersk)</v>
      </c>
      <c r="T79" s="149">
        <f>IF($B79="","",$C79/1000*IFERROR(INDEX(Vöruskrá!$R:$R,MATCH($B79,Vöruskrá!$B:$B,0)),0))</f>
        <v>2400</v>
      </c>
      <c r="U79" s="150"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5"/>
        <v>Gulrætur sneiðar</v>
      </c>
      <c r="T80" s="149">
        <f>IF($B80="","",$C80/1000*IFERROR(INDEX(Vöruskrá!$R:$R,MATCH($B80,Vöruskrá!$B:$B,0)),0))</f>
        <v>1600</v>
      </c>
      <c r="U80" s="150"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5"/>
        <v>Laukur (ferskur)</v>
      </c>
      <c r="T81" s="149">
        <f>IF($B81="","",$C81/1000*IFERROR(INDEX(Vöruskrá!$R:$R,MATCH($B81,Vöruskrá!$B:$B,0)),0))</f>
        <v>500</v>
      </c>
      <c r="U81" s="150"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5"/>
        <v>Maizenamjöl (majssterkja)</v>
      </c>
      <c r="T82" s="149">
        <f>IF($B82="","",$C82/1000*IFERROR(INDEX(Vöruskrá!$R:$R,MATCH($B82,Vöruskrá!$B:$B,0)),0))</f>
        <v>480</v>
      </c>
      <c r="U82" s="150"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1" t="str">
        <f t="shared" si="5"/>
        <v>Repjuolía</v>
      </c>
      <c r="T83" s="149">
        <f>IF($B83="","",$C83/1000*IFERROR(INDEX(Vöruskrá!$R:$R,MATCH($B83,Vöruskrá!$B:$B,0)),0))</f>
        <v>316</v>
      </c>
      <c r="U83" s="150"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5"/>
        <v>Hvítlauksduft (Vitlökspulver)</v>
      </c>
      <c r="T84" s="149">
        <f>IF($B84="","",$C84/1000*IFERROR(INDEX(Vöruskrá!$R:$R,MATCH($B84,Vöruskrá!$B:$B,0)),0))</f>
        <v>1725.2</v>
      </c>
      <c r="U84" s="150"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5"/>
        <v>Borðsalt</v>
      </c>
      <c r="T85" s="149">
        <f>IF($B85="","",$C85/1000*IFERROR(INDEX(Vöruskrá!$R:$R,MATCH($B85,Vöruskrá!$B:$B,0)),0))</f>
        <v>48</v>
      </c>
      <c r="U85" s="150"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5"/>
        <v>Piparblanda</v>
      </c>
      <c r="T86" s="149">
        <f>IF($B86="","",$C86/1000*IFERROR(INDEX(Vöruskrá!$R:$R,MATCH($B86,Vöruskrá!$B:$B,0)),0))</f>
        <v>600</v>
      </c>
      <c r="U86" s="150"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5"/>
        <v>Vegan mexicosúpa</v>
      </c>
      <c r="T87" s="149" t="str">
        <f>IF($B87="","",$C87/1000*IFERROR(INDEX(Vöruskrá!$R:$R,MATCH($B87,Vöruskrá!$B:$B,0)),0))</f>
        <v/>
      </c>
      <c r="U87" s="150">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5"/>
        <v>Tómatsúpugrunnur (Oscar)</v>
      </c>
      <c r="T88" s="149">
        <f>IF($B88="","",$C88/1000*IFERROR(INDEX(Vöruskrá!$R:$R,MATCH($B88,Vöruskrá!$B:$B,0)),0))</f>
        <v>3300</v>
      </c>
      <c r="U88" s="150"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5"/>
        <v>Paprikuteningar litblandir</v>
      </c>
      <c r="T89" s="149">
        <f>IF($B89="","",$C89/1000*IFERROR(INDEX(Vöruskrá!$R:$R,MATCH($B89,Vöruskrá!$B:$B,0)),0))</f>
        <v>1000</v>
      </c>
      <c r="U89" s="150"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5"/>
        <v>Forsteiktur laukur (Pre-fried sliced onions)</v>
      </c>
      <c r="T90" s="149">
        <f>IF($B90="","",$C90/1000*IFERROR(INDEX(Vöruskrá!$R:$R,MATCH($B90,Vöruskrá!$B:$B,0)),0))</f>
        <v>800</v>
      </c>
      <c r="U90" s="150"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5"/>
        <v>Fennel frosinn (Diced Fennel)</v>
      </c>
      <c r="T91" s="149">
        <f>IF($B91="","",$C91/1000*IFERROR(INDEX(Vöruskrá!$R:$R,MATCH($B91,Vöruskrá!$B:$B,0)),0))</f>
        <v>500</v>
      </c>
      <c r="U91" s="150"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5"/>
        <v>Kjúklingakraftur Vegan (Essential Cuisine)</v>
      </c>
      <c r="T92" s="149">
        <f>IF($B92="","",$C92/1000*IFERROR(INDEX(Vöruskrá!$R:$R,MATCH($B92,Vöruskrá!$B:$B,0)),0))</f>
        <v>3000</v>
      </c>
      <c r="U92" s="150"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5"/>
        <v>Hvítlaukur (ferskur)</v>
      </c>
      <c r="T93" s="149">
        <f>IF($B93="","",$C93/1000*IFERROR(INDEX(Vöruskrá!$R:$R,MATCH($B93,Vöruskrá!$B:$B,0)),0))</f>
        <v>600</v>
      </c>
      <c r="U93" s="150"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5"/>
        <v>Borðsalt</v>
      </c>
      <c r="T94" s="149">
        <f>IF($B94="","",$C94/1000*IFERROR(INDEX(Vöruskrá!$R:$R,MATCH($B94,Vöruskrá!$B:$B,0)),0))</f>
        <v>60</v>
      </c>
      <c r="U94" s="150"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5"/>
        <v>Country Grill grænmetisblanda</v>
      </c>
      <c r="T95" s="149">
        <f>IF($B95="","",$C95/1000*IFERROR(INDEX(Vöruskrá!$R:$R,MATCH($B95,Vöruskrá!$B:$B,0)),0))</f>
        <v>3600</v>
      </c>
      <c r="U95" s="150"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5"/>
        <v>Vatn</v>
      </c>
      <c r="T96" s="149">
        <f>IF($B96="","",$C96/1000*IFERROR(INDEX(Vöruskrá!$R:$R,MATCH($B96,Vöruskrá!$B:$B,0)),0))</f>
        <v>6452.5999999999995</v>
      </c>
      <c r="U96" s="150"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5"/>
        <v>Plokkfiskur - Mjólkurlaus</v>
      </c>
      <c r="T97" s="149" t="str">
        <f>IF($B97="","",$C97/1000*IFERROR(INDEX(Vöruskrá!$R:$R,MATCH($B97,Vöruskrá!$B:$B,0)),0))</f>
        <v/>
      </c>
      <c r="U97" s="150">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5"/>
        <v>Ýsa</v>
      </c>
      <c r="T98" s="149">
        <f>IF($B98="","",$C98/1000*IFERROR(INDEX(Vöruskrá!$R:$R,MATCH($B98,Vöruskrá!$B:$B,0)),0))</f>
        <v>76000</v>
      </c>
      <c r="U98" s="150"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5"/>
        <v>Kartöflur (ferskar)</v>
      </c>
      <c r="T99" s="149">
        <f>IF($B99="","",$C99/1000*IFERROR(INDEX(Vöruskrá!$R:$R,MATCH($B99,Vöruskrá!$B:$B,0)),0))</f>
        <v>7200</v>
      </c>
      <c r="U99" s="150"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5"/>
        <v>Laukur (ferskur)</v>
      </c>
      <c r="T100" s="149">
        <f>IF($B100="","",$C100/1000*IFERROR(INDEX(Vöruskrá!$R:$R,MATCH($B100,Vöruskrá!$B:$B,0)),0))</f>
        <v>1125</v>
      </c>
      <c r="U100" s="150"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1" t="str">
        <f t="shared" si="5"/>
        <v>Repjuolía</v>
      </c>
      <c r="T101" s="149">
        <f>IF($B101="","",$C101/1000*IFERROR(INDEX(Vöruskrá!$R:$R,MATCH($B101,Vöruskrá!$B:$B,0)),0))</f>
        <v>316</v>
      </c>
      <c r="U101" s="150"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5"/>
        <v>Debic Vegan Top (jurtarjómi)</v>
      </c>
      <c r="T102" s="149">
        <f>IF($B102="","",$C102/1000*IFERROR(INDEX(Vöruskrá!$R:$R,MATCH($B102,Vöruskrá!$B:$B,0)),0))</f>
        <v>18000</v>
      </c>
      <c r="U102" s="150"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5"/>
        <v>Vatn</v>
      </c>
      <c r="T103" s="149">
        <f>IF($B103="","",$C103/1000*IFERROR(INDEX(Vöruskrá!$R:$R,MATCH($B103,Vöruskrá!$B:$B,0)),0))</f>
        <v>500</v>
      </c>
      <c r="U103" s="150"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5"/>
        <v>Maizenamjöl (majssterkja)</v>
      </c>
      <c r="T104" s="149">
        <f>IF($B104="","",$C104/1000*IFERROR(INDEX(Vöruskrá!$R:$R,MATCH($B104,Vöruskrá!$B:$B,0)),0))</f>
        <v>720</v>
      </c>
      <c r="U104" s="150"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5"/>
        <v>Borðsalt</v>
      </c>
      <c r="T105" s="149">
        <f>IF($B105="","",$C105/1000*IFERROR(INDEX(Vöruskrá!$R:$R,MATCH($B105,Vöruskrá!$B:$B,0)),0))</f>
        <v>66</v>
      </c>
      <c r="U105" s="150"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1" t="str">
        <f t="shared" si="5"/>
        <v>hvítvínsedik</v>
      </c>
      <c r="T106" s="149">
        <f>IF($B106="","",$C106/1000*IFERROR(INDEX(Vöruskrá!$R:$R,MATCH($B106,Vöruskrá!$B:$B,0)),0))</f>
        <v>240</v>
      </c>
      <c r="U106" s="150"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1" t="str">
        <f t="shared" si="5"/>
        <v>Púðursykur</v>
      </c>
      <c r="T107" s="149">
        <f>IF($B107="","",$C107/1000*IFERROR(INDEX(Vöruskrá!$R:$R,MATCH($B107,Vöruskrá!$B:$B,0)),0))</f>
        <v>100</v>
      </c>
      <c r="U107" s="150"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5"/>
        <v>Múskat, malaður</v>
      </c>
      <c r="T108" s="149">
        <f>IF($B108="","",$C108/1000*IFERROR(INDEX(Vöruskrá!$R:$R,MATCH($B108,Vöruskrá!$B:$B,0)),0))</f>
        <v>144.68</v>
      </c>
      <c r="U108" s="150"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1" t="str">
        <f t="shared" si="5"/>
        <v>Karríduft (Curry powder)</v>
      </c>
      <c r="T109" s="149">
        <f>IF($B109="","",$C109/1000*IFERROR(INDEX(Vöruskrá!$R:$R,MATCH($B109,Vöruskrá!$B:$B,0)),0))</f>
        <v>180</v>
      </c>
      <c r="U109" s="150"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5"/>
        <v>Svartur pipar, malaður</v>
      </c>
      <c r="T110" s="149">
        <f>IF($B110="","",$C110/1000*IFERROR(INDEX(Vöruskrá!$R:$R,MATCH($B110,Vöruskrá!$B:$B,0)),0))</f>
        <v>700</v>
      </c>
      <c r="U110" s="150"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5"/>
        <v>Nautagrýta</v>
      </c>
      <c r="T111" s="149" t="str">
        <f>IF($B111="","",$C111/1000*IFERROR(INDEX(Vöruskrá!$R:$R,MATCH($B111,Vöruskrá!$B:$B,0)),0))</f>
        <v/>
      </c>
      <c r="U111" s="150">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5"/>
        <v>Nautgripahakk 2 kg frosið</v>
      </c>
      <c r="T112" s="149">
        <f>IF($B112="","",$C112/1000*IFERROR(INDEX(Vöruskrá!$R:$R,MATCH($B112,Vöruskrá!$B:$B,0)),0))</f>
        <v>70000</v>
      </c>
      <c r="U112" s="150"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5"/>
        <v>Brunoise grænmetisblanda</v>
      </c>
      <c r="T113" s="149">
        <f>IF($B113="","",$C113/1000*IFERROR(INDEX(Vöruskrá!$R:$R,MATCH($B113,Vöruskrá!$B:$B,0)),0))</f>
        <v>4000</v>
      </c>
      <c r="U113" s="150"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5"/>
        <v>Chunky Salsa Medium (Salsa sósa)</v>
      </c>
      <c r="T114" s="149">
        <f>IF($B114="","",$C114/1000*IFERROR(INDEX(Vöruskrá!$R:$R,MATCH($B114,Vöruskrá!$B:$B,0)),0))</f>
        <v>4800</v>
      </c>
      <c r="U114" s="150"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5"/>
        <v>Tómatpuré Doppio Concentrato 800 g (Menu)</v>
      </c>
      <c r="T115" s="149">
        <f>IF($B115="","",$C115/1000*IFERROR(INDEX(Vöruskrá!$R:$R,MATCH($B115,Vöruskrá!$B:$B,0)),0))</f>
        <v>1350</v>
      </c>
      <c r="U115" s="150"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5"/>
        <v>Taco Grillkrydda</v>
      </c>
      <c r="T116" s="149">
        <f>IF($B116="","",$C116/1000*IFERROR(INDEX(Vöruskrá!$R:$R,MATCH($B116,Vöruskrá!$B:$B,0)),0))</f>
        <v>5828</v>
      </c>
      <c r="U116" s="150"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5"/>
        <v>Hvítlaukur (ferskur)</v>
      </c>
      <c r="T117" s="149">
        <f>IF($B117="","",$C117/1000*IFERROR(INDEX(Vöruskrá!$R:$R,MATCH($B117,Vöruskrá!$B:$B,0)),0))</f>
        <v>750</v>
      </c>
      <c r="U117" s="150"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1" t="str">
        <f t="shared" si="5"/>
        <v>Repjuolía</v>
      </c>
      <c r="T118" s="149">
        <f>IF($B118="","",$C118/1000*IFERROR(INDEX(Vöruskrá!$R:$R,MATCH($B118,Vöruskrá!$B:$B,0)),0))</f>
        <v>592.5</v>
      </c>
      <c r="U118" s="150"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1" t="str">
        <f t="shared" si="5"/>
        <v>Nautakraftur Vegan</v>
      </c>
      <c r="T119" s="149">
        <f>IF($B119="","",$C119/1000*IFERROR(INDEX(Vöruskrá!$R:$R,MATCH($B119,Vöruskrá!$B:$B,0)),0))</f>
        <v>7200</v>
      </c>
      <c r="U119" s="150"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5"/>
        <v>Maizenamjöl (majssterkja)</v>
      </c>
      <c r="T120" s="149">
        <f>IF($B120="","",$C120/1000*IFERROR(INDEX(Vöruskrá!$R:$R,MATCH($B120,Vöruskrá!$B:$B,0)),0))</f>
        <v>480</v>
      </c>
      <c r="U120" s="150"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5"/>
        <v>Borðsalt</v>
      </c>
      <c r="T121" s="149">
        <f>IF($B121="","",$C121/1000*IFERROR(INDEX(Vöruskrá!$R:$R,MATCH($B121,Vöruskrá!$B:$B,0)),0))</f>
        <v>72</v>
      </c>
      <c r="U121" s="150"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5"/>
        <v>Svartur pipar, malaður</v>
      </c>
      <c r="T122" s="149">
        <f>IF($B122="","",$C122/1000*IFERROR(INDEX(Vöruskrá!$R:$R,MATCH($B122,Vöruskrá!$B:$B,0)),0))</f>
        <v>700</v>
      </c>
      <c r="U122" s="150"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5"/>
        <v>Vatn</v>
      </c>
      <c r="T123" s="149">
        <f>IF($B123="","",$C123/1000*IFERROR(INDEX(Vöruskrá!$R:$R,MATCH($B123,Vöruskrá!$B:$B,0)),0))</f>
        <v>4160</v>
      </c>
      <c r="U123" s="150"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5"/>
        <v>Gúllassúpa</v>
      </c>
      <c r="T124" s="149" t="str">
        <f>IF($B124="","",$C124/1000*IFERROR(INDEX(Vöruskrá!$R:$R,MATCH($B124,Vöruskrá!$B:$B,0)),0))</f>
        <v/>
      </c>
      <c r="U124" s="150">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5"/>
        <v>Nautgripahakk 2 kg frosið</v>
      </c>
      <c r="T125" s="149">
        <f>IF($B125="","",$C125/1000*IFERROR(INDEX(Vöruskrá!$R:$R,MATCH($B125,Vöruskrá!$B:$B,0)),0))</f>
        <v>60000</v>
      </c>
      <c r="U125" s="150"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5"/>
        <v>Kartöflur (ferskar)</v>
      </c>
      <c r="T126" s="149">
        <f>IF($B126="","",$C126/1000*IFERROR(INDEX(Vöruskrá!$R:$R,MATCH($B126,Vöruskrá!$B:$B,0)),0))</f>
        <v>5000</v>
      </c>
      <c r="U126" s="150"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5"/>
        <v>Gulrætur (ferskar)</v>
      </c>
      <c r="T127" s="149">
        <f>IF($B127="","",$C127/1000*IFERROR(INDEX(Vöruskrá!$R:$R,MATCH($B127,Vöruskrá!$B:$B,0)),0))</f>
        <v>2500</v>
      </c>
      <c r="U127" s="150"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5"/>
        <v>Laukur (ferskur)</v>
      </c>
      <c r="T128" s="149">
        <f>IF($B128="","",$C128/1000*IFERROR(INDEX(Vöruskrá!$R:$R,MATCH($B128,Vöruskrá!$B:$B,0)),0))</f>
        <v>2000</v>
      </c>
      <c r="U128" s="150"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5"/>
        <v>Paprikuteningar litblandir</v>
      </c>
      <c r="T129" s="149">
        <f>IF($B129="","",$C129/1000*IFERROR(INDEX(Vöruskrá!$R:$R,MATCH($B129,Vöruskrá!$B:$B,0)),0))</f>
        <v>2000</v>
      </c>
      <c r="U129" s="150"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5"/>
        <v>Maukaðir tómatar</v>
      </c>
      <c r="T130" s="149">
        <f>IF($B130="","",$C130/1000*IFERROR(INDEX(Vöruskrá!$R:$R,MATCH($B130,Vöruskrá!$B:$B,0)),0))</f>
        <v>3216</v>
      </c>
      <c r="U130" s="150"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5"/>
        <v>Tómatpuré Doppio Concentrato 800 g (Menu)</v>
      </c>
      <c r="T131" s="149">
        <f>IF($B131="","",$C131/1000*IFERROR(INDEX(Vöruskrá!$R:$R,MATCH($B131,Vöruskrá!$B:$B,0)),0))</f>
        <v>1125</v>
      </c>
      <c r="U131" s="150"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1" t="str">
        <f t="shared" ref="S132:S197" si="9">IF($A132&lt;&gt;"",$A132,$B132)</f>
        <v>Nautakraftur Vegan</v>
      </c>
      <c r="T132" s="149">
        <f>IF($B132="","",$C132/1000*IFERROR(INDEX(Vöruskrá!$R:$R,MATCH($B132,Vöruskrá!$B:$B,0)),0))</f>
        <v>720</v>
      </c>
      <c r="U132" s="150"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9"/>
        <v>Hvítlauksduft (Vitlökspulver)</v>
      </c>
      <c r="T133" s="149">
        <f>IF($B133="","",$C133/1000*IFERROR(INDEX(Vöruskrá!$R:$R,MATCH($B133,Vöruskrá!$B:$B,0)),0))</f>
        <v>1293.8999999999999</v>
      </c>
      <c r="U133" s="150"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1" t="str">
        <f t="shared" si="9"/>
        <v>Repjuolía</v>
      </c>
      <c r="T134" s="149">
        <f>IF($B134="","",$C134/1000*IFERROR(INDEX(Vöruskrá!$R:$R,MATCH($B134,Vöruskrá!$B:$B,0)),0))</f>
        <v>592.5</v>
      </c>
      <c r="U134" s="150"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1" t="str">
        <f t="shared" si="9"/>
        <v>Paprikuduft</v>
      </c>
      <c r="T135" s="149">
        <f>IF($B135="","",$C135/1000*IFERROR(INDEX(Vöruskrá!$R:$R,MATCH($B135,Vöruskrá!$B:$B,0)),0))</f>
        <v>750</v>
      </c>
      <c r="U135" s="150"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9"/>
        <v>Borðsalt</v>
      </c>
      <c r="T136" s="149">
        <f>IF($B136="","",$C136/1000*IFERROR(INDEX(Vöruskrá!$R:$R,MATCH($B136,Vöruskrá!$B:$B,0)),0))</f>
        <v>72</v>
      </c>
      <c r="U136" s="150"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9"/>
        <v>Piparblanda</v>
      </c>
      <c r="T137" s="149">
        <f>IF($B137="","",$C137/1000*IFERROR(INDEX(Vöruskrá!$R:$R,MATCH($B137,Vöruskrá!$B:$B,0)),0))</f>
        <v>300</v>
      </c>
      <c r="U137" s="150"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9"/>
        <v>Vatn</v>
      </c>
      <c r="T138" s="149">
        <f>IF($B138="","",$C138/1000*IFERROR(INDEX(Vöruskrá!$R:$R,MATCH($B138,Vöruskrá!$B:$B,0)),0))</f>
        <v>1830</v>
      </c>
      <c r="U138" s="150"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1" t="str">
        <f t="shared" si="9"/>
        <v>Spaghetti með kjúkling í mildri rjómasósu</v>
      </c>
      <c r="T139" s="149" t="str">
        <f>IF($B139="","",$C139/1000*IFERROR(INDEX(Vöruskrá!$R:$R,MATCH($B139,Vöruskrá!$B:$B,0)),0))</f>
        <v/>
      </c>
      <c r="U139" s="150">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9"/>
        <v>Kjúklingalæri úrbeinuð</v>
      </c>
      <c r="T140" s="149">
        <f>IF($B140="","",$C140/1000*IFERROR(INDEX(Vöruskrá!$R:$R,MATCH($B140,Vöruskrá!$B:$B,0)),0))</f>
        <v>60000</v>
      </c>
      <c r="U140" s="150"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1" t="str">
        <f t="shared" si="9"/>
        <v>Matreiðslurjómi (MS)</v>
      </c>
      <c r="T141" s="149">
        <f>IF($B141="","",$C141/1000*IFERROR(INDEX(Vöruskrá!$R:$R,MATCH($B141,Vöruskrá!$B:$B,0)),0))</f>
        <v>13500</v>
      </c>
      <c r="U141" s="150"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9"/>
        <v>Nýmjólk 1 L (MS)</v>
      </c>
      <c r="T142" s="149">
        <f>IF($B142="","",$C142/1000*IFERROR(INDEX(Vöruskrá!$R:$R,MATCH($B142,Vöruskrá!$B:$B,0)),0))</f>
        <v>2000</v>
      </c>
      <c r="U142" s="150"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9"/>
        <v>Rifinn ostur – Pizzatopping mozzarella (Ulkjær)</v>
      </c>
      <c r="T143" s="149">
        <f>IF($B143="","",$C143/1000*IFERROR(INDEX(Vöruskrá!$R:$R,MATCH($B143,Vöruskrá!$B:$B,0)),0))</f>
        <v>4500</v>
      </c>
      <c r="U143" s="150"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1" t="str">
        <f t="shared" si="9"/>
        <v>Brokkolí (ferskt)</v>
      </c>
      <c r="T144" s="149">
        <f>IF($B144="","",$C144/1000*IFERROR(INDEX(Vöruskrá!$R:$R,MATCH($B144,Vöruskrá!$B:$B,0)),0))</f>
        <v>3000</v>
      </c>
      <c r="U144" s="150"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1" t="str">
        <f t="shared" si="9"/>
        <v>Paprika (fersk)</v>
      </c>
      <c r="T145" s="149">
        <f>IF($B145="","",$C145/1000*IFERROR(INDEX(Vöruskrá!$R:$R,MATCH($B145,Vöruskrá!$B:$B,0)),0))</f>
        <v>3200</v>
      </c>
      <c r="U145" s="150"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9"/>
        <v>Gulrætur (ferskar)</v>
      </c>
      <c r="T146" s="149">
        <f>IF($B146="","",$C146/1000*IFERROR(INDEX(Vöruskrá!$R:$R,MATCH($B146,Vöruskrá!$B:$B,0)),0))</f>
        <v>750</v>
      </c>
      <c r="U146" s="150"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9"/>
        <v>Laukur (ferskur)</v>
      </c>
      <c r="T147" s="149">
        <f>IF($B147="","",$C147/1000*IFERROR(INDEX(Vöruskrá!$R:$R,MATCH($B147,Vöruskrá!$B:$B,0)),0))</f>
        <v>750</v>
      </c>
      <c r="U147" s="150"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9"/>
        <v>Maizenamjöl (majssterkja)</v>
      </c>
      <c r="T148" s="149">
        <f>IF($B148="","",$C148/1000*IFERROR(INDEX(Vöruskrá!$R:$R,MATCH($B148,Vöruskrá!$B:$B,0)),0))</f>
        <v>400</v>
      </c>
      <c r="U148" s="150"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1" t="str">
        <f t="shared" si="9"/>
        <v>Repjuolía</v>
      </c>
      <c r="T149" s="149">
        <f>IF($B149="","",$C149/1000*IFERROR(INDEX(Vöruskrá!$R:$R,MATCH($B149,Vöruskrá!$B:$B,0)),0))</f>
        <v>197.5</v>
      </c>
      <c r="U149" s="150"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9"/>
        <v>Hvítlauksduft (Vitlökspulver)</v>
      </c>
      <c r="T150" s="149">
        <f>IF($B150="","",$C150/1000*IFERROR(INDEX(Vöruskrá!$R:$R,MATCH($B150,Vöruskrá!$B:$B,0)),0))</f>
        <v>1293.8999999999999</v>
      </c>
      <c r="U150" s="150"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9"/>
        <v>Borðsalt</v>
      </c>
      <c r="T151" s="149">
        <f>IF($B151="","",$C151/1000*IFERROR(INDEX(Vöruskrá!$R:$R,MATCH($B151,Vöruskrá!$B:$B,0)),0))</f>
        <v>18</v>
      </c>
      <c r="U151" s="150"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9"/>
        <v>piparblanda</v>
      </c>
      <c r="T152" s="149">
        <f>IF($B152="","",$C152/1000*IFERROR(INDEX(Vöruskrá!$R:$R,MATCH($B152,Vöruskrá!$B:$B,0)),0))</f>
        <v>150</v>
      </c>
      <c r="U152" s="150"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9"/>
        <v>Kjúklingakraftur Vegan (Essential Cuisine)</v>
      </c>
      <c r="T153" s="149">
        <f>IF($B153="","",$C153/1000*IFERROR(INDEX(Vöruskrá!$R:$R,MATCH($B153,Vöruskrá!$B:$B,0)),0))</f>
        <v>120</v>
      </c>
      <c r="U153" s="150"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9"/>
        <v>Vatn</v>
      </c>
      <c r="T154" s="149">
        <f>IF($B154="","",$C154/1000*IFERROR(INDEX(Vöruskrá!$R:$R,MATCH($B154,Vöruskrá!$B:$B,0)),0))</f>
        <v>500</v>
      </c>
      <c r="U154" s="150"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1" t="str">
        <f t="shared" si="9"/>
        <v>Mildur grænmetiskarrýréttur</v>
      </c>
      <c r="T155" s="149" t="str">
        <f>IF($B155="","",$C155/1000*IFERROR(INDEX(Vöruskrá!$R:$R,MATCH($B155,Vöruskrá!$B:$B,0)),0))</f>
        <v/>
      </c>
      <c r="U155" s="150">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9"/>
        <v>Dehli koftas</v>
      </c>
      <c r="T156" s="149">
        <f>IF($B156="","",$C156/1000*IFERROR(INDEX(Vöruskrá!$R:$R,MATCH($B156,Vöruskrá!$B:$B,0)),0))</f>
        <v>15000</v>
      </c>
      <c r="U156" s="150"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1" t="str">
        <f t="shared" si="9"/>
        <v>Karríduft (Curry powder)</v>
      </c>
      <c r="T157" s="149">
        <f>IF($B157="","",$C157/1000*IFERROR(INDEX(Vöruskrá!$R:$R,MATCH($B157,Vöruskrá!$B:$B,0)),0))</f>
        <v>1500</v>
      </c>
      <c r="U157" s="150"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9"/>
        <v>Forsteiktur laukur (Pre-fried sliced onions)</v>
      </c>
      <c r="T158" s="149">
        <f>IF($B158="","",$C158/1000*IFERROR(INDEX(Vöruskrá!$R:$R,MATCH($B158,Vöruskrá!$B:$B,0)),0))</f>
        <v>3200</v>
      </c>
      <c r="U158" s="150"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9"/>
        <v>Gulrætur (ferskar)</v>
      </c>
      <c r="T159" s="149">
        <f>IF($B159="","",$C159/1000*IFERROR(INDEX(Vöruskrá!$R:$R,MATCH($B159,Vöruskrá!$B:$B,0)),0))</f>
        <v>2000</v>
      </c>
      <c r="U159" s="150"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9"/>
        <v>Kókosmjólk Roland Coconut Milk</v>
      </c>
      <c r="T160" s="149">
        <f>IF($B160="","",$C160/1000*IFERROR(INDEX(Vöruskrá!$R:$R,MATCH($B160,Vöruskrá!$B:$B,0)),0))</f>
        <v>5400</v>
      </c>
      <c r="U160" s="150"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9"/>
        <v>Hvítlauksduft (Vitlökspulver)</v>
      </c>
      <c r="T161" s="149">
        <f>IF($B161="","",$C161/1000*IFERROR(INDEX(Vöruskrá!$R:$R,MATCH($B161,Vöruskrá!$B:$B,0)),0))</f>
        <v>2156.5</v>
      </c>
      <c r="U161" s="150"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9"/>
        <v>Maizenamjöl (majssterkja)</v>
      </c>
      <c r="T162" s="149">
        <f>IF($B162="","",$C162/1000*IFERROR(INDEX(Vöruskrá!$R:$R,MATCH($B162,Vöruskrá!$B:$B,0)),0))</f>
        <v>400</v>
      </c>
      <c r="U162" s="150"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9"/>
        <v>Borðsalt</v>
      </c>
      <c r="T163" s="149">
        <f>IF($B163="","",$C163/1000*IFERROR(INDEX(Vöruskrá!$R:$R,MATCH($B163,Vöruskrá!$B:$B,0)),0))</f>
        <v>72</v>
      </c>
      <c r="U163" s="150"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9"/>
        <v>Vatn</v>
      </c>
      <c r="T164" s="149">
        <f>IF($B164="","",$C164/1000*IFERROR(INDEX(Vöruskrá!$R:$R,MATCH($B164,Vöruskrá!$B:$B,0)),0))</f>
        <v>760</v>
      </c>
      <c r="U164" s="150" t="str">
        <f t="shared" si="10"/>
        <v/>
      </c>
      <c r="W164" t="str">
        <f t="shared" si="8"/>
        <v>Mildur grænmetiskarrýréttur</v>
      </c>
    </row>
    <row r="165" spans="1:23" ht="48">
      <c r="A165" s="236" t="s">
        <v>1580</v>
      </c>
      <c r="B165" s="236"/>
      <c r="C165" s="237"/>
      <c r="D165" s="236" t="s">
        <v>1581</v>
      </c>
      <c r="E165" s="236" t="s">
        <v>1582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1583</v>
      </c>
      <c r="Q165" s="24" t="s">
        <v>1584</v>
      </c>
      <c r="R165" s="25" t="s">
        <v>1585</v>
      </c>
      <c r="S165" s="151" t="str">
        <f t="shared" si="9"/>
        <v>Kjúklingur tikka masala "kennaraútgáfa"</v>
      </c>
      <c r="T165" s="149" t="str">
        <f>IF($B165="","",$C165/1000*IFERROR(INDEX(Vöruskrá!$R:$R,MATCH($B165,Vöruskrá!$B:$B,0)),0))</f>
        <v/>
      </c>
      <c r="U165" s="150">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9"/>
        <v>Kjúklingalæri úrbeinuð</v>
      </c>
      <c r="T166" s="149">
        <f>IF($B166="","",$C166/1000*IFERROR(INDEX(Vöruskrá!$R:$R,MATCH($B166,Vöruskrá!$B:$B,0)),0))</f>
        <v>127920</v>
      </c>
      <c r="U166" s="150"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9"/>
        <v>Sauce tikka masala GT-CHEF</v>
      </c>
      <c r="T167" s="149">
        <f>IF($B167="","",$C167/1000*IFERROR(INDEX(Vöruskrá!$R:$R,MATCH($B167,Vöruskrá!$B:$B,0)),0))</f>
        <v>12000</v>
      </c>
      <c r="U167" s="150"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9"/>
        <v>Kókosmjólk Roland Coconut Milk</v>
      </c>
      <c r="T168" s="149">
        <f>IF($B168="","",$C168/1000*IFERROR(INDEX(Vöruskrá!$R:$R,MATCH($B168,Vöruskrá!$B:$B,0)),0))</f>
        <v>3600</v>
      </c>
      <c r="U168" s="150"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9"/>
        <v>Hrein jógúrt 5 kg (MS)</v>
      </c>
      <c r="T171" s="149">
        <f>IF($B171="","",$C171/1000*IFERROR(INDEX(Vöruskrá!$R:$R,MATCH($B171,Vöruskrá!$B:$B,0)),0))</f>
        <v>4690</v>
      </c>
      <c r="U171" s="150"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9"/>
        <v>Tómatpuré Doppio Concentrato 800 g (Menu)</v>
      </c>
      <c r="T172" s="149">
        <f>IF($B172="","",$C172/1000*IFERROR(INDEX(Vöruskrá!$R:$R,MATCH($B172,Vöruskrá!$B:$B,0)),0))</f>
        <v>900</v>
      </c>
      <c r="U172" s="150"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9"/>
        <v>Hvítlauksduft (Vitlökspulver)</v>
      </c>
      <c r="T173" s="149">
        <f>IF($B173="","",$C173/1000*IFERROR(INDEX(Vöruskrá!$R:$R,MATCH($B173,Vöruskrá!$B:$B,0)),0))</f>
        <v>1725.2</v>
      </c>
      <c r="U173" s="150"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9"/>
        <v>Borðsalt</v>
      </c>
      <c r="T174" s="149">
        <f>IF($B174="","",$C174/1000*IFERROR(INDEX(Vöruskrá!$R:$R,MATCH($B174,Vöruskrá!$B:$B,0)),0))</f>
        <v>48</v>
      </c>
      <c r="U174" s="150"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9"/>
        <v>Vatn</v>
      </c>
      <c r="T175" s="149">
        <f>IF($B175="","",$C175/1000*IFERROR(INDEX(Vöruskrá!$R:$R,MATCH($B175,Vöruskrá!$B:$B,0)),0))</f>
        <v>919.99999999999989</v>
      </c>
      <c r="U175" s="150" t="str">
        <f t="shared" si="11"/>
        <v/>
      </c>
      <c r="W175" t="str">
        <f t="shared" si="8"/>
        <v>Kjúklingur tikka masala "kennaraútgáfa"</v>
      </c>
    </row>
    <row r="176" spans="1:23" ht="48">
      <c r="A176" s="236" t="s">
        <v>1586</v>
      </c>
      <c r="B176" s="236"/>
      <c r="C176" s="237"/>
      <c r="D176" s="236" t="s">
        <v>1587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1588</v>
      </c>
      <c r="Q176" s="26" t="s">
        <v>1589</v>
      </c>
      <c r="R176" s="5" t="s">
        <v>1590</v>
      </c>
      <c r="S176" s="151" t="str">
        <f t="shared" si="9"/>
        <v>Hakksósa með nautahakki (fyrir spaghetti)</v>
      </c>
      <c r="T176" s="149" t="str">
        <f>IF($B176="","",$C176/1000*IFERROR(INDEX(Vöruskrá!$R:$R,MATCH($B176,Vöruskrá!$B:$B,0)),0))</f>
        <v/>
      </c>
      <c r="U176" s="150">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9"/>
        <v>Nautgripahakk 2 kg frosið</v>
      </c>
      <c r="T177" s="149">
        <f>IF($B177="","",$C177/1000*IFERROR(INDEX(Vöruskrá!$R:$R,MATCH($B177,Vöruskrá!$B:$B,0)),0))</f>
        <v>78000</v>
      </c>
      <c r="U177" s="150"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9"/>
        <v>Maukaðir tómatar</v>
      </c>
      <c r="T178" s="149">
        <f>IF($B178="","",$C178/1000*IFERROR(INDEX(Vöruskrá!$R:$R,MATCH($B178,Vöruskrá!$B:$B,0)),0))</f>
        <v>10452</v>
      </c>
      <c r="U178" s="150"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9"/>
        <v>Tómatpuré Doppio Concentrato 800 g (Menu)</v>
      </c>
      <c r="T179" s="149">
        <f>IF($B179="","",$C179/1000*IFERROR(INDEX(Vöruskrá!$R:$R,MATCH($B179,Vöruskrá!$B:$B,0)),0))</f>
        <v>3510</v>
      </c>
      <c r="U179" s="150"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9"/>
        <v>Laukur (ferskur)</v>
      </c>
      <c r="T180" s="149">
        <f>IF($B180="","",$C180/1000*IFERROR(INDEX(Vöruskrá!$R:$R,MATCH($B180,Vöruskrá!$B:$B,0)),0))</f>
        <v>1625</v>
      </c>
      <c r="U180" s="150"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9"/>
        <v>Gulrætur (ferskar)</v>
      </c>
      <c r="T181" s="149">
        <f>IF($B181="","",$C181/1000*IFERROR(INDEX(Vöruskrá!$R:$R,MATCH($B181,Vöruskrá!$B:$B,0)),0))</f>
        <v>975</v>
      </c>
      <c r="U181" s="150"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9"/>
        <v>Hvítlaukur (ferskur)</v>
      </c>
      <c r="T182" s="149">
        <f>IF($B182="","",$C182/1000*IFERROR(INDEX(Vöruskrá!$R:$R,MATCH($B182,Vöruskrá!$B:$B,0)),0))</f>
        <v>975</v>
      </c>
      <c r="U182" s="150"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9"/>
        <v>Oregano</v>
      </c>
      <c r="T183" s="149">
        <f>IF($B183="","",$C183/1000*IFERROR(INDEX(Vöruskrá!$R:$R,MATCH($B183,Vöruskrá!$B:$B,0)),0))</f>
        <v>1281.28</v>
      </c>
      <c r="U183" s="150"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9"/>
        <v>Svartur pipar, malaður</v>
      </c>
      <c r="T184" s="149">
        <f>IF($B184="","",$C184/1000*IFERROR(INDEX(Vöruskrá!$R:$R,MATCH($B184,Vöruskrá!$B:$B,0)),0))</f>
        <v>455</v>
      </c>
      <c r="U184" s="150"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9"/>
        <v>Borðsalt</v>
      </c>
      <c r="T185" s="149">
        <f>IF($B185="","",$C185/1000*IFERROR(INDEX(Vöruskrá!$R:$R,MATCH($B185,Vöruskrá!$B:$B,0)),0))</f>
        <v>93.600000000000009</v>
      </c>
      <c r="U185" s="150"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9"/>
        <v>Crystal Sugar (Sykur)</v>
      </c>
      <c r="T186" s="149">
        <f>IF($B186="","",$C186/1000*IFERROR(INDEX(Vöruskrá!$R:$R,MATCH($B186,Vöruskrá!$B:$B,0)),0))</f>
        <v>136.5</v>
      </c>
      <c r="U186" s="150"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9"/>
        <v>Vatn</v>
      </c>
      <c r="T187" s="149">
        <f>IF($B187="","",$C187/1000*IFERROR(INDEX(Vöruskrá!$R:$R,MATCH($B187,Vöruskrá!$B:$B,0)),0))</f>
        <v>2128.5</v>
      </c>
      <c r="U187" s="150" t="str">
        <f t="shared" si="11"/>
        <v/>
      </c>
      <c r="W187" t="str">
        <f t="shared" si="8"/>
        <v>Hakksósa með nautahakki (fyrir spaghetti)</v>
      </c>
    </row>
    <row r="188" spans="1:23" ht="72">
      <c r="A188" s="236" t="s">
        <v>1591</v>
      </c>
      <c r="B188" s="236"/>
      <c r="C188" s="237"/>
      <c r="D188" s="236" t="s">
        <v>1592</v>
      </c>
      <c r="E188" s="236" t="s">
        <v>1593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1594</v>
      </c>
      <c r="Q188" s="26" t="s">
        <v>1595</v>
      </c>
      <c r="R188" s="5" t="s">
        <v>1596</v>
      </c>
      <c r="S188" s="151" t="str">
        <f t="shared" si="9"/>
        <v>Hægeldað nautakjöt með rauðvínsósu og gljáðum gulrótum</v>
      </c>
      <c r="T188" s="149" t="str">
        <f>IF($B188="","",$C188/1000*IFERROR(INDEX(Vöruskrá!$R:$R,MATCH($B188,Vöruskrá!$B:$B,0)),0))</f>
        <v/>
      </c>
      <c r="U188" s="150">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9"/>
        <v>Nautabrisket (Danish Crown)</v>
      </c>
      <c r="T189" s="149">
        <f>IF($B189="","",$C189/1000*IFERROR(INDEX(Vöruskrá!$R:$R,MATCH($B189,Vöruskrá!$B:$B,0)),0))</f>
        <v>135430</v>
      </c>
      <c r="U189" s="150"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9"/>
        <v>Gulrætur (ferskar)</v>
      </c>
      <c r="T190" s="149">
        <f>IF($B190="","",$C190/1000*IFERROR(INDEX(Vöruskrá!$R:$R,MATCH($B190,Vöruskrá!$B:$B,0)),0))</f>
        <v>3325</v>
      </c>
      <c r="U190" s="150"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9"/>
        <v>Laukur (ferskur)</v>
      </c>
      <c r="T191" s="149">
        <f>IF($B191="","",$C191/1000*IFERROR(INDEX(Vöruskrá!$R:$R,MATCH($B191,Vöruskrá!$B:$B,0)),0))</f>
        <v>1325</v>
      </c>
      <c r="U191" s="150"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9"/>
        <v>Nautakraftur Vegan</v>
      </c>
      <c r="T192" s="149">
        <f>IF($B192="","",$C192/1000*IFERROR(INDEX(Vöruskrá!$R:$R,MATCH($B192,Vöruskrá!$B:$B,0)),0))</f>
        <v>1200</v>
      </c>
      <c r="U192" s="150"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9"/>
        <v>Tómatpuré Doppio Concentrato 800 g (Menu)</v>
      </c>
      <c r="T193" s="149">
        <f>IF($B193="","",$C193/1000*IFERROR(INDEX(Vöruskrá!$R:$R,MATCH($B193,Vöruskrá!$B:$B,0)),0))</f>
        <v>900</v>
      </c>
      <c r="U193" s="150"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9"/>
        <v>Púðursykur</v>
      </c>
      <c r="T194" s="149">
        <f>IF($B194="","",$C194/1000*IFERROR(INDEX(Vöruskrá!$R:$R,MATCH($B194,Vöruskrá!$B:$B,0)),0))</f>
        <v>428</v>
      </c>
      <c r="U194" s="150"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9"/>
        <v>Hvítvínsedik</v>
      </c>
      <c r="T195" s="149">
        <f>IF($B195="","",$C195/1000*IFERROR(INDEX(Vöruskrá!$R:$R,MATCH($B195,Vöruskrá!$B:$B,0)),0))</f>
        <v>402</v>
      </c>
      <c r="U195" s="150"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9"/>
        <v>Smjör 500 g</v>
      </c>
      <c r="T196" s="149">
        <f>IF($B196="","",$C196/1000*IFERROR(INDEX(Vöruskrá!$R:$R,MATCH($B196,Vöruskrá!$B:$B,0)),0))</f>
        <v>3059</v>
      </c>
      <c r="U196" s="150"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9"/>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1597</v>
      </c>
      <c r="B202" s="236"/>
      <c r="C202" s="237"/>
      <c r="D202" s="236" t="s">
        <v>1598</v>
      </c>
      <c r="E202" s="236" t="s">
        <v>1599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1600</v>
      </c>
      <c r="Q202" s="24" t="s">
        <v>1601</v>
      </c>
      <c r="R202" s="25" t="s">
        <v>1602</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1603</v>
      </c>
      <c r="B219" s="236"/>
      <c r="C219" s="237"/>
      <c r="D219" s="236" t="s">
        <v>1604</v>
      </c>
      <c r="E219" s="236" t="s">
        <v>510</v>
      </c>
      <c r="F219" s="236"/>
      <c r="G219" s="238">
        <v>166.06</v>
      </c>
      <c r="H219" s="238">
        <v>12.21</v>
      </c>
      <c r="I219" s="238">
        <v>2.5299999999999998</v>
      </c>
      <c r="J219" s="238">
        <v>1.17</v>
      </c>
      <c r="K219" s="238"/>
      <c r="L219" s="238">
        <v>12.92</v>
      </c>
      <c r="M219" s="238">
        <v>1.71</v>
      </c>
      <c r="N219" s="238">
        <f>IFERROR(SUM(N220:N230)/(SUM($C$220:$C$230)/100000),"")</f>
        <v>0.2833</v>
      </c>
      <c r="O219" s="239" t="str">
        <f>IF(OR(B219="",C219=""),"",IFERROR(C219/1000*IFERROR(INDEX(Vöruskrá!R:R,MATCH(B219,Vöruskrá!B:B,0)),0)/1000,""))</f>
        <v/>
      </c>
      <c r="P219" s="236" t="s">
        <v>1605</v>
      </c>
      <c r="Q219" s="24" t="s">
        <v>1606</v>
      </c>
      <c r="R219" s="25" t="s">
        <v>1607</v>
      </c>
      <c r="S219" s="151" t="str">
        <f t="shared" si="13"/>
        <v>Grillaður kjúklingur með chimichurri</v>
      </c>
      <c r="T219" s="149" t="str">
        <f>IF($B219="","",$C219/1000*IFERROR(INDEX(Vöruskrá!$R:$R,MATCH($B219,Vöruskrá!$B:$B,0)),0))</f>
        <v/>
      </c>
      <c r="U219" s="150">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1" t="str">
        <f t="shared" si="13"/>
        <v>Sítrónusafi</v>
      </c>
      <c r="T226" s="149">
        <f>IF($B226="","",$C226/1000*IFERROR(INDEX(Vöruskrá!$R:$R,MATCH($B226,Vöruskrá!$B:$B,0)),0))</f>
        <v>0</v>
      </c>
      <c r="U226" s="150"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1623</v>
      </c>
      <c r="F259" s="236"/>
      <c r="G259" s="238">
        <v>158.99</v>
      </c>
      <c r="H259" s="238">
        <v>6.39</v>
      </c>
      <c r="I259" s="238">
        <v>3.76</v>
      </c>
      <c r="J259" s="238">
        <v>24.03</v>
      </c>
      <c r="K259" s="238"/>
      <c r="L259" s="238">
        <v>2.39</v>
      </c>
      <c r="M259" s="238">
        <v>0.54</v>
      </c>
      <c r="N259" s="238">
        <f>IFERROR(SUM(N260:N264)/(SUM($C$260:$C$264)/100000),"")</f>
        <v>3.23</v>
      </c>
      <c r="O259" s="239" t="str">
        <f>IF(OR(B259="",C259=""),"",IFERROR(C259/1000*IFERROR(INDEX(Vöruskrá!R:R,MATCH(B259,Vöruskrá!B:B,0)),0)/1000,""))</f>
        <v/>
      </c>
      <c r="P259" s="236" t="s">
        <v>1624</v>
      </c>
      <c r="Q259" s="26" t="s">
        <v>1625</v>
      </c>
      <c r="R259" s="5" t="s">
        <v>1626</v>
      </c>
      <c r="S259" s="151" t="str">
        <f t="shared" si="13"/>
        <v>Byggotto (úr byggsalati) – meðlæti</v>
      </c>
      <c r="T259" s="149" t="str">
        <f>IF($B259="","",$C259/1000*IFERROR(INDEX(Vöruskrá!$R:$R,MATCH($B259,Vöruskrá!$B:$B,0)),0))</f>
        <v/>
      </c>
      <c r="U259" s="150">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1" t="str">
        <f t="shared" si="13"/>
        <v>Matreiðslurjómi (MS)</v>
      </c>
      <c r="T261" s="149">
        <f>IF($B261="","",$C261/1000*IFERROR(INDEX(Vöruskrá!$R:$R,MATCH($B261,Vöruskrá!$B:$B,0)),0))</f>
        <v>9000</v>
      </c>
      <c r="U261" s="150"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1" t="str">
        <f t="shared" ref="S262:S325" si="16">IF($A262&lt;&gt;"",$A262,$B262)</f>
        <v>Smjör 500 g</v>
      </c>
      <c r="T262" s="149">
        <f>IF($B262="","",$C262/1000*IFERROR(INDEX(Vöruskrá!$R:$R,MATCH($B262,Vöruskrá!$B:$B,0)),0))</f>
        <v>6900</v>
      </c>
      <c r="U262" s="150"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1" t="str">
        <f t="shared" si="16"/>
        <v>Borðsalt</v>
      </c>
      <c r="T263" s="149">
        <f>IF($B263="","",$C263/1000*IFERROR(INDEX(Vöruskrá!$R:$R,MATCH($B263,Vöruskrá!$B:$B,0)),0))</f>
        <v>60</v>
      </c>
      <c r="U263" s="150"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1" t="str">
        <f t="shared" si="16"/>
        <v>Vatn</v>
      </c>
      <c r="T264" s="149">
        <f>IF($B264="","",$C264/1000*IFERROR(INDEX(Vöruskrá!$R:$R,MATCH($B264,Vöruskrá!$B:$B,0)),0))</f>
        <v>150</v>
      </c>
      <c r="U264" s="150" t="str">
        <f t="shared" si="14"/>
        <v/>
      </c>
      <c r="W264" t="str">
        <f t="shared" si="15"/>
        <v>Byggotto (úr byggsalati) – meðlæti</v>
      </c>
    </row>
    <row r="265" spans="1:23" ht="60">
      <c r="A265" s="236" t="s">
        <v>1627</v>
      </c>
      <c r="B265" s="236"/>
      <c r="C265" s="237"/>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0" t="s">
        <v>1629</v>
      </c>
      <c r="Q265" s="241" t="s">
        <v>1630</v>
      </c>
      <c r="R265" s="242" t="s">
        <v>1631</v>
      </c>
      <c r="S265" s="151" t="str">
        <f t="shared" si="16"/>
        <v>Ýsa í Tandoori með hrísgrjónum og rjómalagaðri hvítlaukssósu</v>
      </c>
      <c r="T265" s="149" t="str">
        <f>IF($B265="","",$C265/1000*IFERROR(INDEX(Vöruskrá!$R:$R,MATCH($B265,Vöruskrá!$B:$B,0)),0))</f>
        <v/>
      </c>
      <c r="U265" s="150">
        <f t="shared" si="14"/>
        <v>1729.1989000000001</v>
      </c>
      <c r="W265" t="str">
        <f t="shared" si="15"/>
        <v>Ýsa í Tandoori með hrísgrjónum og rjómalagaðri hvítlaukssósu</v>
      </c>
    </row>
    <row r="266" spans="1:23" ht="15">
      <c r="A266" s="243"/>
      <c r="B266" s="243" t="s">
        <v>807</v>
      </c>
      <c r="C266" s="244">
        <v>82645</v>
      </c>
      <c r="D266" s="245" t="s">
        <v>807</v>
      </c>
      <c r="E266" s="245" t="s">
        <v>551</v>
      </c>
      <c r="F266" s="245"/>
      <c r="G266" s="246">
        <f>IF(OR(B266="",C266=""),"",IFERROR(INDEX(Vöruskrá!J:J,MATCH(B266,Vöruskrá!B:B,0))*C266/100000,""))</f>
        <v>82.644999999999996</v>
      </c>
      <c r="H266" s="246">
        <f>IF(OR(B266="",C266=""),"",IFERROR(INDEX(Vöruskrá!K:K,MATCH(B266,Vöruskrá!B:B,0))*C266/100000,""))</f>
        <v>0.57851499999999989</v>
      </c>
      <c r="I266" s="246">
        <f>IF(OR(B266="",C266=""),"",IFERROR(INDEX(Vöruskrá!L:L,MATCH(B266,Vöruskrá!B:B,0))*C266/100000,""))</f>
        <v>8.2644999999999996E-2</v>
      </c>
      <c r="J266" s="246">
        <f>IF(OR(B266="",C266=""),"",IFERROR(INDEX(Vöruskrá!M:M,MATCH(B266,Vöruskrá!B:B,0))*C266/100000,""))</f>
        <v>0</v>
      </c>
      <c r="K266" s="246">
        <f>IF(OR(B266="",C266=""),"",IFERROR(INDEX(Vöruskrá!N:N,MATCH(B266,Vöruskrá!B:B,0))*C266/100000,""))</f>
        <v>0</v>
      </c>
      <c r="L266" s="246">
        <f>IF(OR(B266="",C266=""),"",IFERROR(INDEX(Vöruskrá!O:O,MATCH(B266,Vöruskrá!B:B,0))*C266/100000,""))</f>
        <v>19.00835</v>
      </c>
      <c r="M266" s="246">
        <f>IF(OR(B266="",C266=""),"",IFERROR(INDEX(Vöruskrá!P:P,MATCH(B266,Vöruskrá!B:B,0))*C266/100000,""))</f>
        <v>0.24793499999999999</v>
      </c>
      <c r="N266" s="246">
        <f>IF(OR(B266="",C266=""),"",IFERROR(INDEX(Vöruskrá!Q:Q,MATCH(B266,Vöruskrá!B:B,0))*C266/100000,""))</f>
        <v>0</v>
      </c>
      <c r="O266" s="247">
        <f>IF(OR(B266="",C266=""),"",IFERROR(C266/1000*INDEX(Vöruskrá!R:R,MATCH(B266,Vöruskrá!B:B,0))/1000,""))</f>
        <v>157.02549999999999</v>
      </c>
      <c r="P266" s="243"/>
      <c r="Q266" s="109"/>
      <c r="R266" s="100"/>
      <c r="S266" s="151" t="str">
        <f t="shared" si="16"/>
        <v>Ýsa</v>
      </c>
      <c r="T266" s="149">
        <f>IF($B266="","",$C266/1000*IFERROR(INDEX(Vöruskrá!$R:$R,MATCH($B266,Vöruskrá!$B:$B,0)),0))</f>
        <v>157025.5</v>
      </c>
      <c r="U266" s="150" t="str">
        <f t="shared" si="14"/>
        <v/>
      </c>
      <c r="W266" t="str">
        <f t="shared" si="15"/>
        <v>Ýsa í Tandoori með hrísgrjónum og rjómalagaðri hvítlaukssósu</v>
      </c>
    </row>
    <row r="267" spans="1:23" ht="15">
      <c r="A267" s="248"/>
      <c r="B267" s="248" t="s">
        <v>726</v>
      </c>
      <c r="C267" s="249">
        <v>2066</v>
      </c>
      <c r="D267" s="245" t="s">
        <v>729</v>
      </c>
      <c r="E267" s="245"/>
      <c r="F267" s="245"/>
      <c r="G267" s="246">
        <f>IF(OR(B267="",C267=""),"",IFERROR(INDEX(Vöruskrá!J:J,MATCH(B267,Vöruskrá!B:B,0))*C267/100000,""))</f>
        <v>6.4872399999999999</v>
      </c>
      <c r="H267" s="246">
        <f>IF(OR(B267="",C267=""),"",IFERROR(INDEX(Vöruskrá!K:K,MATCH(B267,Vöruskrá!B:B,0))*C267/100000,""))</f>
        <v>0.61980000000000002</v>
      </c>
      <c r="I267" s="246">
        <f>IF(OR(B267="",C267=""),"",IFERROR(INDEX(Vöruskrá!L:L,MATCH(B267,Vöruskrá!B:B,0))*C267/100000,""))</f>
        <v>5.1650000000000001E-2</v>
      </c>
      <c r="J267" s="246">
        <f>IF(OR(B267="",C267=""),"",IFERROR(INDEX(Vöruskrá!M:M,MATCH(B267,Vöruskrá!B:B,0))*C267/100000,""))</f>
        <v>0.20660000000000001</v>
      </c>
      <c r="K267" s="246">
        <f>IF(OR(B267="",C267=""),"",IFERROR(INDEX(Vöruskrá!N:N,MATCH(B267,Vöruskrá!B:B,0))*C267/100000,""))</f>
        <v>0.109498</v>
      </c>
      <c r="L267" s="246">
        <f>IF(OR(B267="",C267=""),"",IFERROR(INDEX(Vöruskrá!O:O,MATCH(B267,Vöruskrá!B:B,0))*C267/100000,""))</f>
        <v>3.099E-2</v>
      </c>
      <c r="M267" s="246">
        <f>IF(OR(B267="",C267=""),"",IFERROR(INDEX(Vöruskrá!P:P,MATCH(B267,Vöruskrá!B:B,0))*C267/100000,""))</f>
        <v>0.16734599999999999</v>
      </c>
      <c r="N267" s="246">
        <f>IF(OR(B267="",C267=""),"",IFERROR(INDEX(Vöruskrá!Q:Q,MATCH(B267,Vöruskrá!B:B,0))*C267/100000,""))</f>
        <v>5.1650000000000001E-2</v>
      </c>
      <c r="O267" s="247">
        <f>IF(OR(B267="",C267=""),"",IFERROR(C267/1000*INDEX(Vöruskrá!R:R,MATCH(B267,Vöruskrá!B:B,0))/1000,""))</f>
        <v>6.1979999999999995</v>
      </c>
      <c r="P267" s="248"/>
      <c r="Q267" s="97"/>
      <c r="R267" s="25"/>
      <c r="S267" s="151" t="str">
        <f t="shared" si="16"/>
        <v>Tandoori marineringarkrydd (Marinox)</v>
      </c>
      <c r="T267" s="149">
        <f>IF($B267="","",$C267/1000*IFERROR(INDEX(Vöruskrá!$R:$R,MATCH($B267,Vöruskrá!$B:$B,0)),0))</f>
        <v>6197.9999999999991</v>
      </c>
      <c r="U267" s="150" t="str">
        <f t="shared" si="14"/>
        <v/>
      </c>
      <c r="W267" t="str">
        <f t="shared" si="15"/>
        <v>Ýsa í Tandoori með hrísgrjónum og rjómalagaðri hvítlaukssósu</v>
      </c>
    </row>
    <row r="268" spans="1:23" ht="15">
      <c r="A268" s="243"/>
      <c r="B268" s="243" t="s">
        <v>761</v>
      </c>
      <c r="C268" s="244">
        <v>10331</v>
      </c>
      <c r="D268" s="245" t="s">
        <v>762</v>
      </c>
      <c r="E268" s="245" t="s">
        <v>108</v>
      </c>
      <c r="F268" s="245"/>
      <c r="G268" s="246">
        <f>IF(OR(B268="",C268=""),"",IFERROR(INDEX(Vöruskrá!J:J,MATCH(B268,Vöruskrá!B:B,0))*C268/100000,""))</f>
        <v>6.6118399999999999</v>
      </c>
      <c r="H268" s="246">
        <f>IF(OR(B268="",C268=""),"",IFERROR(INDEX(Vöruskrá!K:K,MATCH(B268,Vöruskrá!B:B,0))*C268/100000,""))</f>
        <v>0.40290900000000002</v>
      </c>
      <c r="I268" s="246">
        <f>IF(OR(B268="",C268=""),"",IFERROR(INDEX(Vöruskrá!L:L,MATCH(B268,Vöruskrá!B:B,0))*C268/100000,""))</f>
        <v>0.23761299999999999</v>
      </c>
      <c r="J268" s="246">
        <f>IF(OR(B268="",C268=""),"",IFERROR(INDEX(Vöruskrá!M:M,MATCH(B268,Vöruskrá!B:B,0))*C268/100000,""))</f>
        <v>0.38224700000000006</v>
      </c>
      <c r="K268" s="246">
        <f>IF(OR(B268="",C268=""),"",IFERROR(INDEX(Vöruskrá!N:N,MATCH(B268,Vöruskrá!B:B,0))*C268/100000,""))</f>
        <v>0.38224700000000006</v>
      </c>
      <c r="L268" s="246">
        <f>IF(OR(B268="",C268=""),"",IFERROR(INDEX(Vöruskrá!O:O,MATCH(B268,Vöruskrá!B:B,0))*C268/100000,""))</f>
        <v>0.35125400000000001</v>
      </c>
      <c r="M268" s="246">
        <f>IF(OR(B268="",C268=""),"",IFERROR(INDEX(Vöruskrá!P:P,MATCH(B268,Vöruskrá!B:B,0))*C268/100000,""))</f>
        <v>1.0331000000000002E-2</v>
      </c>
      <c r="N268" s="246">
        <f>IF(OR(B268="",C268=""),"",IFERROR(INDEX(Vöruskrá!Q:Q,MATCH(B268,Vöruskrá!B:B,0))*C268/100000,""))</f>
        <v>0</v>
      </c>
      <c r="O268" s="247">
        <f>IF(OR(B268="",C268=""),"",IFERROR(C268/1000*INDEX(Vöruskrá!R:R,MATCH(B268,Vöruskrá!B:B,0))/1000,""))</f>
        <v>7.2317</v>
      </c>
      <c r="P268" s="243"/>
      <c r="Q268" s="98"/>
      <c r="R268" s="5"/>
      <c r="S268" s="151" t="str">
        <f t="shared" si="16"/>
        <v>Hrein jógúrt 5 kg (MS)</v>
      </c>
      <c r="T268" s="149">
        <f>IF($B268="","",$C268/1000*IFERROR(INDEX(Vöruskrá!$R:$R,MATCH($B268,Vöruskrá!$B:$B,0)),0))</f>
        <v>7231.7</v>
      </c>
      <c r="U268" s="150" t="str">
        <f t="shared" si="14"/>
        <v/>
      </c>
      <c r="W268" t="str">
        <f t="shared" si="15"/>
        <v>Ýsa í Tandoori með hrísgrjónum og rjómalagaðri hvítlaukssósu</v>
      </c>
    </row>
    <row r="269" spans="1:23" ht="15">
      <c r="A269" s="248"/>
      <c r="B269" s="248" t="s">
        <v>889</v>
      </c>
      <c r="C269" s="249">
        <v>1033</v>
      </c>
      <c r="D269" s="245" t="s">
        <v>890</v>
      </c>
      <c r="E269" s="245" t="s">
        <v>121</v>
      </c>
      <c r="F269" s="245"/>
      <c r="G269" s="246">
        <f>IF(OR(B269="",C269=""),"",IFERROR(INDEX(Vöruskrá!J:J,MATCH(B269,Vöruskrá!B:B,0))*C269/100000,""))</f>
        <v>1.5391699999999999</v>
      </c>
      <c r="H269" s="246">
        <f>IF(OR(B269="",C269=""),"",IFERROR(INDEX(Vöruskrá!K:K,MATCH(B269,Vöruskrá!B:B,0))*C269/100000,""))</f>
        <v>5.1650000000000003E-3</v>
      </c>
      <c r="I269" s="246">
        <f>IF(OR(B269="",C269=""),"",IFERROR(INDEX(Vöruskrá!L:L,MATCH(B269,Vöruskrá!B:B,0))*C269/100000,""))</f>
        <v>1.0330000000000001E-3</v>
      </c>
      <c r="J269" s="246">
        <f>IF(OR(B269="",C269=""),"",IFERROR(INDEX(Vöruskrá!M:M,MATCH(B269,Vöruskrá!B:B,0))*C269/100000,""))</f>
        <v>0.34192300000000003</v>
      </c>
      <c r="K269" s="246">
        <f>IF(OR(B269="",C269=""),"",IFERROR(INDEX(Vöruskrá!N:N,MATCH(B269,Vöruskrá!B:B,0))*C269/100000,""))</f>
        <v>1.0330000000000001E-2</v>
      </c>
      <c r="L269" s="246">
        <f>IF(OR(B269="",C269=""),"",IFERROR(INDEX(Vöruskrá!O:O,MATCH(B269,Vöruskrá!B:B,0))*C269/100000,""))</f>
        <v>6.6112000000000004E-2</v>
      </c>
      <c r="M269" s="246">
        <f>IF(OR(B269="",C269=""),"",IFERROR(INDEX(Vöruskrá!P:P,MATCH(B269,Vöruskrá!B:B,0))*C269/100000,""))</f>
        <v>0</v>
      </c>
      <c r="N269" s="246">
        <f>IF(OR(B269="",C269=""),"",IFERROR(INDEX(Vöruskrá!Q:Q,MATCH(B269,Vöruskrá!B:B,0))*C269/100000,""))</f>
        <v>2.1693E-2</v>
      </c>
      <c r="O269" s="247">
        <f>IF(OR(B269="",C269=""),"",IFERROR(C269/1000*INDEX(Vöruskrá!R:R,MATCH(B269,Vöruskrá!B:B,0))/1000,""))</f>
        <v>1.5494999999999999</v>
      </c>
      <c r="P269" s="248"/>
      <c r="Q269" s="97"/>
      <c r="R269" s="25"/>
      <c r="S269" s="151" t="str">
        <f t="shared" si="16"/>
        <v>Hvítlaukur (ferskur)</v>
      </c>
      <c r="T269" s="149">
        <f>IF($B269="","",$C269/1000*IFERROR(INDEX(Vöruskrá!$R:$R,MATCH($B269,Vöruskrá!$B:$B,0)),0))</f>
        <v>1549.4999999999998</v>
      </c>
      <c r="U269" s="150" t="str">
        <f t="shared" si="14"/>
        <v/>
      </c>
      <c r="W269" t="str">
        <f t="shared" si="15"/>
        <v>Ýsa í Tandoori með hrísgrjónum og rjómalagaðri hvítlaukssósu</v>
      </c>
    </row>
    <row r="270" spans="1:23" ht="26.1">
      <c r="A270" s="243"/>
      <c r="B270" s="243" t="s">
        <v>1608</v>
      </c>
      <c r="C270" s="244">
        <v>1033</v>
      </c>
      <c r="D270" s="245" t="s">
        <v>1473</v>
      </c>
      <c r="E270" s="245" t="s">
        <v>1478</v>
      </c>
      <c r="F270" s="245"/>
      <c r="G270" s="246" t="str">
        <f>IF(OR(B270="",C270=""),"",IFERROR(INDEX(Vöruskrá!J:J,MATCH(B270,Vöruskrá!B:B,0))*C270/100000,""))</f>
        <v/>
      </c>
      <c r="H270" s="246" t="str">
        <f>IF(OR(B270="",C270=""),"",IFERROR(INDEX(Vöruskrá!K:K,MATCH(B270,Vöruskrá!B:B,0))*C270/100000,""))</f>
        <v/>
      </c>
      <c r="I270" s="246" t="str">
        <f>IF(OR(B270="",C270=""),"",IFERROR(INDEX(Vöruskrá!L:L,MATCH(B270,Vöruskrá!B:B,0))*C270/100000,""))</f>
        <v/>
      </c>
      <c r="J270" s="246" t="str">
        <f>IF(OR(B270="",C270=""),"",IFERROR(INDEX(Vöruskrá!M:M,MATCH(B270,Vöruskrá!B:B,0))*C270/100000,""))</f>
        <v/>
      </c>
      <c r="K270" s="246" t="str">
        <f>IF(OR(B270="",C270=""),"",IFERROR(INDEX(Vöruskrá!N:N,MATCH(B270,Vöruskrá!B:B,0))*C270/100000,""))</f>
        <v/>
      </c>
      <c r="L270" s="246" t="str">
        <f>IF(OR(B270="",C270=""),"",IFERROR(INDEX(Vöruskrá!O:O,MATCH(B270,Vöruskrá!B:B,0))*C270/100000,""))</f>
        <v/>
      </c>
      <c r="M270" s="246" t="str">
        <f>IF(OR(B270="",C270=""),"",IFERROR(INDEX(Vöruskrá!P:P,MATCH(B270,Vöruskrá!B:B,0))*C270/100000,""))</f>
        <v/>
      </c>
      <c r="N270" s="246" t="str">
        <f>IF(OR(B270="",C270=""),"",IFERROR(INDEX(Vöruskrá!Q:Q,MATCH(B270,Vöruskrá!B:B,0))*C270/100000,""))</f>
        <v/>
      </c>
      <c r="O270" s="247" t="str">
        <f>IF(OR(B270="",C270=""),"",IFERROR(C270/1000*INDEX(Vöruskrá!R:R,MATCH(B270,Vöruskrá!B:B,0))/1000,""))</f>
        <v/>
      </c>
      <c r="P270" s="243"/>
      <c r="Q270" s="98"/>
      <c r="R270" s="5"/>
      <c r="S270" s="151" t="str">
        <f t="shared" si="16"/>
        <v>Sítrónusafi</v>
      </c>
      <c r="T270" s="149">
        <f>IF($B270="","",$C270/1000*IFERROR(INDEX(Vöruskrá!$R:$R,MATCH($B270,Vöruskrá!$B:$B,0)),0))</f>
        <v>0</v>
      </c>
      <c r="U270" s="150" t="str">
        <f t="shared" si="14"/>
        <v/>
      </c>
      <c r="W270" t="str">
        <f t="shared" si="15"/>
        <v>Ýsa í Tandoori með hrísgrjónum og rjómalagaðri hvítlaukssósu</v>
      </c>
    </row>
    <row r="271" spans="1:23" ht="15">
      <c r="A271" s="248"/>
      <c r="B271" s="248" t="s">
        <v>269</v>
      </c>
      <c r="C271" s="249">
        <v>826</v>
      </c>
      <c r="D271" s="245" t="s">
        <v>272</v>
      </c>
      <c r="E271" s="245" t="s">
        <v>121</v>
      </c>
      <c r="F271" s="245" t="s">
        <v>273</v>
      </c>
      <c r="G271" s="246">
        <f>IF(OR(B271="",C271=""),"",IFERROR(INDEX(Vöruskrá!J:J,MATCH(B271,Vöruskrá!B:B,0))*C271/100000,""))</f>
        <v>0</v>
      </c>
      <c r="H271" s="246">
        <f>IF(OR(B271="",C271=""),"",IFERROR(INDEX(Vöruskrá!K:K,MATCH(B271,Vöruskrá!B:B,0))*C271/100000,""))</f>
        <v>0</v>
      </c>
      <c r="I271" s="246">
        <f>IF(OR(B271="",C271=""),"",IFERROR(INDEX(Vöruskrá!L:L,MATCH(B271,Vöruskrá!B:B,0))*C271/100000,""))</f>
        <v>0</v>
      </c>
      <c r="J271" s="246">
        <f>IF(OR(B271="",C271=""),"",IFERROR(INDEX(Vöruskrá!M:M,MATCH(B271,Vöruskrá!B:B,0))*C271/100000,""))</f>
        <v>0</v>
      </c>
      <c r="K271" s="246">
        <f>IF(OR(B271="",C271=""),"",IFERROR(INDEX(Vöruskrá!N:N,MATCH(B271,Vöruskrá!B:B,0))*C271/100000,""))</f>
        <v>0</v>
      </c>
      <c r="L271" s="246">
        <f>IF(OR(B271="",C271=""),"",IFERROR(INDEX(Vöruskrá!O:O,MATCH(B271,Vöruskrá!B:B,0))*C271/100000,""))</f>
        <v>0</v>
      </c>
      <c r="M271" s="246">
        <f>IF(OR(B271="",C271=""),"",IFERROR(INDEX(Vöruskrá!P:P,MATCH(B271,Vöruskrá!B:B,0))*C271/100000,""))</f>
        <v>0.82599999999999996</v>
      </c>
      <c r="N271" s="246">
        <f>IF(OR(B271="",C271=""),"",IFERROR(INDEX(Vöruskrá!Q:Q,MATCH(B271,Vöruskrá!B:B,0))*C271/100000,""))</f>
        <v>0</v>
      </c>
      <c r="O271" s="247">
        <f>IF(OR(B271="",C271=""),"",IFERROR(C271/1000*INDEX(Vöruskrá!R:R,MATCH(B271,Vöruskrá!B:B,0))/1000,""))</f>
        <v>9.9119999999999986E-2</v>
      </c>
      <c r="P271" s="248"/>
      <c r="Q271" s="97"/>
      <c r="R271" s="25"/>
      <c r="S271" s="151" t="str">
        <f t="shared" si="16"/>
        <v>Borðsalt</v>
      </c>
      <c r="T271" s="149">
        <f>IF($B271="","",$C271/1000*IFERROR(INDEX(Vöruskrá!$R:$R,MATCH($B271,Vöruskrá!$B:$B,0)),0))</f>
        <v>99.11999999999999</v>
      </c>
      <c r="U271" s="150" t="str">
        <f t="shared" si="14"/>
        <v/>
      </c>
      <c r="W271" t="str">
        <f t="shared" si="15"/>
        <v>Ýsa í Tandoori með hrísgrjónum og rjómalagaðri hvítlaukssósu</v>
      </c>
    </row>
    <row r="272" spans="1:23" ht="15">
      <c r="A272" s="243"/>
      <c r="B272" s="243" t="s">
        <v>1105</v>
      </c>
      <c r="C272" s="244">
        <v>2066</v>
      </c>
      <c r="D272" s="245" t="s">
        <v>1105</v>
      </c>
      <c r="E272" s="245" t="s">
        <v>121</v>
      </c>
      <c r="F272" s="245"/>
      <c r="G272" s="246">
        <f>IF(OR(B272="",C272=""),"",IFERROR(INDEX(Vöruskrá!J:J,MATCH(B272,Vöruskrá!B:B,0))*C272/100000,""))</f>
        <v>18.594000000000001</v>
      </c>
      <c r="H272" s="246">
        <f>IF(OR(B272="",C272=""),"",IFERROR(INDEX(Vöruskrá!K:K,MATCH(B272,Vöruskrá!B:B,0))*C272/100000,""))</f>
        <v>2.0659999999999998</v>
      </c>
      <c r="I272" s="246">
        <f>IF(OR(B272="",C272=""),"",IFERROR(INDEX(Vöruskrá!L:L,MATCH(B272,Vöruskrá!B:B,0))*C272/100000,""))</f>
        <v>0.14462</v>
      </c>
      <c r="J272" s="246">
        <f>IF(OR(B272="",C272=""),"",IFERROR(INDEX(Vöruskrá!M:M,MATCH(B272,Vöruskrá!B:B,0))*C272/100000,""))</f>
        <v>1.3429</v>
      </c>
      <c r="K272" s="246">
        <f>IF(OR(B272="",C272=""),"",IFERROR(INDEX(Vöruskrá!N:N,MATCH(B272,Vöruskrá!B:B,0))*C272/100000,""))</f>
        <v>0.56815000000000004</v>
      </c>
      <c r="L272" s="246">
        <f>IF(OR(B272="",C272=""),"",IFERROR(INDEX(Vöruskrá!O:O,MATCH(B272,Vöruskrá!B:B,0))*C272/100000,""))</f>
        <v>0</v>
      </c>
      <c r="M272" s="246">
        <f>IF(OR(B272="",C272=""),"",IFERROR(INDEX(Vöruskrá!P:P,MATCH(B272,Vöruskrá!B:B,0))*C272/100000,""))</f>
        <v>0</v>
      </c>
      <c r="N272" s="246">
        <f>IF(OR(B272="",C272=""),"",IFERROR(INDEX(Vöruskrá!Q:Q,MATCH(B272,Vöruskrá!B:B,0))*C272/100000,""))</f>
        <v>0</v>
      </c>
      <c r="O272" s="247">
        <f>IF(OR(B272="",C272=""),"",IFERROR(C272/1000*INDEX(Vöruskrá!R:R,MATCH(B272,Vöruskrá!B:B,0))/1000,""))</f>
        <v>0.81606999999999996</v>
      </c>
      <c r="P272" s="243"/>
      <c r="Q272" s="110"/>
      <c r="R272" s="99"/>
      <c r="S272" s="151" t="str">
        <f t="shared" si="16"/>
        <v>Repjuolía</v>
      </c>
      <c r="T272" s="149">
        <f>IF($B272="","",$C272/1000*IFERROR(INDEX(Vöruskrá!$R:$R,MATCH($B272,Vöruskrá!$B:$B,0)),0))</f>
        <v>816.06999999999994</v>
      </c>
      <c r="U272" s="150" t="str">
        <f t="shared" si="14"/>
        <v/>
      </c>
      <c r="W272" t="str">
        <f t="shared" si="15"/>
        <v>Ýsa í Tandoori með hrísgrjónum og rjómalagaðri hvítlaukssósu</v>
      </c>
    </row>
    <row r="273" spans="1:23" ht="48">
      <c r="A273" s="236" t="s">
        <v>1632</v>
      </c>
      <c r="B273" s="236"/>
      <c r="C273" s="237"/>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0" t="s">
        <v>1634</v>
      </c>
      <c r="Q273" s="241" t="s">
        <v>1635</v>
      </c>
      <c r="R273" s="242" t="s">
        <v>1636</v>
      </c>
      <c r="S273" s="151" t="str">
        <f t="shared" si="16"/>
        <v>Ýsa í mildri hvítlauksmarineringu með kartöflum og rjómasósu</v>
      </c>
      <c r="T273" s="149" t="str">
        <f>IF($B273="","",$C273/1000*IFERROR(INDEX(Vöruskrá!$R:$R,MATCH($B273,Vöruskrá!$B:$B,0)),0))</f>
        <v/>
      </c>
      <c r="U273" s="150">
        <f t="shared" si="14"/>
        <v>1831.2286000000001</v>
      </c>
      <c r="W273" t="str">
        <f t="shared" si="15"/>
        <v>Ýsa í mildri hvítlauksmarineringu með kartöflum og rjómasósu</v>
      </c>
    </row>
    <row r="274" spans="1:23" ht="15">
      <c r="A274" s="243"/>
      <c r="B274" s="243" t="s">
        <v>807</v>
      </c>
      <c r="C274" s="244">
        <v>91324</v>
      </c>
      <c r="D274" s="245" t="s">
        <v>807</v>
      </c>
      <c r="E274" s="245" t="s">
        <v>551</v>
      </c>
      <c r="F274" s="245"/>
      <c r="G274" s="246">
        <f>IF(OR(B274="",C274=""),"",IFERROR(INDEX(Vöruskrá!J:J,MATCH(B274,Vöruskrá!B:B,0))*C274/100000,""))</f>
        <v>91.323999999999998</v>
      </c>
      <c r="H274" s="246">
        <f>IF(OR(B274="",C274=""),"",IFERROR(INDEX(Vöruskrá!K:K,MATCH(B274,Vöruskrá!B:B,0))*C274/100000,""))</f>
        <v>0.63926799999999995</v>
      </c>
      <c r="I274" s="246">
        <f>IF(OR(B274="",C274=""),"",IFERROR(INDEX(Vöruskrá!L:L,MATCH(B274,Vöruskrá!B:B,0))*C274/100000,""))</f>
        <v>9.1324000000000002E-2</v>
      </c>
      <c r="J274" s="246">
        <f>IF(OR(B274="",C274=""),"",IFERROR(INDEX(Vöruskrá!M:M,MATCH(B274,Vöruskrá!B:B,0))*C274/100000,""))</f>
        <v>0</v>
      </c>
      <c r="K274" s="246">
        <f>IF(OR(B274="",C274=""),"",IFERROR(INDEX(Vöruskrá!N:N,MATCH(B274,Vöruskrá!B:B,0))*C274/100000,""))</f>
        <v>0</v>
      </c>
      <c r="L274" s="246">
        <f>IF(OR(B274="",C274=""),"",IFERROR(INDEX(Vöruskrá!O:O,MATCH(B274,Vöruskrá!B:B,0))*C274/100000,""))</f>
        <v>21.004519999999999</v>
      </c>
      <c r="M274" s="246">
        <f>IF(OR(B274="",C274=""),"",IFERROR(INDEX(Vöruskrá!P:P,MATCH(B274,Vöruskrá!B:B,0))*C274/100000,""))</f>
        <v>0.27397199999999999</v>
      </c>
      <c r="N274" s="246">
        <f>IF(OR(B274="",C274=""),"",IFERROR(INDEX(Vöruskrá!Q:Q,MATCH(B274,Vöruskrá!B:B,0))*C274/100000,""))</f>
        <v>0</v>
      </c>
      <c r="O274" s="247">
        <f>IF(OR(B274="",C274=""),"",IFERROR(C274/1000*INDEX(Vöruskrá!R:R,MATCH(B274,Vöruskrá!B:B,0))/1000,""))</f>
        <v>173.51560000000001</v>
      </c>
      <c r="P274" s="243"/>
      <c r="Q274" s="113"/>
      <c r="R274" s="114"/>
      <c r="S274" s="151" t="str">
        <f t="shared" si="16"/>
        <v>Ýsa</v>
      </c>
      <c r="T274" s="149">
        <f>IF($B274="","",$C274/1000*IFERROR(INDEX(Vöruskrá!$R:$R,MATCH($B274,Vöruskrá!$B:$B,0)),0))</f>
        <v>173515.6</v>
      </c>
      <c r="U274" s="150" t="str">
        <f t="shared" si="14"/>
        <v/>
      </c>
      <c r="W274" t="str">
        <f t="shared" si="15"/>
        <v>Ýsa í mildri hvítlauksmarineringu með kartöflum og rjómasósu</v>
      </c>
    </row>
    <row r="275" spans="1:23" ht="15">
      <c r="A275" s="248"/>
      <c r="B275" s="248" t="s">
        <v>889</v>
      </c>
      <c r="C275" s="249">
        <v>1712</v>
      </c>
      <c r="D275" s="245" t="s">
        <v>890</v>
      </c>
      <c r="E275" s="245" t="s">
        <v>121</v>
      </c>
      <c r="F275" s="245"/>
      <c r="G275" s="246">
        <f>IF(OR(B275="",C275=""),"",IFERROR(INDEX(Vöruskrá!J:J,MATCH(B275,Vöruskrá!B:B,0))*C275/100000,""))</f>
        <v>2.5508799999999998</v>
      </c>
      <c r="H275" s="246">
        <f>IF(OR(B275="",C275=""),"",IFERROR(INDEX(Vöruskrá!K:K,MATCH(B275,Vöruskrá!B:B,0))*C275/100000,""))</f>
        <v>8.5599999999999999E-3</v>
      </c>
      <c r="I275" s="246">
        <f>IF(OR(B275="",C275=""),"",IFERROR(INDEX(Vöruskrá!L:L,MATCH(B275,Vöruskrá!B:B,0))*C275/100000,""))</f>
        <v>1.7120000000000002E-3</v>
      </c>
      <c r="J275" s="246">
        <f>IF(OR(B275="",C275=""),"",IFERROR(INDEX(Vöruskrá!M:M,MATCH(B275,Vöruskrá!B:B,0))*C275/100000,""))</f>
        <v>0.56667200000000006</v>
      </c>
      <c r="K275" s="246">
        <f>IF(OR(B275="",C275=""),"",IFERROR(INDEX(Vöruskrá!N:N,MATCH(B275,Vöruskrá!B:B,0))*C275/100000,""))</f>
        <v>1.712E-2</v>
      </c>
      <c r="L275" s="246">
        <f>IF(OR(B275="",C275=""),"",IFERROR(INDEX(Vöruskrá!O:O,MATCH(B275,Vöruskrá!B:B,0))*C275/100000,""))</f>
        <v>0.10956800000000001</v>
      </c>
      <c r="M275" s="246">
        <f>IF(OR(B275="",C275=""),"",IFERROR(INDEX(Vöruskrá!P:P,MATCH(B275,Vöruskrá!B:B,0))*C275/100000,""))</f>
        <v>0</v>
      </c>
      <c r="N275" s="246">
        <f>IF(OR(B275="",C275=""),"",IFERROR(INDEX(Vöruskrá!Q:Q,MATCH(B275,Vöruskrá!B:B,0))*C275/100000,""))</f>
        <v>3.5952000000000005E-2</v>
      </c>
      <c r="O275" s="247">
        <f>IF(OR(B275="",C275=""),"",IFERROR(C275/1000*INDEX(Vöruskrá!R:R,MATCH(B275,Vöruskrá!B:B,0))/1000,""))</f>
        <v>2.5680000000000001</v>
      </c>
      <c r="P275" s="248"/>
      <c r="Q275" s="98"/>
      <c r="R275" s="5"/>
      <c r="S275" s="151" t="str">
        <f t="shared" si="16"/>
        <v>Hvítlaukur (ferskur)</v>
      </c>
      <c r="T275" s="149">
        <f>IF($B275="","",$C275/1000*IFERROR(INDEX(Vöruskrá!$R:$R,MATCH($B275,Vöruskrá!$B:$B,0)),0))</f>
        <v>2568</v>
      </c>
      <c r="U275" s="150" t="str">
        <f t="shared" si="14"/>
        <v/>
      </c>
      <c r="W275" t="str">
        <f t="shared" si="15"/>
        <v>Ýsa í mildri hvítlauksmarineringu með kartöflum og rjómasósu</v>
      </c>
    </row>
    <row r="276" spans="1:23" ht="15">
      <c r="A276" s="243"/>
      <c r="B276" s="243" t="s">
        <v>1282</v>
      </c>
      <c r="C276" s="244">
        <v>3425</v>
      </c>
      <c r="D276" s="245" t="s">
        <v>1285</v>
      </c>
      <c r="E276" s="245"/>
      <c r="F276" s="245"/>
      <c r="G276" s="246">
        <f>IF(OR(B276="",C276=""),"",IFERROR(INDEX(Vöruskrá!J:J,MATCH(B276,Vöruskrá!B:B,0))*C276/100000,""))</f>
        <v>30.824999999999999</v>
      </c>
      <c r="H276" s="246">
        <f>IF(OR(B276="",C276=""),"",IFERROR(INDEX(Vöruskrá!K:K,MATCH(B276,Vöruskrá!B:B,0))*C276/100000,""))</f>
        <v>3.4249999999999998</v>
      </c>
      <c r="I276" s="246">
        <f>IF(OR(B276="",C276=""),"",IFERROR(INDEX(Vöruskrá!L:L,MATCH(B276,Vöruskrá!B:B,0))*C276/100000,""))</f>
        <v>0.51375000000000004</v>
      </c>
      <c r="J276" s="246">
        <f>IF(OR(B276="",C276=""),"",IFERROR(INDEX(Vöruskrá!M:M,MATCH(B276,Vöruskrá!B:B,0))*C276/100000,""))</f>
        <v>0</v>
      </c>
      <c r="K276" s="246">
        <f>IF(OR(B276="",C276=""),"",IFERROR(INDEX(Vöruskrá!N:N,MATCH(B276,Vöruskrá!B:B,0))*C276/100000,""))</f>
        <v>0</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1.1097000000000001</v>
      </c>
      <c r="P276" s="243"/>
      <c r="Q276" s="97"/>
      <c r="R276" s="25"/>
      <c r="S276" s="151" t="str">
        <f t="shared" si="16"/>
        <v>Ólífuolía</v>
      </c>
      <c r="T276" s="149">
        <f>IF($B276="","",$C276/1000*IFERROR(INDEX(Vöruskrá!$R:$R,MATCH($B276,Vöruskrá!$B:$B,0)),0))</f>
        <v>1109.7</v>
      </c>
      <c r="U276" s="150" t="str">
        <f t="shared" si="14"/>
        <v/>
      </c>
      <c r="W276" t="str">
        <f t="shared" si="15"/>
        <v>Ýsa í mildri hvítlauksmarineringu með kartöflum og rjómasósu</v>
      </c>
    </row>
    <row r="277" spans="1:23" ht="26.1">
      <c r="A277" s="248"/>
      <c r="B277" s="248" t="s">
        <v>1608</v>
      </c>
      <c r="C277" s="249">
        <v>1142</v>
      </c>
      <c r="D277" s="245" t="s">
        <v>1473</v>
      </c>
      <c r="E277" s="245" t="s">
        <v>1478</v>
      </c>
      <c r="F277" s="245"/>
      <c r="G277" s="246" t="str">
        <f>IF(OR(B277="",C277=""),"",IFERROR(INDEX(Vöruskrá!J:J,MATCH(B277,Vöruskrá!B:B,0))*C277/100000,""))</f>
        <v/>
      </c>
      <c r="H277" s="246" t="str">
        <f>IF(OR(B277="",C277=""),"",IFERROR(INDEX(Vöruskrá!K:K,MATCH(B277,Vöruskrá!B:B,0))*C277/100000,""))</f>
        <v/>
      </c>
      <c r="I277" s="246" t="str">
        <f>IF(OR(B277="",C277=""),"",IFERROR(INDEX(Vöruskrá!L:L,MATCH(B277,Vöruskrá!B:B,0))*C277/100000,""))</f>
        <v/>
      </c>
      <c r="J277" s="246" t="str">
        <f>IF(OR(B277="",C277=""),"",IFERROR(INDEX(Vöruskrá!M:M,MATCH(B277,Vöruskrá!B:B,0))*C277/100000,""))</f>
        <v/>
      </c>
      <c r="K277" s="246" t="str">
        <f>IF(OR(B277="",C277=""),"",IFERROR(INDEX(Vöruskrá!N:N,MATCH(B277,Vöruskrá!B:B,0))*C277/100000,""))</f>
        <v/>
      </c>
      <c r="L277" s="246" t="str">
        <f>IF(OR(B277="",C277=""),"",IFERROR(INDEX(Vöruskrá!O:O,MATCH(B277,Vöruskrá!B:B,0))*C277/100000,""))</f>
        <v/>
      </c>
      <c r="M277" s="246" t="str">
        <f>IF(OR(B277="",C277=""),"",IFERROR(INDEX(Vöruskrá!P:P,MATCH(B277,Vöruskrá!B:B,0))*C277/100000,""))</f>
        <v/>
      </c>
      <c r="N277" s="246" t="str">
        <f>IF(OR(B277="",C277=""),"",IFERROR(INDEX(Vöruskrá!Q:Q,MATCH(B277,Vöruskrá!B:B,0))*C277/100000,""))</f>
        <v/>
      </c>
      <c r="O277" s="247" t="str">
        <f>IF(OR(B277="",C277=""),"",IFERROR(C277/1000*INDEX(Vöruskrá!R:R,MATCH(B277,Vöruskrá!B:B,0))/1000,""))</f>
        <v/>
      </c>
      <c r="P277" s="248"/>
      <c r="Q277" s="98"/>
      <c r="R277" s="5"/>
      <c r="S277" s="151" t="str">
        <f t="shared" si="16"/>
        <v>Sítrónusafi</v>
      </c>
      <c r="T277" s="149">
        <f>IF($B277="","",$C277/1000*IFERROR(INDEX(Vöruskrá!$R:$R,MATCH($B277,Vöruskrá!$B:$B,0)),0))</f>
        <v>0</v>
      </c>
      <c r="U277" s="150" t="str">
        <f t="shared" si="14"/>
        <v/>
      </c>
      <c r="W277" t="str">
        <f t="shared" si="15"/>
        <v>Ýsa í mildri hvítlauksmarineringu með kartöflum og rjómasósu</v>
      </c>
    </row>
    <row r="278" spans="1:23" ht="15">
      <c r="A278" s="243"/>
      <c r="B278" s="243" t="s">
        <v>900</v>
      </c>
      <c r="C278" s="244">
        <v>1142</v>
      </c>
      <c r="D278" s="245" t="s">
        <v>902</v>
      </c>
      <c r="E278" s="245" t="s">
        <v>121</v>
      </c>
      <c r="F278" s="245" t="s">
        <v>895</v>
      </c>
      <c r="G278" s="246">
        <f>IF(OR(B278="",C278=""),"",IFERROR(INDEX(Vöruskrá!J:J,MATCH(B278,Vöruskrá!B:B,0))*C278/100000,""))</f>
        <v>3.3346399999999998</v>
      </c>
      <c r="H278" s="246">
        <f>IF(OR(B278="",C278=""),"",IFERROR(INDEX(Vöruskrá!K:K,MATCH(B278,Vöruskrá!B:B,0))*C278/100000,""))</f>
        <v>6.2810000000000005E-2</v>
      </c>
      <c r="I278" s="246">
        <f>IF(OR(B278="",C278=""),"",IFERROR(INDEX(Vöruskrá!L:L,MATCH(B278,Vöruskrá!B:B,0))*C278/100000,""))</f>
        <v>1.0277999999999999E-2</v>
      </c>
      <c r="J278" s="246">
        <f>IF(OR(B278="",C278=""),"",IFERROR(INDEX(Vöruskrá!M:M,MATCH(B278,Vöruskrá!B:B,0))*C278/100000,""))</f>
        <v>0.57099999999999995</v>
      </c>
      <c r="K278" s="246">
        <f>IF(OR(B278="",C278=""),"",IFERROR(INDEX(Vöruskrá!N:N,MATCH(B278,Vöruskrá!B:B,0))*C278/100000,""))</f>
        <v>4.5679999999999998E-2</v>
      </c>
      <c r="L278" s="246">
        <f>IF(OR(B278="",C278=""),"",IFERROR(INDEX(Vöruskrá!O:O,MATCH(B278,Vöruskrá!B:B,0))*C278/100000,""))</f>
        <v>0.30377199999999999</v>
      </c>
      <c r="M278" s="246">
        <f>IF(OR(B278="",C278=""),"",IFERROR(INDEX(Vöruskrá!P:P,MATCH(B278,Vöruskrá!B:B,0))*C278/100000,""))</f>
        <v>1.142E-3</v>
      </c>
      <c r="N278" s="246">
        <f>IF(OR(B278="",C278=""),"",IFERROR(INDEX(Vöruskrá!Q:Q,MATCH(B278,Vöruskrá!B:B,0))*C278/100000,""))</f>
        <v>0.30491399999999996</v>
      </c>
      <c r="O278" s="247">
        <f>IF(OR(B278="",C278=""),"",IFERROR(C278/1000*INDEX(Vöruskrá!R:R,MATCH(B278,Vöruskrá!B:B,0))/1000,""))</f>
        <v>3.4259999999999997</v>
      </c>
      <c r="P278" s="243"/>
      <c r="Q278" s="97"/>
      <c r="R278" s="25"/>
      <c r="S278" s="151" t="str">
        <f t="shared" si="16"/>
        <v>Steinselja (þurrkuð)</v>
      </c>
      <c r="T278" s="149">
        <f>IF($B278="","",$C278/1000*IFERROR(INDEX(Vöruskrá!$R:$R,MATCH($B278,Vöruskrá!$B:$B,0)),0))</f>
        <v>3425.9999999999995</v>
      </c>
      <c r="U278" s="150" t="str">
        <f t="shared" si="14"/>
        <v/>
      </c>
      <c r="W278" t="str">
        <f t="shared" si="15"/>
        <v>Ýsa í mildri hvítlauksmarineringu með kartöflum og rjómasósu</v>
      </c>
    </row>
    <row r="279" spans="1:23" ht="15">
      <c r="A279" s="248"/>
      <c r="B279" s="248" t="s">
        <v>269</v>
      </c>
      <c r="C279" s="249">
        <v>913</v>
      </c>
      <c r="D279" s="245" t="s">
        <v>272</v>
      </c>
      <c r="E279" s="245" t="s">
        <v>121</v>
      </c>
      <c r="F279" s="245" t="s">
        <v>273</v>
      </c>
      <c r="G279" s="246">
        <f>IF(OR(B279="",C279=""),"",IFERROR(INDEX(Vöruskrá!J:J,MATCH(B279,Vöruskrá!B:B,0))*C279/100000,""))</f>
        <v>0</v>
      </c>
      <c r="H279" s="246">
        <f>IF(OR(B279="",C279=""),"",IFERROR(INDEX(Vöruskrá!K:K,MATCH(B279,Vöruskrá!B:B,0))*C279/100000,""))</f>
        <v>0</v>
      </c>
      <c r="I279" s="246">
        <f>IF(OR(B279="",C279=""),"",IFERROR(INDEX(Vöruskrá!L:L,MATCH(B279,Vöruskrá!B:B,0))*C279/100000,""))</f>
        <v>0</v>
      </c>
      <c r="J279" s="246">
        <f>IF(OR(B279="",C279=""),"",IFERROR(INDEX(Vöruskrá!M:M,MATCH(B279,Vöruskrá!B:B,0))*C279/100000,""))</f>
        <v>0</v>
      </c>
      <c r="K279" s="246">
        <f>IF(OR(B279="",C279=""),"",IFERROR(INDEX(Vöruskrá!N:N,MATCH(B279,Vöruskrá!B:B,0))*C279/100000,""))</f>
        <v>0</v>
      </c>
      <c r="L279" s="246">
        <f>IF(OR(B279="",C279=""),"",IFERROR(INDEX(Vöruskrá!O:O,MATCH(B279,Vöruskrá!B:B,0))*C279/100000,""))</f>
        <v>0</v>
      </c>
      <c r="M279" s="246">
        <f>IF(OR(B279="",C279=""),"",IFERROR(INDEX(Vöruskrá!P:P,MATCH(B279,Vöruskrá!B:B,0))*C279/100000,""))</f>
        <v>0.91300000000000003</v>
      </c>
      <c r="N279" s="246">
        <f>IF(OR(B279="",C279=""),"",IFERROR(INDEX(Vöruskrá!Q:Q,MATCH(B279,Vöruskrá!B:B,0))*C279/100000,""))</f>
        <v>0</v>
      </c>
      <c r="O279" s="247">
        <f>IF(OR(B279="",C279=""),"",IFERROR(C279/1000*INDEX(Vöruskrá!R:R,MATCH(B279,Vöruskrá!B:B,0))/1000,""))</f>
        <v>0.10956</v>
      </c>
      <c r="P279" s="248"/>
      <c r="Q279" s="98"/>
      <c r="R279" s="5"/>
      <c r="S279" s="151" t="str">
        <f t="shared" si="16"/>
        <v>Borðsalt</v>
      </c>
      <c r="T279" s="149">
        <f>IF($B279="","",$C279/1000*IFERROR(INDEX(Vöruskrá!$R:$R,MATCH($B279,Vöruskrá!$B:$B,0)),0))</f>
        <v>109.56</v>
      </c>
      <c r="U279" s="150" t="str">
        <f t="shared" si="14"/>
        <v/>
      </c>
      <c r="W279" t="str">
        <f t="shared" si="15"/>
        <v>Ýsa í mildri hvítlauksmarineringu með kartöflum og rjómasósu</v>
      </c>
    </row>
    <row r="280" spans="1:23" ht="15">
      <c r="A280" s="243"/>
      <c r="B280" s="243" t="s">
        <v>720</v>
      </c>
      <c r="C280" s="244">
        <v>342</v>
      </c>
      <c r="D280" s="245" t="s">
        <v>721</v>
      </c>
      <c r="E280" s="245"/>
      <c r="F280" s="245" t="s">
        <v>280</v>
      </c>
      <c r="G280" s="246">
        <f>IF(OR(B280="",C280=""),"",IFERROR(INDEX(Vöruskrá!J:J,MATCH(B280,Vöruskrá!B:B,0))*C280/100000,""))</f>
        <v>1.32012</v>
      </c>
      <c r="H280" s="246">
        <f>IF(OR(B280="",C280=""),"",IFERROR(INDEX(Vöruskrá!K:K,MATCH(B280,Vöruskrá!B:B,0))*C280/100000,""))</f>
        <v>1.1285999999999999E-2</v>
      </c>
      <c r="I280" s="246">
        <f>IF(OR(B280="",C280=""),"",IFERROR(INDEX(Vöruskrá!L:L,MATCH(B280,Vöruskrá!B:B,0))*C280/100000,""))</f>
        <v>3.4199999999999999E-3</v>
      </c>
      <c r="J280" s="246">
        <f>IF(OR(B280="",C280=""),"",IFERROR(INDEX(Vöruskrá!M:M,MATCH(B280,Vöruskrá!B:B,0))*C280/100000,""))</f>
        <v>0.2223</v>
      </c>
      <c r="K280" s="246">
        <f>IF(OR(B280="",C280=""),"",IFERROR(INDEX(Vöruskrá!N:N,MATCH(B280,Vöruskrá!B:B,0))*C280/100000,""))</f>
        <v>2.052E-3</v>
      </c>
      <c r="L280" s="246">
        <f>IF(OR(B280="",C280=""),"",IFERROR(INDEX(Vöruskrá!O:O,MATCH(B280,Vöruskrá!B:B,0))*C280/100000,""))</f>
        <v>3.7620000000000001E-2</v>
      </c>
      <c r="M280" s="246">
        <f>IF(OR(B280="",C280=""),"",IFERROR(INDEX(Vöruskrá!P:P,MATCH(B280,Vöruskrá!B:B,0))*C280/100000,""))</f>
        <v>3.4200000000000002E-4</v>
      </c>
      <c r="N280" s="246">
        <f>IF(OR(B280="",C280=""),"",IFERROR(INDEX(Vöruskrá!Q:Q,MATCH(B280,Vöruskrá!B:B,0))*C280/100000,""))</f>
        <v>0</v>
      </c>
      <c r="O280" s="247">
        <f>IF(OR(B280="",C280=""),"",IFERROR(C280/1000*INDEX(Vöruskrá!R:R,MATCH(B280,Vöruskrá!B:B,0))/1000,""))</f>
        <v>2.3940000000000001</v>
      </c>
      <c r="P280" s="243"/>
      <c r="Q280" s="111"/>
      <c r="R280" s="112"/>
      <c r="S280" s="151" t="str">
        <f t="shared" si="16"/>
        <v>Svartur pipar, malaður</v>
      </c>
      <c r="T280" s="149">
        <f>IF($B280="","",$C280/1000*IFERROR(INDEX(Vöruskrá!$R:$R,MATCH($B280,Vöruskrá!$B:$B,0)),0))</f>
        <v>2394</v>
      </c>
      <c r="U280" s="150" t="str">
        <f t="shared" si="14"/>
        <v/>
      </c>
      <c r="W280" t="str">
        <f t="shared" si="15"/>
        <v>Ýsa í mildri hvítlauksmarineringu með kartöflum og rjómasósu</v>
      </c>
    </row>
    <row r="281" spans="1:23" ht="48">
      <c r="A281" s="236" t="s">
        <v>1637</v>
      </c>
      <c r="B281" s="236"/>
      <c r="C281" s="237"/>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0" t="s">
        <v>1639</v>
      </c>
      <c r="Q281" s="241" t="s">
        <v>1640</v>
      </c>
      <c r="R281" s="242" t="s">
        <v>1641</v>
      </c>
      <c r="S281" s="151" t="str">
        <f t="shared" si="16"/>
        <v>Ýsa í kryddmarineringu með grænmeti og hvítlaukssósu</v>
      </c>
      <c r="T281" s="149" t="str">
        <f>IF($B281="","",$C281/1000*IFERROR(INDEX(Vöruskrá!$R:$R,MATCH($B281,Vöruskrá!$B:$B,0)),0))</f>
        <v/>
      </c>
      <c r="U281" s="150">
        <f t="shared" si="14"/>
        <v>1839.7902020979791</v>
      </c>
      <c r="W281" t="str">
        <f t="shared" si="15"/>
        <v>Ýsa í kryddmarineringu með grænmeti og hvítlaukssósu</v>
      </c>
    </row>
    <row r="282" spans="1:23" ht="15">
      <c r="A282" s="243"/>
      <c r="B282" s="243" t="s">
        <v>807</v>
      </c>
      <c r="C282" s="244">
        <v>91324</v>
      </c>
      <c r="D282" s="245" t="s">
        <v>807</v>
      </c>
      <c r="E282" s="245" t="s">
        <v>551</v>
      </c>
      <c r="F282" s="245"/>
      <c r="G282" s="246">
        <f>IF(OR(B282="",C282=""),"",IFERROR(INDEX(Vöruskrá!J:J,MATCH(B282,Vöruskrá!B:B,0))*C282/100000,""))</f>
        <v>91.323999999999998</v>
      </c>
      <c r="H282" s="246">
        <f>IF(OR(B282="",C282=""),"",IFERROR(INDEX(Vöruskrá!K:K,MATCH(B282,Vöruskrá!B:B,0))*C282/100000,""))</f>
        <v>0.63926799999999995</v>
      </c>
      <c r="I282" s="246">
        <f>IF(OR(B282="",C282=""),"",IFERROR(INDEX(Vöruskrá!L:L,MATCH(B282,Vöruskrá!B:B,0))*C282/100000,""))</f>
        <v>9.1324000000000002E-2</v>
      </c>
      <c r="J282" s="246">
        <f>IF(OR(B282="",C282=""),"",IFERROR(INDEX(Vöruskrá!M:M,MATCH(B282,Vöruskrá!B:B,0))*C282/100000,""))</f>
        <v>0</v>
      </c>
      <c r="K282" s="246">
        <f>IF(OR(B282="",C282=""),"",IFERROR(INDEX(Vöruskrá!N:N,MATCH(B282,Vöruskrá!B:B,0))*C282/100000,""))</f>
        <v>0</v>
      </c>
      <c r="L282" s="246">
        <f>IF(OR(B282="",C282=""),"",IFERROR(INDEX(Vöruskrá!O:O,MATCH(B282,Vöruskrá!B:B,0))*C282/100000,""))</f>
        <v>21.004519999999999</v>
      </c>
      <c r="M282" s="246">
        <f>IF(OR(B282="",C282=""),"",IFERROR(INDEX(Vöruskrá!P:P,MATCH(B282,Vöruskrá!B:B,0))*C282/100000,""))</f>
        <v>0.27397199999999999</v>
      </c>
      <c r="N282" s="246">
        <f>IF(OR(B282="",C282=""),"",IFERROR(INDEX(Vöruskrá!Q:Q,MATCH(B282,Vöruskrá!B:B,0))*C282/100000,""))</f>
        <v>0</v>
      </c>
      <c r="O282" s="247">
        <f>IF(OR(B282="",C282=""),"",IFERROR(C282/1000*INDEX(Vöruskrá!R:R,MATCH(B282,Vöruskrá!B:B,0))/1000,""))</f>
        <v>173.51560000000001</v>
      </c>
      <c r="P282" s="243"/>
      <c r="Q282" s="113"/>
      <c r="R282" s="114"/>
      <c r="S282" s="151" t="str">
        <f t="shared" si="16"/>
        <v>Ýsa</v>
      </c>
      <c r="T282" s="149">
        <f>IF($B282="","",$C282/1000*IFERROR(INDEX(Vöruskrá!$R:$R,MATCH($B282,Vöruskrá!$B:$B,0)),0))</f>
        <v>173515.6</v>
      </c>
      <c r="U282" s="150" t="str">
        <f t="shared" si="14"/>
        <v/>
      </c>
      <c r="W282" t="str">
        <f t="shared" si="15"/>
        <v>Ýsa í kryddmarineringu með grænmeti og hvítlaukssósu</v>
      </c>
    </row>
    <row r="283" spans="1:23" ht="15">
      <c r="A283" s="248"/>
      <c r="B283" s="248" t="s">
        <v>897</v>
      </c>
      <c r="C283" s="249">
        <v>1142</v>
      </c>
      <c r="D283" s="245" t="s">
        <v>898</v>
      </c>
      <c r="E283" s="245" t="s">
        <v>121</v>
      </c>
      <c r="F283" s="245" t="s">
        <v>895</v>
      </c>
      <c r="G283" s="246">
        <f>IF(OR(B283="",C283=""),"",IFERROR(INDEX(Vöruskrá!J:J,MATCH(B283,Vöruskrá!B:B,0))*C283/100000,""))</f>
        <v>3.22044</v>
      </c>
      <c r="H283" s="246">
        <f>IF(OR(B283="",C283=""),"",IFERROR(INDEX(Vöruskrá!K:K,MATCH(B283,Vöruskrá!B:B,0))*C283/100000,""))</f>
        <v>0.14846000000000001</v>
      </c>
      <c r="I283" s="246">
        <f>IF(OR(B283="",C283=""),"",IFERROR(INDEX(Vöruskrá!L:L,MATCH(B283,Vöruskrá!B:B,0))*C283/100000,""))</f>
        <v>2.2839999999999999E-2</v>
      </c>
      <c r="J283" s="246">
        <f>IF(OR(B283="",C283=""),"",IFERROR(INDEX(Vöruskrá!M:M,MATCH(B283,Vöruskrá!B:B,0))*C283/100000,""))</f>
        <v>0.61668000000000001</v>
      </c>
      <c r="K283" s="246">
        <f>IF(OR(B283="",C283=""),"",IFERROR(INDEX(Vöruskrá!N:N,MATCH(B283,Vöruskrá!B:B,0))*C283/100000,""))</f>
        <v>0.1142</v>
      </c>
      <c r="L283" s="246">
        <f>IF(OR(B283="",C283=""),"",IFERROR(INDEX(Vöruskrá!O:O,MATCH(B283,Vöruskrá!B:B,0))*C283/100000,""))</f>
        <v>0.15987999999999999</v>
      </c>
      <c r="M283" s="246">
        <f>IF(OR(B283="",C283=""),"",IFERROR(INDEX(Vöruskrá!P:P,MATCH(B283,Vöruskrá!B:B,0))*C283/100000,""))</f>
        <v>1.142E-3</v>
      </c>
      <c r="N283" s="246">
        <f>IF(OR(B283="",C283=""),"",IFERROR(INDEX(Vöruskrá!Q:Q,MATCH(B283,Vöruskrá!B:B,0))*C283/100000,""))</f>
        <v>0.3997</v>
      </c>
      <c r="O283" s="247">
        <f>IF(OR(B283="",C283=""),"",IFERROR(C283/1000*INDEX(Vöruskrá!R:R,MATCH(B283,Vöruskrá!B:B,0))/1000,""))</f>
        <v>3.4259999999999997</v>
      </c>
      <c r="P283" s="248"/>
      <c r="Q283" s="98"/>
      <c r="R283" s="5"/>
      <c r="S283" s="151" t="str">
        <f t="shared" si="16"/>
        <v>Paprikuduft</v>
      </c>
      <c r="T283" s="149">
        <f>IF($B283="","",$C283/1000*IFERROR(INDEX(Vöruskrá!$R:$R,MATCH($B283,Vöruskrá!$B:$B,0)),0))</f>
        <v>3425.9999999999995</v>
      </c>
      <c r="U283" s="150" t="str">
        <f t="shared" si="14"/>
        <v/>
      </c>
      <c r="W283" t="str">
        <f t="shared" si="15"/>
        <v>Ýsa í kryddmarineringu með grænmeti og hvítlaukssósu</v>
      </c>
    </row>
    <row r="284" spans="1:23" ht="15">
      <c r="A284" s="243"/>
      <c r="B284" s="243" t="s">
        <v>926</v>
      </c>
      <c r="C284" s="244">
        <v>571</v>
      </c>
      <c r="D284" s="245" t="s">
        <v>927</v>
      </c>
      <c r="E284" s="245" t="s">
        <v>121</v>
      </c>
      <c r="F284" s="245" t="s">
        <v>895</v>
      </c>
      <c r="G284" s="246">
        <f>IF(OR(B284="",C284=""),"",IFERROR(INDEX(Vöruskrá!J:J,MATCH(B284,Vöruskrá!B:B,0))*C284/100000,""))</f>
        <v>2.1412499999999999</v>
      </c>
      <c r="H284" s="246">
        <f>IF(OR(B284="",C284=""),"",IFERROR(INDEX(Vöruskrá!K:K,MATCH(B284,Vöruskrá!B:B,0))*C284/100000,""))</f>
        <v>0.127333</v>
      </c>
      <c r="I284" s="246">
        <f>IF(OR(B284="",C284=""),"",IFERROR(INDEX(Vöruskrá!L:L,MATCH(B284,Vöruskrá!B:B,0))*C284/100000,""))</f>
        <v>7.4230000000000008E-3</v>
      </c>
      <c r="J284" s="246">
        <f>IF(OR(B284="",C284=""),"",IFERROR(INDEX(Vöruskrá!M:M,MATCH(B284,Vöruskrá!B:B,0))*C284/100000,""))</f>
        <v>0.252382</v>
      </c>
      <c r="K284" s="246">
        <f>IF(OR(B284="",C284=""),"",IFERROR(INDEX(Vöruskrá!N:N,MATCH(B284,Vöruskrá!B:B,0))*C284/100000,""))</f>
        <v>1.3132999999999999E-2</v>
      </c>
      <c r="L284" s="246">
        <f>IF(OR(B284="",C284=""),"",IFERROR(INDEX(Vöruskrá!O:O,MATCH(B284,Vöruskrá!B:B,0))*C284/100000,""))</f>
        <v>0.10163800000000001</v>
      </c>
      <c r="M284" s="246">
        <f>IF(OR(B284="",C284=""),"",IFERROR(INDEX(Vöruskrá!P:P,MATCH(B284,Vöruskrá!B:B,0))*C284/100000,""))</f>
        <v>1.142E-3</v>
      </c>
      <c r="N284" s="246">
        <f>IF(OR(B284="",C284=""),"",IFERROR(INDEX(Vöruskrá!Q:Q,MATCH(B284,Vöruskrá!B:B,0))*C284/100000,""))</f>
        <v>5.9955000000000001E-2</v>
      </c>
      <c r="O284" s="247">
        <f>IF(OR(B284="",C284=""),"",IFERROR(C284/1000*INDEX(Vöruskrá!R:R,MATCH(B284,Vöruskrá!B:B,0))/1000,""))</f>
        <v>1.7129999999999999</v>
      </c>
      <c r="P284" s="243"/>
      <c r="Q284" s="97"/>
      <c r="R284" s="25"/>
      <c r="S284" s="151" t="str">
        <f t="shared" si="16"/>
        <v>Kúmen (cumin)</v>
      </c>
      <c r="T284" s="149">
        <f>IF($B284="","",$C284/1000*IFERROR(INDEX(Vöruskrá!$R:$R,MATCH($B284,Vöruskrá!$B:$B,0)),0))</f>
        <v>1712.9999999999998</v>
      </c>
      <c r="U284" s="150" t="str">
        <f t="shared" si="14"/>
        <v/>
      </c>
      <c r="W284" t="str">
        <f t="shared" si="15"/>
        <v>Ýsa í kryddmarineringu með grænmeti og hvítlaukssósu</v>
      </c>
    </row>
    <row r="285" spans="1:23" ht="15">
      <c r="A285" s="248"/>
      <c r="B285" s="248" t="s">
        <v>889</v>
      </c>
      <c r="C285" s="249">
        <v>1142</v>
      </c>
      <c r="D285" s="245" t="s">
        <v>890</v>
      </c>
      <c r="E285" s="245" t="s">
        <v>121</v>
      </c>
      <c r="F285" s="245"/>
      <c r="G285" s="246">
        <f>IF(OR(B285="",C285=""),"",IFERROR(INDEX(Vöruskrá!J:J,MATCH(B285,Vöruskrá!B:B,0))*C285/100000,""))</f>
        <v>1.7015800000000001</v>
      </c>
      <c r="H285" s="246">
        <f>IF(OR(B285="",C285=""),"",IFERROR(INDEX(Vöruskrá!K:K,MATCH(B285,Vöruskrá!B:B,0))*C285/100000,""))</f>
        <v>5.7099999999999998E-3</v>
      </c>
      <c r="I285" s="246">
        <f>IF(OR(B285="",C285=""),"",IFERROR(INDEX(Vöruskrá!L:L,MATCH(B285,Vöruskrá!B:B,0))*C285/100000,""))</f>
        <v>1.142E-3</v>
      </c>
      <c r="J285" s="246">
        <f>IF(OR(B285="",C285=""),"",IFERROR(INDEX(Vöruskrá!M:M,MATCH(B285,Vöruskrá!B:B,0))*C285/100000,""))</f>
        <v>0.37800200000000006</v>
      </c>
      <c r="K285" s="246">
        <f>IF(OR(B285="",C285=""),"",IFERROR(INDEX(Vöruskrá!N:N,MATCH(B285,Vöruskrá!B:B,0))*C285/100000,""))</f>
        <v>1.142E-2</v>
      </c>
      <c r="L285" s="246">
        <f>IF(OR(B285="",C285=""),"",IFERROR(INDEX(Vöruskrá!O:O,MATCH(B285,Vöruskrá!B:B,0))*C285/100000,""))</f>
        <v>7.3088E-2</v>
      </c>
      <c r="M285" s="246">
        <f>IF(OR(B285="",C285=""),"",IFERROR(INDEX(Vöruskrá!P:P,MATCH(B285,Vöruskrá!B:B,0))*C285/100000,""))</f>
        <v>0</v>
      </c>
      <c r="N285" s="246">
        <f>IF(OR(B285="",C285=""),"",IFERROR(INDEX(Vöruskrá!Q:Q,MATCH(B285,Vöruskrá!B:B,0))*C285/100000,""))</f>
        <v>2.3982000000000003E-2</v>
      </c>
      <c r="O285" s="247">
        <f>IF(OR(B285="",C285=""),"",IFERROR(C285/1000*INDEX(Vöruskrá!R:R,MATCH(B285,Vöruskrá!B:B,0))/1000,""))</f>
        <v>1.7129999999999999</v>
      </c>
      <c r="P285" s="248"/>
      <c r="Q285" s="98"/>
      <c r="R285" s="5"/>
      <c r="S285" s="151" t="str">
        <f t="shared" si="16"/>
        <v>Hvítlaukur (ferskur)</v>
      </c>
      <c r="T285" s="149">
        <f>IF($B285="","",$C285/1000*IFERROR(INDEX(Vöruskrá!$R:$R,MATCH($B285,Vöruskrá!$B:$B,0)),0))</f>
        <v>1712.9999999999998</v>
      </c>
      <c r="U285" s="150" t="str">
        <f t="shared" si="14"/>
        <v/>
      </c>
      <c r="W285" t="str">
        <f t="shared" si="15"/>
        <v>Ýsa í kryddmarineringu með grænmeti og hvítlaukssósu</v>
      </c>
    </row>
    <row r="286" spans="1:23" ht="15">
      <c r="A286" s="243"/>
      <c r="B286" s="243" t="s">
        <v>1282</v>
      </c>
      <c r="C286" s="244">
        <v>3425</v>
      </c>
      <c r="D286" s="245" t="s">
        <v>1285</v>
      </c>
      <c r="E286" s="245"/>
      <c r="F286" s="245"/>
      <c r="G286" s="246">
        <f>IF(OR(B286="",C286=""),"",IFERROR(INDEX(Vöruskrá!J:J,MATCH(B286,Vöruskrá!B:B,0))*C286/100000,""))</f>
        <v>30.824999999999999</v>
      </c>
      <c r="H286" s="246">
        <f>IF(OR(B286="",C286=""),"",IFERROR(INDEX(Vöruskrá!K:K,MATCH(B286,Vöruskrá!B:B,0))*C286/100000,""))</f>
        <v>3.4249999999999998</v>
      </c>
      <c r="I286" s="246">
        <f>IF(OR(B286="",C286=""),"",IFERROR(INDEX(Vöruskrá!L:L,MATCH(B286,Vöruskrá!B:B,0))*C286/100000,""))</f>
        <v>0.51375000000000004</v>
      </c>
      <c r="J286" s="246">
        <f>IF(OR(B286="",C286=""),"",IFERROR(INDEX(Vöruskrá!M:M,MATCH(B286,Vöruskrá!B:B,0))*C286/100000,""))</f>
        <v>0</v>
      </c>
      <c r="K286" s="246">
        <f>IF(OR(B286="",C286=""),"",IFERROR(INDEX(Vöruskrá!N:N,MATCH(B286,Vöruskrá!B:B,0))*C286/100000,""))</f>
        <v>0</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1.1097000000000001</v>
      </c>
      <c r="P286" s="243"/>
      <c r="Q286" s="97"/>
      <c r="R286" s="25"/>
      <c r="S286" s="151" t="str">
        <f t="shared" si="16"/>
        <v>Ólífuolía</v>
      </c>
      <c r="T286" s="149">
        <f>IF($B286="","",$C286/1000*IFERROR(INDEX(Vöruskrá!$R:$R,MATCH($B286,Vöruskrá!$B:$B,0)),0))</f>
        <v>1109.7</v>
      </c>
      <c r="U286" s="150" t="str">
        <f t="shared" si="14"/>
        <v/>
      </c>
      <c r="W286" t="str">
        <f t="shared" si="15"/>
        <v>Ýsa í kryddmarineringu með grænmeti og hvítlaukssósu</v>
      </c>
    </row>
    <row r="287" spans="1:23" ht="26.1">
      <c r="A287" s="248"/>
      <c r="B287" s="248" t="s">
        <v>1608</v>
      </c>
      <c r="C287" s="249">
        <v>1142</v>
      </c>
      <c r="D287" s="245" t="s">
        <v>1473</v>
      </c>
      <c r="E287" s="245" t="s">
        <v>1478</v>
      </c>
      <c r="F287" s="245"/>
      <c r="G287" s="246" t="str">
        <f>IF(OR(B287="",C287=""),"",IFERROR(INDEX(Vöruskrá!J:J,MATCH(B287,Vöruskrá!B:B,0))*C287/100000,""))</f>
        <v/>
      </c>
      <c r="H287" s="246" t="str">
        <f>IF(OR(B287="",C287=""),"",IFERROR(INDEX(Vöruskrá!K:K,MATCH(B287,Vöruskrá!B:B,0))*C287/100000,""))</f>
        <v/>
      </c>
      <c r="I287" s="246" t="str">
        <f>IF(OR(B287="",C287=""),"",IFERROR(INDEX(Vöruskrá!L:L,MATCH(B287,Vöruskrá!B:B,0))*C287/100000,""))</f>
        <v/>
      </c>
      <c r="J287" s="246" t="str">
        <f>IF(OR(B287="",C287=""),"",IFERROR(INDEX(Vöruskrá!M:M,MATCH(B287,Vöruskrá!B:B,0))*C287/100000,""))</f>
        <v/>
      </c>
      <c r="K287" s="246" t="str">
        <f>IF(OR(B287="",C287=""),"",IFERROR(INDEX(Vöruskrá!N:N,MATCH(B287,Vöruskrá!B:B,0))*C287/100000,""))</f>
        <v/>
      </c>
      <c r="L287" s="246" t="str">
        <f>IF(OR(B287="",C287=""),"",IFERROR(INDEX(Vöruskrá!O:O,MATCH(B287,Vöruskrá!B:B,0))*C287/100000,""))</f>
        <v/>
      </c>
      <c r="M287" s="246" t="str">
        <f>IF(OR(B287="",C287=""),"",IFERROR(INDEX(Vöruskrá!P:P,MATCH(B287,Vöruskrá!B:B,0))*C287/100000,""))</f>
        <v/>
      </c>
      <c r="N287" s="246" t="str">
        <f>IF(OR(B287="",C287=""),"",IFERROR(INDEX(Vöruskrá!Q:Q,MATCH(B287,Vöruskrá!B:B,0))*C287/100000,""))</f>
        <v/>
      </c>
      <c r="O287" s="247" t="str">
        <f>IF(OR(B287="",C287=""),"",IFERROR(C287/1000*INDEX(Vöruskrá!R:R,MATCH(B287,Vöruskrá!B:B,0))/1000,""))</f>
        <v/>
      </c>
      <c r="P287" s="248"/>
      <c r="Q287" s="98"/>
      <c r="R287" s="5"/>
      <c r="S287" s="151" t="str">
        <f t="shared" si="16"/>
        <v>Sítrónusafi</v>
      </c>
      <c r="T287" s="149">
        <f>IF($B287="","",$C287/1000*IFERROR(INDEX(Vöruskrá!$R:$R,MATCH($B287,Vöruskrá!$B:$B,0)),0))</f>
        <v>0</v>
      </c>
      <c r="U287" s="150" t="str">
        <f t="shared" si="14"/>
        <v/>
      </c>
      <c r="W287" t="str">
        <f t="shared" si="15"/>
        <v>Ýsa í kryddmarineringu með grænmeti og hvítlaukssósu</v>
      </c>
    </row>
    <row r="288" spans="1:23" ht="15">
      <c r="A288" s="243"/>
      <c r="B288" s="243" t="s">
        <v>269</v>
      </c>
      <c r="C288" s="244">
        <v>913</v>
      </c>
      <c r="D288" s="245" t="s">
        <v>272</v>
      </c>
      <c r="E288" s="245" t="s">
        <v>121</v>
      </c>
      <c r="F288" s="245" t="s">
        <v>273</v>
      </c>
      <c r="G288" s="246">
        <f>IF(OR(B288="",C288=""),"",IFERROR(INDEX(Vöruskrá!J:J,MATCH(B288,Vöruskrá!B:B,0))*C288/100000,""))</f>
        <v>0</v>
      </c>
      <c r="H288" s="246">
        <f>IF(OR(B288="",C288=""),"",IFERROR(INDEX(Vöruskrá!K:K,MATCH(B288,Vöruskrá!B:B,0))*C288/100000,""))</f>
        <v>0</v>
      </c>
      <c r="I288" s="246">
        <f>IF(OR(B288="",C288=""),"",IFERROR(INDEX(Vöruskrá!L:L,MATCH(B288,Vöruskrá!B:B,0))*C288/100000,""))</f>
        <v>0</v>
      </c>
      <c r="J288" s="246">
        <f>IF(OR(B288="",C288=""),"",IFERROR(INDEX(Vöruskrá!M:M,MATCH(B288,Vöruskrá!B:B,0))*C288/100000,""))</f>
        <v>0</v>
      </c>
      <c r="K288" s="246">
        <f>IF(OR(B288="",C288=""),"",IFERROR(INDEX(Vöruskrá!N:N,MATCH(B288,Vöruskrá!B:B,0))*C288/100000,""))</f>
        <v>0</v>
      </c>
      <c r="L288" s="246">
        <f>IF(OR(B288="",C288=""),"",IFERROR(INDEX(Vöruskrá!O:O,MATCH(B288,Vöruskrá!B:B,0))*C288/100000,""))</f>
        <v>0</v>
      </c>
      <c r="M288" s="246">
        <f>IF(OR(B288="",C288=""),"",IFERROR(INDEX(Vöruskrá!P:P,MATCH(B288,Vöruskrá!B:B,0))*C288/100000,""))</f>
        <v>0.91300000000000003</v>
      </c>
      <c r="N288" s="246">
        <f>IF(OR(B288="",C288=""),"",IFERROR(INDEX(Vöruskrá!Q:Q,MATCH(B288,Vöruskrá!B:B,0))*C288/100000,""))</f>
        <v>0</v>
      </c>
      <c r="O288" s="247">
        <f>IF(OR(B288="",C288=""),"",IFERROR(C288/1000*INDEX(Vöruskrá!R:R,MATCH(B288,Vöruskrá!B:B,0))/1000,""))</f>
        <v>0.10956</v>
      </c>
      <c r="P288" s="243"/>
      <c r="Q288" s="97"/>
      <c r="R288" s="25"/>
      <c r="S288" s="151" t="str">
        <f t="shared" si="16"/>
        <v>Borðsalt</v>
      </c>
      <c r="T288" s="149">
        <f>IF($B288="","",$C288/1000*IFERROR(INDEX(Vöruskrá!$R:$R,MATCH($B288,Vöruskrá!$B:$B,0)),0))</f>
        <v>109.56</v>
      </c>
      <c r="U288" s="150" t="str">
        <f t="shared" si="14"/>
        <v/>
      </c>
      <c r="W288" t="str">
        <f t="shared" si="15"/>
        <v>Ýsa í kryddmarineringu með grænmeti og hvítlaukssósu</v>
      </c>
    </row>
    <row r="289" spans="1:23" ht="15">
      <c r="A289" s="248"/>
      <c r="B289" s="248" t="s">
        <v>720</v>
      </c>
      <c r="C289" s="249">
        <v>342</v>
      </c>
      <c r="D289" s="245" t="s">
        <v>721</v>
      </c>
      <c r="E289" s="245"/>
      <c r="F289" s="245" t="s">
        <v>280</v>
      </c>
      <c r="G289" s="246">
        <f>IF(OR(B289="",C289=""),"",IFERROR(INDEX(Vöruskrá!J:J,MATCH(B289,Vöruskrá!B:B,0))*C289/100000,""))</f>
        <v>1.32012</v>
      </c>
      <c r="H289" s="246">
        <f>IF(OR(B289="",C289=""),"",IFERROR(INDEX(Vöruskrá!K:K,MATCH(B289,Vöruskrá!B:B,0))*C289/100000,""))</f>
        <v>1.1285999999999999E-2</v>
      </c>
      <c r="I289" s="246">
        <f>IF(OR(B289="",C289=""),"",IFERROR(INDEX(Vöruskrá!L:L,MATCH(B289,Vöruskrá!B:B,0))*C289/100000,""))</f>
        <v>3.4199999999999999E-3</v>
      </c>
      <c r="J289" s="246">
        <f>IF(OR(B289="",C289=""),"",IFERROR(INDEX(Vöruskrá!M:M,MATCH(B289,Vöruskrá!B:B,0))*C289/100000,""))</f>
        <v>0.2223</v>
      </c>
      <c r="K289" s="246">
        <f>IF(OR(B289="",C289=""),"",IFERROR(INDEX(Vöruskrá!N:N,MATCH(B289,Vöruskrá!B:B,0))*C289/100000,""))</f>
        <v>2.052E-3</v>
      </c>
      <c r="L289" s="246">
        <f>IF(OR(B289="",C289=""),"",IFERROR(INDEX(Vöruskrá!O:O,MATCH(B289,Vöruskrá!B:B,0))*C289/100000,""))</f>
        <v>3.7620000000000001E-2</v>
      </c>
      <c r="M289" s="246">
        <f>IF(OR(B289="",C289=""),"",IFERROR(INDEX(Vöruskrá!P:P,MATCH(B289,Vöruskrá!B:B,0))*C289/100000,""))</f>
        <v>3.4200000000000002E-4</v>
      </c>
      <c r="N289" s="246">
        <f>IF(OR(B289="",C289=""),"",IFERROR(INDEX(Vöruskrá!Q:Q,MATCH(B289,Vöruskrá!B:B,0))*C289/100000,""))</f>
        <v>0</v>
      </c>
      <c r="O289" s="247">
        <f>IF(OR(B289="",C289=""),"",IFERROR(C289/1000*INDEX(Vöruskrá!R:R,MATCH(B289,Vöruskrá!B:B,0))/1000,""))</f>
        <v>2.3940000000000001</v>
      </c>
      <c r="P289" s="248"/>
      <c r="Q289" s="110"/>
      <c r="R289" s="99"/>
      <c r="S289" s="151" t="str">
        <f t="shared" si="16"/>
        <v>Svartur pipar, malaður</v>
      </c>
      <c r="T289" s="149">
        <f>IF($B289="","",$C289/1000*IFERROR(INDEX(Vöruskrá!$R:$R,MATCH($B289,Vöruskrá!$B:$B,0)),0))</f>
        <v>2394</v>
      </c>
      <c r="U289" s="150" t="str">
        <f t="shared" si="14"/>
        <v/>
      </c>
      <c r="W289" t="str">
        <f t="shared" si="15"/>
        <v>Ýsa í kryddmarineringu með grænmeti og hvítlaukssósu</v>
      </c>
    </row>
    <row r="290" spans="1:23" ht="48">
      <c r="A290" s="236" t="s">
        <v>1642</v>
      </c>
      <c r="B290" s="236"/>
      <c r="C290" s="237"/>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0" t="s">
        <v>1634</v>
      </c>
      <c r="Q290" s="250" t="s">
        <v>1644</v>
      </c>
      <c r="R290" s="251" t="s">
        <v>1645</v>
      </c>
      <c r="S290" s="151" t="str">
        <f t="shared" si="16"/>
        <v>Paprikukrydduð ýsa með kartöflum og rjómasósu</v>
      </c>
      <c r="T290" s="149" t="str">
        <f>IF($B290="","",$C290/1000*IFERROR(INDEX(Vöruskrá!$R:$R,MATCH($B290,Vöruskrá!$B:$B,0)),0))</f>
        <v/>
      </c>
      <c r="U290" s="150">
        <f t="shared" si="14"/>
        <v>1828.2718427184275</v>
      </c>
      <c r="W290" t="str">
        <f t="shared" si="15"/>
        <v>Paprikukrydduð ýsa með kartöflum og rjómasósu</v>
      </c>
    </row>
    <row r="291" spans="1:23" ht="15">
      <c r="A291" s="243"/>
      <c r="B291" s="243" t="s">
        <v>807</v>
      </c>
      <c r="C291" s="244">
        <v>91013</v>
      </c>
      <c r="D291" s="245" t="s">
        <v>807</v>
      </c>
      <c r="E291" s="245" t="s">
        <v>551</v>
      </c>
      <c r="F291" s="245"/>
      <c r="G291" s="246">
        <f>IF(OR(B291="",C291=""),"",IFERROR(INDEX(Vöruskrá!J:J,MATCH(B291,Vöruskrá!B:B,0))*C291/100000,""))</f>
        <v>91.013000000000005</v>
      </c>
      <c r="H291" s="246">
        <f>IF(OR(B291="",C291=""),"",IFERROR(INDEX(Vöruskrá!K:K,MATCH(B291,Vöruskrá!B:B,0))*C291/100000,""))</f>
        <v>0.63709099999999996</v>
      </c>
      <c r="I291" s="246">
        <f>IF(OR(B291="",C291=""),"",IFERROR(INDEX(Vöruskrá!L:L,MATCH(B291,Vöruskrá!B:B,0))*C291/100000,""))</f>
        <v>9.1013000000000011E-2</v>
      </c>
      <c r="J291" s="246">
        <f>IF(OR(B291="",C291=""),"",IFERROR(INDEX(Vöruskrá!M:M,MATCH(B291,Vöruskrá!B:B,0))*C291/100000,""))</f>
        <v>0</v>
      </c>
      <c r="K291" s="246">
        <f>IF(OR(B291="",C291=""),"",IFERROR(INDEX(Vöruskrá!N:N,MATCH(B291,Vöruskrá!B:B,0))*C291/100000,""))</f>
        <v>0</v>
      </c>
      <c r="L291" s="246">
        <f>IF(OR(B291="",C291=""),"",IFERROR(INDEX(Vöruskrá!O:O,MATCH(B291,Vöruskrá!B:B,0))*C291/100000,""))</f>
        <v>20.93299</v>
      </c>
      <c r="M291" s="246">
        <f>IF(OR(B291="",C291=""),"",IFERROR(INDEX(Vöruskrá!P:P,MATCH(B291,Vöruskrá!B:B,0))*C291/100000,""))</f>
        <v>0.27303899999999998</v>
      </c>
      <c r="N291" s="246">
        <f>IF(OR(B291="",C291=""),"",IFERROR(INDEX(Vöruskrá!Q:Q,MATCH(B291,Vöruskrá!B:B,0))*C291/100000,""))</f>
        <v>0</v>
      </c>
      <c r="O291" s="247">
        <f>IF(OR(B291="",C291=""),"",IFERROR(C291/1000*INDEX(Vöruskrá!R:R,MATCH(B291,Vöruskrá!B:B,0))/1000,""))</f>
        <v>172.9247</v>
      </c>
      <c r="P291" s="243"/>
      <c r="Q291" s="109"/>
      <c r="R291" s="100"/>
      <c r="S291" s="151" t="str">
        <f t="shared" si="16"/>
        <v>Ýsa</v>
      </c>
      <c r="T291" s="149">
        <f>IF($B291="","",$C291/1000*IFERROR(INDEX(Vöruskrá!$R:$R,MATCH($B291,Vöruskrá!$B:$B,0)),0))</f>
        <v>172924.7</v>
      </c>
      <c r="U291" s="150" t="str">
        <f t="shared" si="14"/>
        <v/>
      </c>
      <c r="W291" t="str">
        <f t="shared" si="15"/>
        <v>Paprikukrydduð ýsa með kartöflum og rjómasósu</v>
      </c>
    </row>
    <row r="292" spans="1:23" ht="15">
      <c r="A292" s="248"/>
      <c r="B292" s="248" t="s">
        <v>897</v>
      </c>
      <c r="C292" s="249">
        <v>1706</v>
      </c>
      <c r="D292" s="245" t="s">
        <v>898</v>
      </c>
      <c r="E292" s="245" t="s">
        <v>121</v>
      </c>
      <c r="F292" s="245" t="s">
        <v>895</v>
      </c>
      <c r="G292" s="246">
        <f>IF(OR(B292="",C292=""),"",IFERROR(INDEX(Vöruskrá!J:J,MATCH(B292,Vöruskrá!B:B,0))*C292/100000,""))</f>
        <v>4.8109200000000003</v>
      </c>
      <c r="H292" s="246">
        <f>IF(OR(B292="",C292=""),"",IFERROR(INDEX(Vöruskrá!K:K,MATCH(B292,Vöruskrá!B:B,0))*C292/100000,""))</f>
        <v>0.22178</v>
      </c>
      <c r="I292" s="246">
        <f>IF(OR(B292="",C292=""),"",IFERROR(INDEX(Vöruskrá!L:L,MATCH(B292,Vöruskrá!B:B,0))*C292/100000,""))</f>
        <v>3.4119999999999998E-2</v>
      </c>
      <c r="J292" s="246">
        <f>IF(OR(B292="",C292=""),"",IFERROR(INDEX(Vöruskrá!M:M,MATCH(B292,Vöruskrá!B:B,0))*C292/100000,""))</f>
        <v>0.92123999999999995</v>
      </c>
      <c r="K292" s="246">
        <f>IF(OR(B292="",C292=""),"",IFERROR(INDEX(Vöruskrá!N:N,MATCH(B292,Vöruskrá!B:B,0))*C292/100000,""))</f>
        <v>0.1706</v>
      </c>
      <c r="L292" s="246">
        <f>IF(OR(B292="",C292=""),"",IFERROR(INDEX(Vöruskrá!O:O,MATCH(B292,Vöruskrá!B:B,0))*C292/100000,""))</f>
        <v>0.23884</v>
      </c>
      <c r="M292" s="246">
        <f>IF(OR(B292="",C292=""),"",IFERROR(INDEX(Vöruskrá!P:P,MATCH(B292,Vöruskrá!B:B,0))*C292/100000,""))</f>
        <v>1.7060000000000003E-3</v>
      </c>
      <c r="N292" s="246">
        <f>IF(OR(B292="",C292=""),"",IFERROR(INDEX(Vöruskrá!Q:Q,MATCH(B292,Vöruskrá!B:B,0))*C292/100000,""))</f>
        <v>0.59709999999999996</v>
      </c>
      <c r="O292" s="247">
        <f>IF(OR(B292="",C292=""),"",IFERROR(C292/1000*INDEX(Vöruskrá!R:R,MATCH(B292,Vöruskrá!B:B,0))/1000,""))</f>
        <v>5.1180000000000003</v>
      </c>
      <c r="P292" s="248"/>
      <c r="Q292" s="97"/>
      <c r="R292" s="25"/>
      <c r="S292" s="151" t="str">
        <f t="shared" si="16"/>
        <v>Paprikuduft</v>
      </c>
      <c r="T292" s="149">
        <f>IF($B292="","",$C292/1000*IFERROR(INDEX(Vöruskrá!$R:$R,MATCH($B292,Vöruskrá!$B:$B,0)),0))</f>
        <v>5118</v>
      </c>
      <c r="U292" s="150" t="str">
        <f t="shared" si="14"/>
        <v/>
      </c>
      <c r="W292" t="str">
        <f t="shared" si="15"/>
        <v>Paprikukrydduð ýsa með kartöflum og rjómasósu</v>
      </c>
    </row>
    <row r="293" spans="1:23" ht="15">
      <c r="A293" s="243"/>
      <c r="B293" s="243" t="s">
        <v>889</v>
      </c>
      <c r="C293" s="244">
        <v>910</v>
      </c>
      <c r="D293" s="245" t="s">
        <v>890</v>
      </c>
      <c r="E293" s="245" t="s">
        <v>121</v>
      </c>
      <c r="F293" s="245"/>
      <c r="G293" s="246">
        <f>IF(OR(B293="",C293=""),"",IFERROR(INDEX(Vöruskrá!J:J,MATCH(B293,Vöruskrá!B:B,0))*C293/100000,""))</f>
        <v>1.3559000000000001</v>
      </c>
      <c r="H293" s="246">
        <f>IF(OR(B293="",C293=""),"",IFERROR(INDEX(Vöruskrá!K:K,MATCH(B293,Vöruskrá!B:B,0))*C293/100000,""))</f>
        <v>4.5500000000000002E-3</v>
      </c>
      <c r="I293" s="246">
        <f>IF(OR(B293="",C293=""),"",IFERROR(INDEX(Vöruskrá!L:L,MATCH(B293,Vöruskrá!B:B,0))*C293/100000,""))</f>
        <v>9.1E-4</v>
      </c>
      <c r="J293" s="246">
        <f>IF(OR(B293="",C293=""),"",IFERROR(INDEX(Vöruskrá!M:M,MATCH(B293,Vöruskrá!B:B,0))*C293/100000,""))</f>
        <v>0.30120999999999998</v>
      </c>
      <c r="K293" s="246">
        <f>IF(OR(B293="",C293=""),"",IFERROR(INDEX(Vöruskrá!N:N,MATCH(B293,Vöruskrá!B:B,0))*C293/100000,""))</f>
        <v>9.1000000000000004E-3</v>
      </c>
      <c r="L293" s="246">
        <f>IF(OR(B293="",C293=""),"",IFERROR(INDEX(Vöruskrá!O:O,MATCH(B293,Vöruskrá!B:B,0))*C293/100000,""))</f>
        <v>5.824E-2</v>
      </c>
      <c r="M293" s="246">
        <f>IF(OR(B293="",C293=""),"",IFERROR(INDEX(Vöruskrá!P:P,MATCH(B293,Vöruskrá!B:B,0))*C293/100000,""))</f>
        <v>0</v>
      </c>
      <c r="N293" s="246">
        <f>IF(OR(B293="",C293=""),"",IFERROR(INDEX(Vöruskrá!Q:Q,MATCH(B293,Vöruskrá!B:B,0))*C293/100000,""))</f>
        <v>1.9109999999999999E-2</v>
      </c>
      <c r="O293" s="247">
        <f>IF(OR(B293="",C293=""),"",IFERROR(C293/1000*INDEX(Vöruskrá!R:R,MATCH(B293,Vöruskrá!B:B,0))/1000,""))</f>
        <v>1.365</v>
      </c>
      <c r="P293" s="243"/>
      <c r="Q293" s="98"/>
      <c r="R293" s="5"/>
      <c r="S293" s="151" t="str">
        <f t="shared" si="16"/>
        <v>Hvítlaukur (ferskur)</v>
      </c>
      <c r="T293" s="149">
        <f>IF($B293="","",$C293/1000*IFERROR(INDEX(Vöruskrá!$R:$R,MATCH($B293,Vöruskrá!$B:$B,0)),0))</f>
        <v>1365</v>
      </c>
      <c r="U293" s="150" t="str">
        <f t="shared" si="14"/>
        <v/>
      </c>
      <c r="W293" t="str">
        <f t="shared" si="15"/>
        <v>Paprikukrydduð ýsa með kartöflum og rjómasósu</v>
      </c>
    </row>
    <row r="294" spans="1:23" ht="15">
      <c r="A294" s="248"/>
      <c r="B294" s="248" t="s">
        <v>1282</v>
      </c>
      <c r="C294" s="249">
        <v>2844</v>
      </c>
      <c r="D294" s="245" t="s">
        <v>1285</v>
      </c>
      <c r="E294" s="245"/>
      <c r="F294" s="245"/>
      <c r="G294" s="246">
        <f>IF(OR(B294="",C294=""),"",IFERROR(INDEX(Vöruskrá!J:J,MATCH(B294,Vöruskrá!B:B,0))*C294/100000,""))</f>
        <v>25.596</v>
      </c>
      <c r="H294" s="246">
        <f>IF(OR(B294="",C294=""),"",IFERROR(INDEX(Vöruskrá!K:K,MATCH(B294,Vöruskrá!B:B,0))*C294/100000,""))</f>
        <v>2.8439999999999999</v>
      </c>
      <c r="I294" s="246">
        <f>IF(OR(B294="",C294=""),"",IFERROR(INDEX(Vöruskrá!L:L,MATCH(B294,Vöruskrá!B:B,0))*C294/100000,""))</f>
        <v>0.42659999999999998</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v>
      </c>
      <c r="N294" s="246">
        <f>IF(OR(B294="",C294=""),"",IFERROR(INDEX(Vöruskrá!Q:Q,MATCH(B294,Vöruskrá!B:B,0))*C294/100000,""))</f>
        <v>0</v>
      </c>
      <c r="O294" s="247">
        <f>IF(OR(B294="",C294=""),"",IFERROR(C294/1000*INDEX(Vöruskrá!R:R,MATCH(B294,Vöruskrá!B:B,0))/1000,""))</f>
        <v>0.92145599999999994</v>
      </c>
      <c r="P294" s="248"/>
      <c r="Q294" s="97"/>
      <c r="R294" s="25"/>
      <c r="S294" s="151" t="str">
        <f t="shared" si="16"/>
        <v>Ólífuolía</v>
      </c>
      <c r="T294" s="149">
        <f>IF($B294="","",$C294/1000*IFERROR(INDEX(Vöruskrá!$R:$R,MATCH($B294,Vöruskrá!$B:$B,0)),0))</f>
        <v>921.4559999999999</v>
      </c>
      <c r="U294" s="150" t="str">
        <f t="shared" si="14"/>
        <v/>
      </c>
      <c r="W294" t="str">
        <f t="shared" si="15"/>
        <v>Paprikukrydduð ýsa með kartöflum og rjómasósu</v>
      </c>
    </row>
    <row r="295" spans="1:23" ht="15">
      <c r="A295" s="243"/>
      <c r="B295" s="243" t="s">
        <v>269</v>
      </c>
      <c r="C295" s="244">
        <v>910</v>
      </c>
      <c r="D295" s="245" t="s">
        <v>272</v>
      </c>
      <c r="E295" s="245" t="s">
        <v>121</v>
      </c>
      <c r="F295" s="245" t="s">
        <v>273</v>
      </c>
      <c r="G295" s="246">
        <f>IF(OR(B295="",C295=""),"",IFERROR(INDEX(Vöruskrá!J:J,MATCH(B295,Vöruskrá!B:B,0))*C295/100000,""))</f>
        <v>0</v>
      </c>
      <c r="H295" s="246">
        <f>IF(OR(B295="",C295=""),"",IFERROR(INDEX(Vöruskrá!K:K,MATCH(B295,Vöruskrá!B:B,0))*C295/100000,""))</f>
        <v>0</v>
      </c>
      <c r="I295" s="246">
        <f>IF(OR(B295="",C295=""),"",IFERROR(INDEX(Vöruskrá!L:L,MATCH(B295,Vöruskrá!B:B,0))*C295/100000,""))</f>
        <v>0</v>
      </c>
      <c r="J295" s="246">
        <f>IF(OR(B295="",C295=""),"",IFERROR(INDEX(Vöruskrá!M:M,MATCH(B295,Vöruskrá!B:B,0))*C295/100000,""))</f>
        <v>0</v>
      </c>
      <c r="K295" s="246">
        <f>IF(OR(B295="",C295=""),"",IFERROR(INDEX(Vöruskrá!N:N,MATCH(B295,Vöruskrá!B:B,0))*C295/100000,""))</f>
        <v>0</v>
      </c>
      <c r="L295" s="246">
        <f>IF(OR(B295="",C295=""),"",IFERROR(INDEX(Vöruskrá!O:O,MATCH(B295,Vöruskrá!B:B,0))*C295/100000,""))</f>
        <v>0</v>
      </c>
      <c r="M295" s="246">
        <f>IF(OR(B295="",C295=""),"",IFERROR(INDEX(Vöruskrá!P:P,MATCH(B295,Vöruskrá!B:B,0))*C295/100000,""))</f>
        <v>0.91</v>
      </c>
      <c r="N295" s="246">
        <f>IF(OR(B295="",C295=""),"",IFERROR(INDEX(Vöruskrá!Q:Q,MATCH(B295,Vöruskrá!B:B,0))*C295/100000,""))</f>
        <v>0</v>
      </c>
      <c r="O295" s="247">
        <f>IF(OR(B295="",C295=""),"",IFERROR(C295/1000*INDEX(Vöruskrá!R:R,MATCH(B295,Vöruskrá!B:B,0))/1000,""))</f>
        <v>0.10920000000000001</v>
      </c>
      <c r="P295" s="243"/>
      <c r="Q295" s="98"/>
      <c r="R295" s="5"/>
      <c r="S295" s="151" t="str">
        <f t="shared" si="16"/>
        <v>Borðsalt</v>
      </c>
      <c r="T295" s="149">
        <f>IF($B295="","",$C295/1000*IFERROR(INDEX(Vöruskrá!$R:$R,MATCH($B295,Vöruskrá!$B:$B,0)),0))</f>
        <v>109.2</v>
      </c>
      <c r="U295" s="150" t="str">
        <f t="shared" si="14"/>
        <v/>
      </c>
      <c r="W295" t="str">
        <f t="shared" si="15"/>
        <v>Paprikukrydduð ýsa með kartöflum og rjómasósu</v>
      </c>
    </row>
    <row r="296" spans="1:23" ht="15">
      <c r="A296" s="248"/>
      <c r="B296" s="248" t="s">
        <v>720</v>
      </c>
      <c r="C296" s="249">
        <v>341</v>
      </c>
      <c r="D296" s="245" t="s">
        <v>721</v>
      </c>
      <c r="E296" s="245"/>
      <c r="F296" s="245" t="s">
        <v>280</v>
      </c>
      <c r="G296" s="246">
        <f>IF(OR(B296="",C296=""),"",IFERROR(INDEX(Vöruskrá!J:J,MATCH(B296,Vöruskrá!B:B,0))*C296/100000,""))</f>
        <v>1.31626</v>
      </c>
      <c r="H296" s="246">
        <f>IF(OR(B296="",C296=""),"",IFERROR(INDEX(Vöruskrá!K:K,MATCH(B296,Vöruskrá!B:B,0))*C296/100000,""))</f>
        <v>1.1252999999999999E-2</v>
      </c>
      <c r="I296" s="246">
        <f>IF(OR(B296="",C296=""),"",IFERROR(INDEX(Vöruskrá!L:L,MATCH(B296,Vöruskrá!B:B,0))*C296/100000,""))</f>
        <v>3.4099999999999998E-3</v>
      </c>
      <c r="J296" s="246">
        <f>IF(OR(B296="",C296=""),"",IFERROR(INDEX(Vöruskrá!M:M,MATCH(B296,Vöruskrá!B:B,0))*C296/100000,""))</f>
        <v>0.22165000000000001</v>
      </c>
      <c r="K296" s="246">
        <f>IF(OR(B296="",C296=""),"",IFERROR(INDEX(Vöruskrá!N:N,MATCH(B296,Vöruskrá!B:B,0))*C296/100000,""))</f>
        <v>2.0460000000000001E-3</v>
      </c>
      <c r="L296" s="246">
        <f>IF(OR(B296="",C296=""),"",IFERROR(INDEX(Vöruskrá!O:O,MATCH(B296,Vöruskrá!B:B,0))*C296/100000,""))</f>
        <v>3.7510000000000002E-2</v>
      </c>
      <c r="M296" s="246">
        <f>IF(OR(B296="",C296=""),"",IFERROR(INDEX(Vöruskrá!P:P,MATCH(B296,Vöruskrá!B:B,0))*C296/100000,""))</f>
        <v>3.4099999999999999E-4</v>
      </c>
      <c r="N296" s="246">
        <f>IF(OR(B296="",C296=""),"",IFERROR(INDEX(Vöruskrá!Q:Q,MATCH(B296,Vöruskrá!B:B,0))*C296/100000,""))</f>
        <v>0</v>
      </c>
      <c r="O296" s="247">
        <f>IF(OR(B296="",C296=""),"",IFERROR(C296/1000*INDEX(Vöruskrá!R:R,MATCH(B296,Vöruskrá!B:B,0))/1000,""))</f>
        <v>2.387</v>
      </c>
      <c r="P296" s="248"/>
      <c r="Q296" s="97"/>
      <c r="R296" s="25"/>
      <c r="S296" s="151" t="str">
        <f t="shared" si="16"/>
        <v>Svartur pipar, malaður</v>
      </c>
      <c r="T296" s="149">
        <f>IF($B296="","",$C296/1000*IFERROR(INDEX(Vöruskrá!$R:$R,MATCH($B296,Vöruskrá!$B:$B,0)),0))</f>
        <v>2387</v>
      </c>
      <c r="U296" s="150" t="str">
        <f t="shared" si="14"/>
        <v/>
      </c>
      <c r="W296" t="str">
        <f t="shared" si="15"/>
        <v>Paprikukrydduð ýsa með kartöflum og rjómasósu</v>
      </c>
    </row>
    <row r="297" spans="1:23" ht="26.1">
      <c r="A297" s="243"/>
      <c r="B297" s="243" t="s">
        <v>1608</v>
      </c>
      <c r="C297" s="244">
        <v>2275</v>
      </c>
      <c r="D297" s="245" t="s">
        <v>1473</v>
      </c>
      <c r="E297" s="245" t="s">
        <v>1478</v>
      </c>
      <c r="F297" s="245"/>
      <c r="G297" s="246" t="str">
        <f>IF(OR(B297="",C297=""),"",IFERROR(INDEX(Vöruskrá!J:J,MATCH(B297,Vöruskrá!B:B,0))*C297/100000,""))</f>
        <v/>
      </c>
      <c r="H297" s="246" t="str">
        <f>IF(OR(B297="",C297=""),"",IFERROR(INDEX(Vöruskrá!K:K,MATCH(B297,Vöruskrá!B:B,0))*C297/100000,""))</f>
        <v/>
      </c>
      <c r="I297" s="246" t="str">
        <f>IF(OR(B297="",C297=""),"",IFERROR(INDEX(Vöruskrá!L:L,MATCH(B297,Vöruskrá!B:B,0))*C297/100000,""))</f>
        <v/>
      </c>
      <c r="J297" s="246" t="str">
        <f>IF(OR(B297="",C297=""),"",IFERROR(INDEX(Vöruskrá!M:M,MATCH(B297,Vöruskrá!B:B,0))*C297/100000,""))</f>
        <v/>
      </c>
      <c r="K297" s="246" t="str">
        <f>IF(OR(B297="",C297=""),"",IFERROR(INDEX(Vöruskrá!N:N,MATCH(B297,Vöruskrá!B:B,0))*C297/100000,""))</f>
        <v/>
      </c>
      <c r="L297" s="246" t="str">
        <f>IF(OR(B297="",C297=""),"",IFERROR(INDEX(Vöruskrá!O:O,MATCH(B297,Vöruskrá!B:B,0))*C297/100000,""))</f>
        <v/>
      </c>
      <c r="M297" s="246" t="str">
        <f>IF(OR(B297="",C297=""),"",IFERROR(INDEX(Vöruskrá!P:P,MATCH(B297,Vöruskrá!B:B,0))*C297/100000,""))</f>
        <v/>
      </c>
      <c r="N297" s="246" t="str">
        <f>IF(OR(B297="",C297=""),"",IFERROR(INDEX(Vöruskrá!Q:Q,MATCH(B297,Vöruskrá!B:B,0))*C297/100000,""))</f>
        <v/>
      </c>
      <c r="O297" s="247" t="str">
        <f>IF(OR(B297="",C297=""),"",IFERROR(C297/1000*INDEX(Vöruskrá!R:R,MATCH(B297,Vöruskrá!B:B,0))/1000,""))</f>
        <v/>
      </c>
      <c r="P297" s="243"/>
      <c r="Q297" s="110"/>
      <c r="R297" s="99"/>
      <c r="S297" s="151" t="str">
        <f t="shared" si="16"/>
        <v>Sítrónusafi</v>
      </c>
      <c r="T297" s="149">
        <f>IF($B297="","",$C297/1000*IFERROR(INDEX(Vöruskrá!$R:$R,MATCH($B297,Vöruskrá!$B:$B,0)),0))</f>
        <v>0</v>
      </c>
      <c r="U297" s="150" t="str">
        <f t="shared" si="14"/>
        <v/>
      </c>
      <c r="W297" t="str">
        <f t="shared" si="15"/>
        <v>Paprikukrydduð ýsa með kartöflum og rjómasósu</v>
      </c>
    </row>
    <row r="298" spans="1:23" ht="60">
      <c r="A298" s="236" t="s">
        <v>1139</v>
      </c>
      <c r="B298" s="236"/>
      <c r="C298" s="237"/>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0" t="s">
        <v>1647</v>
      </c>
      <c r="Q298" s="241" t="s">
        <v>1648</v>
      </c>
      <c r="R298" s="242" t="s">
        <v>1649</v>
      </c>
      <c r="S298" s="151" t="str">
        <f t="shared" si="16"/>
        <v>Plokkfiskur</v>
      </c>
      <c r="T298" s="149" t="str">
        <f>IF($B298="","",$C298/1000*IFERROR(INDEX(Vöruskrá!$R:$R,MATCH($B298,Vöruskrá!$B:$B,0)),0))</f>
        <v/>
      </c>
      <c r="U298" s="150">
        <f t="shared" si="14"/>
        <v>842.77709999999979</v>
      </c>
      <c r="W298" t="str">
        <f t="shared" si="15"/>
        <v>Plokkfiskur</v>
      </c>
    </row>
    <row r="299" spans="1:23" ht="15">
      <c r="A299" s="243"/>
      <c r="B299" s="243" t="s">
        <v>807</v>
      </c>
      <c r="C299" s="244">
        <v>31364</v>
      </c>
      <c r="D299" s="245" t="s">
        <v>807</v>
      </c>
      <c r="E299" s="245" t="s">
        <v>551</v>
      </c>
      <c r="F299" s="245"/>
      <c r="G299" s="246">
        <f>IF(OR(B299="",C299=""),"",IFERROR(INDEX(Vöruskrá!J:J,MATCH(B299,Vöruskrá!B:B,0))*C299/100000,""))</f>
        <v>31.364000000000001</v>
      </c>
      <c r="H299" s="246">
        <f>IF(OR(B299="",C299=""),"",IFERROR(INDEX(Vöruskrá!K:K,MATCH(B299,Vöruskrá!B:B,0))*C299/100000,""))</f>
        <v>0.21954799999999999</v>
      </c>
      <c r="I299" s="246">
        <f>IF(OR(B299="",C299=""),"",IFERROR(INDEX(Vöruskrá!L:L,MATCH(B299,Vöruskrá!B:B,0))*C299/100000,""))</f>
        <v>3.1364000000000003E-2</v>
      </c>
      <c r="J299" s="246">
        <f>IF(OR(B299="",C299=""),"",IFERROR(INDEX(Vöruskrá!M:M,MATCH(B299,Vöruskrá!B:B,0))*C299/100000,""))</f>
        <v>0</v>
      </c>
      <c r="K299" s="246">
        <f>IF(OR(B299="",C299=""),"",IFERROR(INDEX(Vöruskrá!N:N,MATCH(B299,Vöruskrá!B:B,0))*C299/100000,""))</f>
        <v>0</v>
      </c>
      <c r="L299" s="246">
        <f>IF(OR(B299="",C299=""),"",IFERROR(INDEX(Vöruskrá!O:O,MATCH(B299,Vöruskrá!B:B,0))*C299/100000,""))</f>
        <v>7.2137200000000004</v>
      </c>
      <c r="M299" s="246">
        <f>IF(OR(B299="",C299=""),"",IFERROR(INDEX(Vöruskrá!P:P,MATCH(B299,Vöruskrá!B:B,0))*C299/100000,""))</f>
        <v>9.4091999999999995E-2</v>
      </c>
      <c r="N299" s="246">
        <f>IF(OR(B299="",C299=""),"",IFERROR(INDEX(Vöruskrá!Q:Q,MATCH(B299,Vöruskrá!B:B,0))*C299/100000,""))</f>
        <v>0</v>
      </c>
      <c r="O299" s="247">
        <f>IF(OR(B299="",C299=""),"",IFERROR(C299/1000*INDEX(Vöruskrá!R:R,MATCH(B299,Vöruskrá!B:B,0))/1000,""))</f>
        <v>59.5916</v>
      </c>
      <c r="P299" s="243"/>
      <c r="Q299" s="109"/>
      <c r="R299" s="100"/>
      <c r="S299" s="151" t="str">
        <f t="shared" si="16"/>
        <v>Ýsa</v>
      </c>
      <c r="T299" s="149">
        <f>IF($B299="","",$C299/1000*IFERROR(INDEX(Vöruskrá!$R:$R,MATCH($B299,Vöruskrá!$B:$B,0)),0))</f>
        <v>59591.6</v>
      </c>
      <c r="U299" s="150" t="str">
        <f t="shared" ref="U299:U362" si="17">IF($A299="","",IFERROR(SUMIFS($T:$T,$W:$W,$A299)/(SUMIFS($C:$C,$W:$W,$A299)/1000),""))</f>
        <v/>
      </c>
      <c r="W299" t="str">
        <f t="shared" si="15"/>
        <v>Plokkfiskur</v>
      </c>
    </row>
    <row r="300" spans="1:23" ht="15">
      <c r="A300" s="248"/>
      <c r="B300" s="248" t="s">
        <v>881</v>
      </c>
      <c r="C300" s="249">
        <v>41819</v>
      </c>
      <c r="D300" s="245" t="s">
        <v>562</v>
      </c>
      <c r="E300" s="245" t="s">
        <v>121</v>
      </c>
      <c r="F300" s="245"/>
      <c r="G300" s="246">
        <f>IF(OR(B300="",C300=""),"",IFERROR(INDEX(Vöruskrá!J:J,MATCH(B300,Vöruskrá!B:B,0))*C300/100000,""))</f>
        <v>32.200629999999997</v>
      </c>
      <c r="H300" s="246">
        <f>IF(OR(B300="",C300=""),"",IFERROR(INDEX(Vöruskrá!K:K,MATCH(B300,Vöruskrá!B:B,0))*C300/100000,""))</f>
        <v>4.1819000000000002E-2</v>
      </c>
      <c r="I300" s="246">
        <f>IF(OR(B300="",C300=""),"",IFERROR(INDEX(Vöruskrá!L:L,MATCH(B300,Vöruskrá!B:B,0))*C300/100000,""))</f>
        <v>0</v>
      </c>
      <c r="J300" s="246">
        <f>IF(OR(B300="",C300=""),"",IFERROR(INDEX(Vöruskrá!M:M,MATCH(B300,Vöruskrá!B:B,0))*C300/100000,""))</f>
        <v>7.1092300000000002</v>
      </c>
      <c r="K300" s="246">
        <f>IF(OR(B300="",C300=""),"",IFERROR(INDEX(Vöruskrá!N:N,MATCH(B300,Vöruskrá!B:B,0))*C300/100000,""))</f>
        <v>0.33455200000000002</v>
      </c>
      <c r="L300" s="246">
        <f>IF(OR(B300="",C300=""),"",IFERROR(INDEX(Vöruskrá!O:O,MATCH(B300,Vöruskrá!B:B,0))*C300/100000,""))</f>
        <v>0.83638000000000001</v>
      </c>
      <c r="M300" s="246">
        <f>IF(OR(B300="",C300=""),"",IFERROR(INDEX(Vöruskrá!P:P,MATCH(B300,Vöruskrá!B:B,0))*C300/100000,""))</f>
        <v>0</v>
      </c>
      <c r="N300" s="246">
        <f>IF(OR(B300="",C300=""),"",IFERROR(INDEX(Vöruskrá!Q:Q,MATCH(B300,Vöruskrá!B:B,0))*C300/100000,""))</f>
        <v>0.920018</v>
      </c>
      <c r="O300" s="247">
        <f>IF(OR(B300="",C300=""),"",IFERROR(C300/1000*INDEX(Vöruskrá!R:R,MATCH(B300,Vöruskrá!B:B,0))/1000,""))</f>
        <v>8.3638000000000012</v>
      </c>
      <c r="P300" s="248"/>
      <c r="Q300" s="97"/>
      <c r="R300" s="25"/>
      <c r="S300" s="151" t="str">
        <f t="shared" si="16"/>
        <v>Kartöflur (ferskar)</v>
      </c>
      <c r="T300" s="149">
        <f>IF($B300="","",$C300/1000*IFERROR(INDEX(Vöruskrá!$R:$R,MATCH($B300,Vöruskrá!$B:$B,0)),0))</f>
        <v>8363.8000000000011</v>
      </c>
      <c r="U300" s="150" t="str">
        <f t="shared" si="17"/>
        <v/>
      </c>
      <c r="W300" t="str">
        <f t="shared" si="15"/>
        <v>Plokkfiskur</v>
      </c>
    </row>
    <row r="301" spans="1:23" ht="15">
      <c r="A301" s="243"/>
      <c r="B301" s="243" t="s">
        <v>882</v>
      </c>
      <c r="C301" s="244">
        <v>5227</v>
      </c>
      <c r="D301" s="245" t="s">
        <v>883</v>
      </c>
      <c r="E301" s="245" t="s">
        <v>121</v>
      </c>
      <c r="F301" s="245"/>
      <c r="G301" s="246">
        <f>IF(OR(B301="",C301=""),"",IFERROR(INDEX(Vöruskrá!J:J,MATCH(B301,Vöruskrá!B:B,0))*C301/100000,""))</f>
        <v>2.0908000000000002</v>
      </c>
      <c r="H301" s="246">
        <f>IF(OR(B301="",C301=""),"",IFERROR(INDEX(Vöruskrá!K:K,MATCH(B301,Vöruskrá!B:B,0))*C301/100000,""))</f>
        <v>5.2270000000000007E-3</v>
      </c>
      <c r="I301" s="246">
        <f>IF(OR(B301="",C301=""),"",IFERROR(INDEX(Vöruskrá!L:L,MATCH(B301,Vöruskrá!B:B,0))*C301/100000,""))</f>
        <v>0</v>
      </c>
      <c r="J301" s="246">
        <f>IF(OR(B301="",C301=""),"",IFERROR(INDEX(Vöruskrá!M:M,MATCH(B301,Vöruskrá!B:B,0))*C301/100000,""))</f>
        <v>0.48611100000000007</v>
      </c>
      <c r="K301" s="246">
        <f>IF(OR(B301="",C301=""),"",IFERROR(INDEX(Vöruskrá!N:N,MATCH(B301,Vöruskrá!B:B,0))*C301/100000,""))</f>
        <v>0.21953400000000001</v>
      </c>
      <c r="L301" s="246">
        <f>IF(OR(B301="",C301=""),"",IFERROR(INDEX(Vöruskrá!O:O,MATCH(B301,Vöruskrá!B:B,0))*C301/100000,""))</f>
        <v>5.7497000000000006E-2</v>
      </c>
      <c r="M301" s="246">
        <f>IF(OR(B301="",C301=""),"",IFERROR(INDEX(Vöruskrá!P:P,MATCH(B301,Vöruskrá!B:B,0))*C301/100000,""))</f>
        <v>0</v>
      </c>
      <c r="N301" s="246">
        <f>IF(OR(B301="",C301=""),"",IFERROR(INDEX(Vöruskrá!Q:Q,MATCH(B301,Vöruskrá!B:B,0))*C301/100000,""))</f>
        <v>8.8858999999999994E-2</v>
      </c>
      <c r="O301" s="247">
        <f>IF(OR(B301="",C301=""),"",IFERROR(C301/1000*INDEX(Vöruskrá!R:R,MATCH(B301,Vöruskrá!B:B,0))/1000,""))</f>
        <v>1.3067500000000001</v>
      </c>
      <c r="P301" s="243"/>
      <c r="Q301" s="98"/>
      <c r="R301" s="5"/>
      <c r="S301" s="151" t="str">
        <f t="shared" si="16"/>
        <v>Laukur (ferskur)</v>
      </c>
      <c r="T301" s="149">
        <f>IF($B301="","",$C301/1000*IFERROR(INDEX(Vöruskrá!$R:$R,MATCH($B301,Vöruskrá!$B:$B,0)),0))</f>
        <v>1306.75</v>
      </c>
      <c r="U301" s="150" t="str">
        <f t="shared" si="17"/>
        <v/>
      </c>
      <c r="W301" t="str">
        <f t="shared" si="15"/>
        <v>Plokkfiskur</v>
      </c>
    </row>
    <row r="302" spans="1:23" ht="15">
      <c r="A302" s="248"/>
      <c r="B302" s="248" t="s">
        <v>392</v>
      </c>
      <c r="C302" s="249">
        <v>2614</v>
      </c>
      <c r="D302" s="245" t="s">
        <v>394</v>
      </c>
      <c r="E302" s="245" t="s">
        <v>108</v>
      </c>
      <c r="F302" s="245"/>
      <c r="G302" s="246">
        <f>IF(OR(B302="",C302=""),"",IFERROR(INDEX(Vöruskrá!J:J,MATCH(B302,Vöruskrá!B:B,0))*C302/100000,""))</f>
        <v>19.291319999999999</v>
      </c>
      <c r="H302" s="246">
        <f>IF(OR(B302="",C302=""),"",IFERROR(INDEX(Vöruskrá!K:K,MATCH(B302,Vöruskrá!B:B,0))*C302/100000,""))</f>
        <v>2.1434799999999998</v>
      </c>
      <c r="I302" s="246">
        <f>IF(OR(B302="",C302=""),"",IFERROR(INDEX(Vöruskrá!L:L,MATCH(B302,Vöruskrá!B:B,0))*C302/100000,""))</f>
        <v>1.2808600000000001</v>
      </c>
      <c r="J302" s="246">
        <f>IF(OR(B302="",C302=""),"",IFERROR(INDEX(Vöruskrá!M:M,MATCH(B302,Vöruskrá!B:B,0))*C302/100000,""))</f>
        <v>1.0456000000000002E-2</v>
      </c>
      <c r="K302" s="246">
        <f>IF(OR(B302="",C302=""),"",IFERROR(INDEX(Vöruskrá!N:N,MATCH(B302,Vöruskrá!B:B,0))*C302/100000,""))</f>
        <v>1.0456000000000002E-2</v>
      </c>
      <c r="L302" s="246">
        <f>IF(OR(B302="",C302=""),"",IFERROR(INDEX(Vöruskrá!O:O,MATCH(B302,Vöruskrá!B:B,0))*C302/100000,""))</f>
        <v>1.5684E-2</v>
      </c>
      <c r="M302" s="246">
        <f>IF(OR(B302="",C302=""),"",IFERROR(INDEX(Vöruskrá!P:P,MATCH(B302,Vöruskrá!B:B,0))*C302/100000,""))</f>
        <v>3.1368E-2</v>
      </c>
      <c r="N302" s="246">
        <f>IF(OR(B302="",C302=""),"",IFERROR(INDEX(Vöruskrá!Q:Q,MATCH(B302,Vöruskrá!B:B,0))*C302/100000,""))</f>
        <v>0</v>
      </c>
      <c r="O302" s="247">
        <f>IF(OR(B302="",C302=""),"",IFERROR(C302/1000*INDEX(Vöruskrá!R:R,MATCH(B302,Vöruskrá!B:B,0))/1000,""))</f>
        <v>6.0122</v>
      </c>
      <c r="P302" s="248"/>
      <c r="Q302" s="97"/>
      <c r="R302" s="25"/>
      <c r="S302" s="151" t="str">
        <f t="shared" si="16"/>
        <v>Smjör 500 g</v>
      </c>
      <c r="T302" s="149">
        <f>IF($B302="","",$C302/1000*IFERROR(INDEX(Vöruskrá!$R:$R,MATCH($B302,Vöruskrá!$B:$B,0)),0))</f>
        <v>6012.2</v>
      </c>
      <c r="U302" s="150" t="str">
        <f t="shared" si="17"/>
        <v/>
      </c>
      <c r="W302" t="str">
        <f t="shared" si="15"/>
        <v>Plokkfiskur</v>
      </c>
    </row>
    <row r="303" spans="1:23" ht="15">
      <c r="A303" s="243"/>
      <c r="B303" s="243" t="s">
        <v>744</v>
      </c>
      <c r="C303" s="244">
        <v>15682</v>
      </c>
      <c r="D303" s="245" t="s">
        <v>745</v>
      </c>
      <c r="E303" s="245" t="s">
        <v>108</v>
      </c>
      <c r="F303" s="245"/>
      <c r="G303" s="246">
        <f>IF(OR(B303="",C303=""),"",IFERROR(INDEX(Vöruskrá!J:J,MATCH(B303,Vöruskrá!B:B,0))*C303/100000,""))</f>
        <v>10.50694</v>
      </c>
      <c r="H303" s="246">
        <f>IF(OR(B303="",C303=""),"",IFERROR(INDEX(Vöruskrá!K:K,MATCH(B303,Vöruskrá!B:B,0))*C303/100000,""))</f>
        <v>0.61159799999999997</v>
      </c>
      <c r="I303" s="246">
        <f>IF(OR(B303="",C303=""),"",IFERROR(INDEX(Vöruskrá!L:L,MATCH(B303,Vöruskrá!B:B,0))*C303/100000,""))</f>
        <v>0.36068600000000001</v>
      </c>
      <c r="J303" s="246">
        <f>IF(OR(B303="",C303=""),"",IFERROR(INDEX(Vöruskrá!M:M,MATCH(B303,Vöruskrá!B:B,0))*C303/100000,""))</f>
        <v>0.7370540000000001</v>
      </c>
      <c r="K303" s="246">
        <f>IF(OR(B303="",C303=""),"",IFERROR(INDEX(Vöruskrá!N:N,MATCH(B303,Vöruskrá!B:B,0))*C303/100000,""))</f>
        <v>0.7370540000000001</v>
      </c>
      <c r="L303" s="246">
        <f>IF(OR(B303="",C303=""),"",IFERROR(INDEX(Vöruskrá!O:O,MATCH(B303,Vöruskrá!B:B,0))*C303/100000,""))</f>
        <v>0.51750600000000002</v>
      </c>
      <c r="M303" s="246">
        <f>IF(OR(B303="",C303=""),"",IFERROR(INDEX(Vöruskrá!P:P,MATCH(B303,Vöruskrá!B:B,0))*C303/100000,""))</f>
        <v>1.5682000000000001E-2</v>
      </c>
      <c r="N303" s="246">
        <f>IF(OR(B303="",C303=""),"",IFERROR(INDEX(Vöruskrá!Q:Q,MATCH(B303,Vöruskrá!B:B,0))*C303/100000,""))</f>
        <v>0</v>
      </c>
      <c r="O303" s="247">
        <f>IF(OR(B303="",C303=""),"",IFERROR(C303/1000*INDEX(Vöruskrá!R:R,MATCH(B303,Vöruskrá!B:B,0))/1000,""))</f>
        <v>3.1364000000000001</v>
      </c>
      <c r="P303" s="243"/>
      <c r="Q303" s="98"/>
      <c r="R303" s="5"/>
      <c r="S303" s="151" t="str">
        <f t="shared" si="16"/>
        <v>Nýmjólk 1 L (MS)</v>
      </c>
      <c r="T303" s="149">
        <f>IF($B303="","",$C303/1000*IFERROR(INDEX(Vöruskrá!$R:$R,MATCH($B303,Vöruskrá!$B:$B,0)),0))</f>
        <v>3136.4</v>
      </c>
      <c r="U303" s="150" t="str">
        <f t="shared" si="17"/>
        <v/>
      </c>
      <c r="W303" t="str">
        <f t="shared" si="15"/>
        <v>Plokkfiskur</v>
      </c>
    </row>
    <row r="304" spans="1:23" ht="15">
      <c r="A304" s="248"/>
      <c r="B304" s="248" t="s">
        <v>118</v>
      </c>
      <c r="C304" s="249">
        <v>2614</v>
      </c>
      <c r="D304" s="245" t="s">
        <v>120</v>
      </c>
      <c r="E304" s="245" t="s">
        <v>121</v>
      </c>
      <c r="F304" s="245"/>
      <c r="G304" s="246">
        <f>IF(OR(B304="",C304=""),"",IFERROR(INDEX(Vöruskrá!J:J,MATCH(B304,Vöruskrá!B:B,0))*C304/100000,""))</f>
        <v>7.7112999999999996</v>
      </c>
      <c r="H304" s="246">
        <f>IF(OR(B304="",C304=""),"",IFERROR(INDEX(Vöruskrá!K:K,MATCH(B304,Vöruskrá!B:B,0))*C304/100000,""))</f>
        <v>0.78420000000000001</v>
      </c>
      <c r="I304" s="246">
        <f>IF(OR(B304="",C304=""),"",IFERROR(INDEX(Vöruskrá!L:L,MATCH(B304,Vöruskrá!B:B,0))*C304/100000,""))</f>
        <v>0.65349999999999997</v>
      </c>
      <c r="J304" s="246">
        <f>IF(OR(B304="",C304=""),"",IFERROR(INDEX(Vöruskrá!M:M,MATCH(B304,Vöruskrá!B:B,0))*C304/100000,""))</f>
        <v>0.16206800000000002</v>
      </c>
      <c r="K304" s="246">
        <f>IF(OR(B304="",C304=""),"",IFERROR(INDEX(Vöruskrá!N:N,MATCH(B304,Vöruskrá!B:B,0))*C304/100000,""))</f>
        <v>0</v>
      </c>
      <c r="L304" s="246">
        <f>IF(OR(B304="",C304=""),"",IFERROR(INDEX(Vöruskrá!O:O,MATCH(B304,Vöruskrá!B:B,0))*C304/100000,""))</f>
        <v>0</v>
      </c>
      <c r="M304" s="246">
        <f>IF(OR(B304="",C304=""),"",IFERROR(INDEX(Vöruskrá!P:P,MATCH(B304,Vöruskrá!B:B,0))*C304/100000,""))</f>
        <v>2.6140000000000004E-3</v>
      </c>
      <c r="N304" s="246">
        <f>IF(OR(B304="",C304=""),"",IFERROR(INDEX(Vöruskrá!Q:Q,MATCH(B304,Vöruskrá!B:B,0))*C304/100000,""))</f>
        <v>0</v>
      </c>
      <c r="O304" s="247">
        <f>IF(OR(B304="",C304=""),"",IFERROR(C304/1000*INDEX(Vöruskrá!R:R,MATCH(B304,Vöruskrá!B:B,0))/1000,""))</f>
        <v>4.7051999999999996</v>
      </c>
      <c r="P304" s="248"/>
      <c r="Q304" s="97"/>
      <c r="R304" s="25"/>
      <c r="S304" s="151" t="str">
        <f t="shared" si="16"/>
        <v>Debic Vegan Top (jurtarjómi)</v>
      </c>
      <c r="T304" s="149">
        <f>IF($B304="","",$C304/1000*IFERROR(INDEX(Vöruskrá!$R:$R,MATCH($B304,Vöruskrá!$B:$B,0)),0))</f>
        <v>4705.2</v>
      </c>
      <c r="U304" s="150" t="str">
        <f t="shared" si="17"/>
        <v/>
      </c>
      <c r="W304" t="str">
        <f t="shared" si="15"/>
        <v>Plokkfiskur</v>
      </c>
    </row>
    <row r="305" spans="1:23" ht="15">
      <c r="A305" s="243"/>
      <c r="B305" s="243" t="s">
        <v>269</v>
      </c>
      <c r="C305" s="244">
        <v>523</v>
      </c>
      <c r="D305" s="245" t="s">
        <v>272</v>
      </c>
      <c r="E305" s="245" t="s">
        <v>121</v>
      </c>
      <c r="F305" s="245" t="s">
        <v>273</v>
      </c>
      <c r="G305" s="246">
        <f>IF(OR(B305="",C305=""),"",IFERROR(INDEX(Vöruskrá!J:J,MATCH(B305,Vöruskrá!B:B,0))*C305/100000,""))</f>
        <v>0</v>
      </c>
      <c r="H305" s="246">
        <f>IF(OR(B305="",C305=""),"",IFERROR(INDEX(Vöruskrá!K:K,MATCH(B305,Vöruskrá!B:B,0))*C305/100000,""))</f>
        <v>0</v>
      </c>
      <c r="I305" s="246">
        <f>IF(OR(B305="",C305=""),"",IFERROR(INDEX(Vöruskrá!L:L,MATCH(B305,Vöruskrá!B:B,0))*C305/100000,""))</f>
        <v>0</v>
      </c>
      <c r="J305" s="246">
        <f>IF(OR(B305="",C305=""),"",IFERROR(INDEX(Vöruskrá!M:M,MATCH(B305,Vöruskrá!B:B,0))*C305/100000,""))</f>
        <v>0</v>
      </c>
      <c r="K305" s="246">
        <f>IF(OR(B305="",C305=""),"",IFERROR(INDEX(Vöruskrá!N:N,MATCH(B305,Vöruskrá!B:B,0))*C305/100000,""))</f>
        <v>0</v>
      </c>
      <c r="L305" s="246">
        <f>IF(OR(B305="",C305=""),"",IFERROR(INDEX(Vöruskrá!O:O,MATCH(B305,Vöruskrá!B:B,0))*C305/100000,""))</f>
        <v>0</v>
      </c>
      <c r="M305" s="246">
        <f>IF(OR(B305="",C305=""),"",IFERROR(INDEX(Vöruskrá!P:P,MATCH(B305,Vöruskrá!B:B,0))*C305/100000,""))</f>
        <v>0.52300000000000002</v>
      </c>
      <c r="N305" s="246">
        <f>IF(OR(B305="",C305=""),"",IFERROR(INDEX(Vöruskrá!Q:Q,MATCH(B305,Vöruskrá!B:B,0))*C305/100000,""))</f>
        <v>0</v>
      </c>
      <c r="O305" s="247">
        <f>IF(OR(B305="",C305=""),"",IFERROR(C305/1000*INDEX(Vöruskrá!R:R,MATCH(B305,Vöruskrá!B:B,0))/1000,""))</f>
        <v>6.276000000000001E-2</v>
      </c>
      <c r="P305" s="243"/>
      <c r="Q305" s="98"/>
      <c r="R305" s="5"/>
      <c r="S305" s="151" t="str">
        <f t="shared" si="16"/>
        <v>Borðsalt</v>
      </c>
      <c r="T305" s="149">
        <f>IF($B305="","",$C305/1000*IFERROR(INDEX(Vöruskrá!$R:$R,MATCH($B305,Vöruskrá!$B:$B,0)),0))</f>
        <v>62.760000000000005</v>
      </c>
      <c r="U305" s="150" t="str">
        <f t="shared" si="17"/>
        <v/>
      </c>
      <c r="W305" t="str">
        <f t="shared" si="15"/>
        <v>Plokkfiskur</v>
      </c>
    </row>
    <row r="306" spans="1:23" ht="15">
      <c r="A306" s="248"/>
      <c r="B306" s="248" t="s">
        <v>720</v>
      </c>
      <c r="C306" s="249">
        <v>157</v>
      </c>
      <c r="D306" s="245" t="s">
        <v>721</v>
      </c>
      <c r="E306" s="245"/>
      <c r="F306" s="245" t="s">
        <v>280</v>
      </c>
      <c r="G306" s="246">
        <f>IF(OR(B306="",C306=""),"",IFERROR(INDEX(Vöruskrá!J:J,MATCH(B306,Vöruskrá!B:B,0))*C306/100000,""))</f>
        <v>0.60602</v>
      </c>
      <c r="H306" s="246">
        <f>IF(OR(B306="",C306=""),"",IFERROR(INDEX(Vöruskrá!K:K,MATCH(B306,Vöruskrá!B:B,0))*C306/100000,""))</f>
        <v>5.1809999999999998E-3</v>
      </c>
      <c r="I306" s="246">
        <f>IF(OR(B306="",C306=""),"",IFERROR(INDEX(Vöruskrá!L:L,MATCH(B306,Vöruskrá!B:B,0))*C306/100000,""))</f>
        <v>1.57E-3</v>
      </c>
      <c r="J306" s="246">
        <f>IF(OR(B306="",C306=""),"",IFERROR(INDEX(Vöruskrá!M:M,MATCH(B306,Vöruskrá!B:B,0))*C306/100000,""))</f>
        <v>0.10205</v>
      </c>
      <c r="K306" s="246">
        <f>IF(OR(B306="",C306=""),"",IFERROR(INDEX(Vöruskrá!N:N,MATCH(B306,Vöruskrá!B:B,0))*C306/100000,""))</f>
        <v>9.4200000000000002E-4</v>
      </c>
      <c r="L306" s="246">
        <f>IF(OR(B306="",C306=""),"",IFERROR(INDEX(Vöruskrá!O:O,MATCH(B306,Vöruskrá!B:B,0))*C306/100000,""))</f>
        <v>1.7270000000000001E-2</v>
      </c>
      <c r="M306" s="246">
        <f>IF(OR(B306="",C306=""),"",IFERROR(INDEX(Vöruskrá!P:P,MATCH(B306,Vöruskrá!B:B,0))*C306/100000,""))</f>
        <v>1.5700000000000002E-4</v>
      </c>
      <c r="N306" s="246">
        <f>IF(OR(B306="",C306=""),"",IFERROR(INDEX(Vöruskrá!Q:Q,MATCH(B306,Vöruskrá!B:B,0))*C306/100000,""))</f>
        <v>0</v>
      </c>
      <c r="O306" s="247">
        <f>IF(OR(B306="",C306=""),"",IFERROR(C306/1000*INDEX(Vöruskrá!R:R,MATCH(B306,Vöruskrá!B:B,0))/1000,""))</f>
        <v>1.099</v>
      </c>
      <c r="P306" s="248"/>
      <c r="Q306" s="111"/>
      <c r="R306" s="112"/>
      <c r="S306" s="151" t="str">
        <f t="shared" si="16"/>
        <v>Svartur pipar, malaður</v>
      </c>
      <c r="T306" s="149">
        <f>IF($B306="","",$C306/1000*IFERROR(INDEX(Vöruskrá!$R:$R,MATCH($B306,Vöruskrá!$B:$B,0)),0))</f>
        <v>1099</v>
      </c>
      <c r="U306" s="150" t="str">
        <f t="shared" si="17"/>
        <v/>
      </c>
      <c r="W306" t="str">
        <f t="shared" si="15"/>
        <v>Plokkfiskur</v>
      </c>
    </row>
    <row r="307" spans="1:23" ht="60">
      <c r="A307" s="236" t="s">
        <v>1650</v>
      </c>
      <c r="B307" s="236"/>
      <c r="C307" s="237"/>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0" t="s">
        <v>1652</v>
      </c>
      <c r="Q307" s="241" t="s">
        <v>1653</v>
      </c>
      <c r="R307" s="242" t="s">
        <v>1654</v>
      </c>
      <c r="S307" s="151" t="str">
        <f t="shared" si="16"/>
        <v>Fiski taco með grænmeti, salsa, osti og sýrðum rjóma</v>
      </c>
      <c r="T307" s="149" t="str">
        <f>IF($B307="","",$C307/1000*IFERROR(INDEX(Vöruskrá!$R:$R,MATCH($B307,Vöruskrá!$B:$B,0)),0))</f>
        <v/>
      </c>
      <c r="U307" s="150">
        <f t="shared" si="17"/>
        <v>1294.3524</v>
      </c>
      <c r="W307" t="str">
        <f t="shared" si="15"/>
        <v>Fiski taco með grænmeti, salsa, osti og sýrðum rjóma</v>
      </c>
    </row>
    <row r="308" spans="1:23" ht="15">
      <c r="A308" s="243"/>
      <c r="B308" s="243" t="s">
        <v>807</v>
      </c>
      <c r="C308" s="244">
        <v>54397</v>
      </c>
      <c r="D308" s="245" t="s">
        <v>807</v>
      </c>
      <c r="E308" s="245" t="s">
        <v>551</v>
      </c>
      <c r="F308" s="245"/>
      <c r="G308" s="246">
        <f>IF(OR(B308="",C308=""),"",IFERROR(INDEX(Vöruskrá!J:J,MATCH(B308,Vöruskrá!B:B,0))*C308/100000,""))</f>
        <v>54.396999999999998</v>
      </c>
      <c r="H308" s="246">
        <f>IF(OR(B308="",C308=""),"",IFERROR(INDEX(Vöruskrá!K:K,MATCH(B308,Vöruskrá!B:B,0))*C308/100000,""))</f>
        <v>0.38077899999999992</v>
      </c>
      <c r="I308" s="246">
        <f>IF(OR(B308="",C308=""),"",IFERROR(INDEX(Vöruskrá!L:L,MATCH(B308,Vöruskrá!B:B,0))*C308/100000,""))</f>
        <v>5.4397000000000008E-2</v>
      </c>
      <c r="J308" s="246">
        <f>IF(OR(B308="",C308=""),"",IFERROR(INDEX(Vöruskrá!M:M,MATCH(B308,Vöruskrá!B:B,0))*C308/100000,""))</f>
        <v>0</v>
      </c>
      <c r="K308" s="246">
        <f>IF(OR(B308="",C308=""),"",IFERROR(INDEX(Vöruskrá!N:N,MATCH(B308,Vöruskrá!B:B,0))*C308/100000,""))</f>
        <v>0</v>
      </c>
      <c r="L308" s="246">
        <f>IF(OR(B308="",C308=""),"",IFERROR(INDEX(Vöruskrá!O:O,MATCH(B308,Vöruskrá!B:B,0))*C308/100000,""))</f>
        <v>12.51131</v>
      </c>
      <c r="M308" s="246">
        <f>IF(OR(B308="",C308=""),"",IFERROR(INDEX(Vöruskrá!P:P,MATCH(B308,Vöruskrá!B:B,0))*C308/100000,""))</f>
        <v>0.16319099999999997</v>
      </c>
      <c r="N308" s="246">
        <f>IF(OR(B308="",C308=""),"",IFERROR(INDEX(Vöruskrá!Q:Q,MATCH(B308,Vöruskrá!B:B,0))*C308/100000,""))</f>
        <v>0</v>
      </c>
      <c r="O308" s="247">
        <f>IF(OR(B308="",C308=""),"",IFERROR(C308/1000*INDEX(Vöruskrá!R:R,MATCH(B308,Vöruskrá!B:B,0))/1000,""))</f>
        <v>103.35430000000001</v>
      </c>
      <c r="P308" s="243"/>
      <c r="Q308" s="109"/>
      <c r="R308" s="100"/>
      <c r="S308" s="151" t="str">
        <f t="shared" si="16"/>
        <v>Ýsa</v>
      </c>
      <c r="T308" s="149">
        <f>IF($B308="","",$C308/1000*IFERROR(INDEX(Vöruskrá!$R:$R,MATCH($B308,Vöruskrá!$B:$B,0)),0))</f>
        <v>103354.3</v>
      </c>
      <c r="U308" s="150" t="str">
        <f t="shared" si="17"/>
        <v/>
      </c>
      <c r="W308" t="str">
        <f t="shared" si="15"/>
        <v>Fiski taco með grænmeti, salsa, osti og sýrðum rjóma</v>
      </c>
    </row>
    <row r="309" spans="1:23" ht="15">
      <c r="A309" s="248"/>
      <c r="B309" s="248" t="s">
        <v>432</v>
      </c>
      <c r="C309" s="249">
        <v>27199</v>
      </c>
      <c r="D309" s="245" t="s">
        <v>433</v>
      </c>
      <c r="E309" s="245" t="s">
        <v>121</v>
      </c>
      <c r="F309" s="245"/>
      <c r="G309" s="246">
        <f>IF(OR(B309="",C309=""),"",IFERROR(INDEX(Vöruskrá!J:J,MATCH(B309,Vöruskrá!B:B,0))*C309/100000,""))</f>
        <v>131.37117000000001</v>
      </c>
      <c r="H309" s="246">
        <f>IF(OR(B309="",C309=""),"",IFERROR(INDEX(Vöruskrá!K:K,MATCH(B309,Vöruskrá!B:B,0))*C309/100000,""))</f>
        <v>6.7997500000000004</v>
      </c>
      <c r="I309" s="246">
        <f>IF(OR(B309="",C309=""),"",IFERROR(INDEX(Vöruskrá!L:L,MATCH(B309,Vöruskrá!B:B,0))*C309/100000,""))</f>
        <v>0.62557699999999994</v>
      </c>
      <c r="J309" s="246">
        <f>IF(OR(B309="",C309=""),"",IFERROR(INDEX(Vöruskrá!M:M,MATCH(B309,Vöruskrá!B:B,0))*C309/100000,""))</f>
        <v>15.231439999999999</v>
      </c>
      <c r="K309" s="246">
        <f>IF(OR(B309="",C309=""),"",IFERROR(INDEX(Vöruskrá!N:N,MATCH(B309,Vöruskrá!B:B,0))*C309/100000,""))</f>
        <v>0.29918900000000004</v>
      </c>
      <c r="L309" s="246">
        <f>IF(OR(B309="",C309=""),"",IFERROR(INDEX(Vöruskrá!O:O,MATCH(B309,Vöruskrá!B:B,0))*C309/100000,""))</f>
        <v>1.5503430000000002</v>
      </c>
      <c r="M309" s="246">
        <f>IF(OR(B309="",C309=""),"",IFERROR(INDEX(Vöruskrá!P:P,MATCH(B309,Vöruskrá!B:B,0))*C309/100000,""))</f>
        <v>0.32638800000000001</v>
      </c>
      <c r="N309" s="246">
        <f>IF(OR(B309="",C309=""),"",IFERROR(INDEX(Vöruskrá!Q:Q,MATCH(B309,Vöruskrá!B:B,0))*C309/100000,""))</f>
        <v>1.7135369999999999</v>
      </c>
      <c r="O309" s="247">
        <f>IF(OR(B309="",C309=""),"",IFERROR(C309/1000*INDEX(Vöruskrá!R:R,MATCH(B309,Vöruskrá!B:B,0))/1000,""))</f>
        <v>10.8796</v>
      </c>
      <c r="P309" s="248"/>
      <c r="Q309" s="97"/>
      <c r="R309" s="25"/>
      <c r="S309" s="151" t="str">
        <f t="shared" si="16"/>
        <v>Taco Tubs (Tacoskálar)</v>
      </c>
      <c r="T309" s="149">
        <f>IF($B309="","",$C309/1000*IFERROR(INDEX(Vöruskrá!$R:$R,MATCH($B309,Vöruskrá!$B:$B,0)),0))</f>
        <v>10879.6</v>
      </c>
      <c r="U309" s="150" t="str">
        <f t="shared" si="17"/>
        <v/>
      </c>
      <c r="W309" t="str">
        <f t="shared" si="15"/>
        <v>Fiski taco með grænmeti, salsa, osti og sýrðum rjóma</v>
      </c>
    </row>
    <row r="310" spans="1:23" ht="15">
      <c r="A310" s="243"/>
      <c r="B310" s="243" t="s">
        <v>1291</v>
      </c>
      <c r="C310" s="244">
        <v>9066</v>
      </c>
      <c r="D310" s="245" t="s">
        <v>1292</v>
      </c>
      <c r="E310" s="245"/>
      <c r="F310" s="245"/>
      <c r="G310" s="246">
        <f>IF(OR(B310="",C310=""),"",IFERROR(INDEX(Vöruskrá!J:J,MATCH(B310,Vöruskrá!B:B,0))*C310/100000,""))</f>
        <v>2.17584</v>
      </c>
      <c r="H310" s="246" t="str">
        <f>IF(OR(B310="",C310=""),"",IFERROR(INDEX(Vöruskrá!K:K,MATCH(B310,Vöruskrá!B:B,0))*C310/100000,""))</f>
        <v/>
      </c>
      <c r="I310" s="246">
        <f>IF(OR(B310="",C310=""),"",IFERROR(INDEX(Vöruskrá!L:L,MATCH(B310,Vöruskrá!B:B,0))*C310/100000,""))</f>
        <v>0</v>
      </c>
      <c r="J310" s="246" t="str">
        <f>IF(OR(B310="",C310=""),"",IFERROR(INDEX(Vöruskrá!M:M,MATCH(B310,Vöruskrá!B:B,0))*C310/100000,""))</f>
        <v/>
      </c>
      <c r="K310" s="246">
        <f>IF(OR(B310="",C310=""),"",IFERROR(INDEX(Vöruskrá!N:N,MATCH(B310,Vöruskrá!B:B,0))*C310/100000,""))</f>
        <v>0</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5.4396000000000004</v>
      </c>
      <c r="P310" s="243"/>
      <c r="Q310" s="98"/>
      <c r="R310" s="5"/>
      <c r="S310" s="151" t="str">
        <f t="shared" si="16"/>
        <v>Hvítkál (ferskt)</v>
      </c>
      <c r="T310" s="149">
        <f>IF($B310="","",$C310/1000*IFERROR(INDEX(Vöruskrá!$R:$R,MATCH($B310,Vöruskrá!$B:$B,0)),0))</f>
        <v>5439.6</v>
      </c>
      <c r="U310" s="150" t="str">
        <f t="shared" si="17"/>
        <v/>
      </c>
      <c r="W310" t="str">
        <f t="shared" si="15"/>
        <v>Fiski taco með grænmeti, salsa, osti og sýrðum rjóma</v>
      </c>
    </row>
    <row r="311" spans="1:23" ht="15">
      <c r="A311" s="248"/>
      <c r="B311" s="248" t="s">
        <v>922</v>
      </c>
      <c r="C311" s="249">
        <v>4533</v>
      </c>
      <c r="D311" s="245" t="s">
        <v>924</v>
      </c>
      <c r="E311" s="245" t="s">
        <v>108</v>
      </c>
      <c r="F311" s="245"/>
      <c r="G311" s="246">
        <f>IF(OR(B311="",C311=""),"",IFERROR(INDEX(Vöruskrá!J:J,MATCH(B311,Vöruskrá!B:B,0))*C311/100000,""))</f>
        <v>15.4122</v>
      </c>
      <c r="H311" s="246">
        <f>IF(OR(B311="",C311=""),"",IFERROR(INDEX(Vöruskrá!K:K,MATCH(B311,Vöruskrá!B:B,0))*C311/100000,""))</f>
        <v>1.5865499999999999</v>
      </c>
      <c r="I311" s="246">
        <f>IF(OR(B311="",C311=""),"",IFERROR(INDEX(Vöruskrá!L:L,MATCH(B311,Vöruskrá!B:B,0))*C311/100000,""))</f>
        <v>0.99726000000000004</v>
      </c>
      <c r="J311" s="246">
        <f>IF(OR(B311="",C311=""),"",IFERROR(INDEX(Vöruskrá!M:M,MATCH(B311,Vöruskrá!B:B,0))*C311/100000,""))</f>
        <v>0.13599</v>
      </c>
      <c r="K311" s="246">
        <f>IF(OR(B311="",C311=""),"",IFERROR(INDEX(Vöruskrá!N:N,MATCH(B311,Vöruskrá!B:B,0))*C311/100000,""))</f>
        <v>0.13599</v>
      </c>
      <c r="L311" s="246">
        <f>IF(OR(B311="",C311=""),"",IFERROR(INDEX(Vöruskrá!O:O,MATCH(B311,Vöruskrá!B:B,0))*C311/100000,""))</f>
        <v>0.113325</v>
      </c>
      <c r="M311" s="246">
        <f>IF(OR(B311="",C311=""),"",IFERROR(INDEX(Vöruskrá!P:P,MATCH(B311,Vöruskrá!B:B,0))*C311/100000,""))</f>
        <v>0</v>
      </c>
      <c r="N311" s="246">
        <f>IF(OR(B311="",C311=""),"",IFERROR(INDEX(Vöruskrá!Q:Q,MATCH(B311,Vöruskrá!B:B,0))*C311/100000,""))</f>
        <v>0</v>
      </c>
      <c r="O311" s="247">
        <f>IF(OR(B311="",C311=""),"",IFERROR(C311/1000*INDEX(Vöruskrá!R:R,MATCH(B311,Vöruskrá!B:B,0))/1000,""))</f>
        <v>4.0796999999999999</v>
      </c>
      <c r="P311" s="248"/>
      <c r="Q311" s="97"/>
      <c r="R311" s="25"/>
      <c r="S311" s="151" t="str">
        <f t="shared" si="16"/>
        <v>Matreiðslurjómi (MS)</v>
      </c>
      <c r="T311" s="149">
        <f>IF($B311="","",$C311/1000*IFERROR(INDEX(Vöruskrá!$R:$R,MATCH($B311,Vöruskrá!$B:$B,0)),0))</f>
        <v>4079.7000000000003</v>
      </c>
      <c r="U311" s="150" t="str">
        <f t="shared" si="17"/>
        <v/>
      </c>
      <c r="W311" t="str">
        <f t="shared" si="15"/>
        <v>Fiski taco með grænmeti, salsa, osti og sýrðum rjóma</v>
      </c>
    </row>
    <row r="312" spans="1:23" ht="15">
      <c r="A312" s="243"/>
      <c r="B312" s="243" t="s">
        <v>1295</v>
      </c>
      <c r="C312" s="244">
        <v>1813</v>
      </c>
      <c r="D312" s="245" t="s">
        <v>1295</v>
      </c>
      <c r="E312" s="245"/>
      <c r="F312" s="245"/>
      <c r="G312" s="246">
        <f>IF(OR(B312="",C312=""),"",IFERROR(INDEX(Vöruskrá!J:J,MATCH(B312,Vöruskrá!B:B,0))*C312/100000,""))</f>
        <v>0.63454999999999995</v>
      </c>
      <c r="H312" s="246" t="str">
        <f>IF(OR(B312="",C312=""),"",IFERROR(INDEX(Vöruskrá!K:K,MATCH(B312,Vöruskrá!B:B,0))*C312/100000,""))</f>
        <v/>
      </c>
      <c r="I312" s="246">
        <f>IF(OR(B312="",C312=""),"",IFERROR(INDEX(Vöruskrá!L:L,MATCH(B312,Vöruskrá!B:B,0))*C312/100000,""))</f>
        <v>0</v>
      </c>
      <c r="J312" s="246">
        <f>IF(OR(B312="",C312=""),"",IFERROR(INDEX(Vöruskrá!M:M,MATCH(B312,Vöruskrá!B:B,0))*C312/100000,""))</f>
        <v>0.18129999999999999</v>
      </c>
      <c r="K312" s="246" t="str">
        <f>IF(OR(B312="",C312=""),"",IFERROR(INDEX(Vöruskrá!N:N,MATCH(B312,Vöruskrá!B:B,0))*C312/100000,""))</f>
        <v/>
      </c>
      <c r="L312" s="246" t="str">
        <f>IF(OR(B312="",C312=""),"",IFERROR(INDEX(Vöruskrá!O:O,MATCH(B312,Vöruskrá!B:B,0))*C312/100000,""))</f>
        <v/>
      </c>
      <c r="M312" s="246">
        <f>IF(OR(B312="",C312=""),"",IFERROR(INDEX(Vöruskrá!P:P,MATCH(B312,Vöruskrá!B:B,0))*C312/100000,""))</f>
        <v>0</v>
      </c>
      <c r="N312" s="246" t="str">
        <f>IF(OR(B312="",C312=""),"",IFERROR(INDEX(Vöruskrá!Q:Q,MATCH(B312,Vöruskrá!B:B,0))*C312/100000,""))</f>
        <v/>
      </c>
      <c r="O312" s="247">
        <f>IF(OR(B312="",C312=""),"",IFERROR(C312/1000*INDEX(Vöruskrá!R:R,MATCH(B312,Vöruskrá!B:B,0))/1000,""))</f>
        <v>1.0877999999999999</v>
      </c>
      <c r="P312" s="243"/>
      <c r="Q312" s="98"/>
      <c r="R312" s="5"/>
      <c r="S312" s="151" t="str">
        <f t="shared" si="16"/>
        <v>Lime</v>
      </c>
      <c r="T312" s="149">
        <f>IF($B312="","",$C312/1000*IFERROR(INDEX(Vöruskrá!$R:$R,MATCH($B312,Vöruskrá!$B:$B,0)),0))</f>
        <v>1087.8</v>
      </c>
      <c r="U312" s="150" t="str">
        <f t="shared" si="17"/>
        <v/>
      </c>
      <c r="W312" t="str">
        <f t="shared" si="15"/>
        <v>Fiski taco með grænmeti, salsa, osti og sýrðum rjóma</v>
      </c>
    </row>
    <row r="313" spans="1:23" ht="15">
      <c r="A313" s="248"/>
      <c r="B313" s="248" t="s">
        <v>428</v>
      </c>
      <c r="C313" s="249">
        <v>1360</v>
      </c>
      <c r="D313" s="245" t="s">
        <v>429</v>
      </c>
      <c r="E313" s="245" t="s">
        <v>121</v>
      </c>
      <c r="F313" s="245" t="s">
        <v>280</v>
      </c>
      <c r="G313" s="246">
        <f>IF(OR(B313="",C313=""),"",IFERROR(INDEX(Vöruskrá!J:J,MATCH(B313,Vöruskrá!B:B,0))*C313/100000,""))</f>
        <v>3.0192000000000001</v>
      </c>
      <c r="H313" s="246">
        <f>IF(OR(B313="",C313=""),"",IFERROR(INDEX(Vöruskrá!K:K,MATCH(B313,Vöruskrá!B:B,0))*C313/100000,""))</f>
        <v>8.1600000000000006E-2</v>
      </c>
      <c r="I313" s="246">
        <f>IF(OR(B313="",C313=""),"",IFERROR(INDEX(Vöruskrá!L:L,MATCH(B313,Vöruskrá!B:B,0))*C313/100000,""))</f>
        <v>1.2239999999999999E-2</v>
      </c>
      <c r="J313" s="246">
        <f>IF(OR(B313="",C313=""),"",IFERROR(INDEX(Vöruskrá!M:M,MATCH(B313,Vöruskrá!B:B,0))*C313/100000,""))</f>
        <v>0.40799999999999997</v>
      </c>
      <c r="K313" s="246">
        <f>IF(OR(B313="",C313=""),"",IFERROR(INDEX(Vöruskrá!N:N,MATCH(B313,Vöruskrá!B:B,0))*C313/100000,""))</f>
        <v>6.2559999999999991E-2</v>
      </c>
      <c r="L313" s="246">
        <f>IF(OR(B313="",C313=""),"",IFERROR(INDEX(Vöruskrá!O:O,MATCH(B313,Vöruskrá!B:B,0))*C313/100000,""))</f>
        <v>9.6560000000000007E-2</v>
      </c>
      <c r="M313" s="246">
        <f>IF(OR(B313="",C313=""),"",IFERROR(INDEX(Vöruskrá!P:P,MATCH(B313,Vöruskrá!B:B,0))*C313/100000,""))</f>
        <v>0.61199999999999999</v>
      </c>
      <c r="N313" s="246">
        <f>IF(OR(B313="",C313=""),"",IFERROR(INDEX(Vöruskrá!Q:Q,MATCH(B313,Vöruskrá!B:B,0))*C313/100000,""))</f>
        <v>0</v>
      </c>
      <c r="O313" s="247">
        <f>IF(OR(B313="",C313=""),"",IFERROR(C313/1000*INDEX(Vöruskrá!R:R,MATCH(B313,Vöruskrá!B:B,0))/1000,""))</f>
        <v>3.9630400000000003</v>
      </c>
      <c r="P313" s="248"/>
      <c r="Q313" s="97"/>
      <c r="R313" s="25"/>
      <c r="S313" s="151" t="str">
        <f t="shared" si="16"/>
        <v>Taco Grillkrydda</v>
      </c>
      <c r="T313" s="149">
        <f>IF($B313="","",$C313/1000*IFERROR(INDEX(Vöruskrá!$R:$R,MATCH($B313,Vöruskrá!$B:$B,0)),0))</f>
        <v>3963.0400000000004</v>
      </c>
      <c r="U313" s="150" t="str">
        <f t="shared" si="17"/>
        <v/>
      </c>
      <c r="W313" t="str">
        <f t="shared" si="15"/>
        <v>Fiski taco með grænmeti, salsa, osti og sýrðum rjóma</v>
      </c>
    </row>
    <row r="314" spans="1:23" ht="15">
      <c r="A314" s="243"/>
      <c r="B314" s="243" t="s">
        <v>269</v>
      </c>
      <c r="C314" s="244">
        <v>725</v>
      </c>
      <c r="D314" s="245" t="s">
        <v>272</v>
      </c>
      <c r="E314" s="245" t="s">
        <v>121</v>
      </c>
      <c r="F314" s="245" t="s">
        <v>273</v>
      </c>
      <c r="G314" s="246">
        <f>IF(OR(B314="",C314=""),"",IFERROR(INDEX(Vöruskrá!J:J,MATCH(B314,Vöruskrá!B:B,0))*C314/100000,""))</f>
        <v>0</v>
      </c>
      <c r="H314" s="246">
        <f>IF(OR(B314="",C314=""),"",IFERROR(INDEX(Vöruskrá!K:K,MATCH(B314,Vöruskrá!B:B,0))*C314/100000,""))</f>
        <v>0</v>
      </c>
      <c r="I314" s="246">
        <f>IF(OR(B314="",C314=""),"",IFERROR(INDEX(Vöruskrá!L:L,MATCH(B314,Vöruskrá!B:B,0))*C314/100000,""))</f>
        <v>0</v>
      </c>
      <c r="J314" s="246">
        <f>IF(OR(B314="",C314=""),"",IFERROR(INDEX(Vöruskrá!M:M,MATCH(B314,Vöruskrá!B:B,0))*C314/100000,""))</f>
        <v>0</v>
      </c>
      <c r="K314" s="246">
        <f>IF(OR(B314="",C314=""),"",IFERROR(INDEX(Vöruskrá!N:N,MATCH(B314,Vöruskrá!B:B,0))*C314/100000,""))</f>
        <v>0</v>
      </c>
      <c r="L314" s="246">
        <f>IF(OR(B314="",C314=""),"",IFERROR(INDEX(Vöruskrá!O:O,MATCH(B314,Vöruskrá!B:B,0))*C314/100000,""))</f>
        <v>0</v>
      </c>
      <c r="M314" s="246">
        <f>IF(OR(B314="",C314=""),"",IFERROR(INDEX(Vöruskrá!P:P,MATCH(B314,Vöruskrá!B:B,0))*C314/100000,""))</f>
        <v>0.72499999999999998</v>
      </c>
      <c r="N314" s="246">
        <f>IF(OR(B314="",C314=""),"",IFERROR(INDEX(Vöruskrá!Q:Q,MATCH(B314,Vöruskrá!B:B,0))*C314/100000,""))</f>
        <v>0</v>
      </c>
      <c r="O314" s="247">
        <f>IF(OR(B314="",C314=""),"",IFERROR(C314/1000*INDEX(Vöruskrá!R:R,MATCH(B314,Vöruskrá!B:B,0))/1000,""))</f>
        <v>8.6999999999999994E-2</v>
      </c>
      <c r="P314" s="243"/>
      <c r="Q314" s="98"/>
      <c r="R314" s="5"/>
      <c r="S314" s="151" t="str">
        <f t="shared" si="16"/>
        <v>Borðsalt</v>
      </c>
      <c r="T314" s="149">
        <f>IF($B314="","",$C314/1000*IFERROR(INDEX(Vöruskrá!$R:$R,MATCH($B314,Vöruskrá!$B:$B,0)),0))</f>
        <v>87</v>
      </c>
      <c r="U314" s="150" t="str">
        <f t="shared" si="17"/>
        <v/>
      </c>
      <c r="W314" t="str">
        <f t="shared" si="15"/>
        <v>Fiski taco með grænmeti, salsa, osti og sýrðum rjóma</v>
      </c>
    </row>
    <row r="315" spans="1:23" ht="15">
      <c r="A315" s="248"/>
      <c r="B315" s="248" t="s">
        <v>1298</v>
      </c>
      <c r="C315" s="249">
        <v>907</v>
      </c>
      <c r="D315" s="245" t="s">
        <v>1299</v>
      </c>
      <c r="E315" s="245"/>
      <c r="F315" s="245"/>
      <c r="G315" s="246">
        <f>IF(OR(B315="",C315=""),"",IFERROR(INDEX(Vöruskrá!J:J,MATCH(B315,Vöruskrá!B:B,0))*C315/100000,""))</f>
        <v>0.29931000000000002</v>
      </c>
      <c r="H315" s="246" t="str">
        <f>IF(OR(B315="",C315=""),"",IFERROR(INDEX(Vöruskrá!K:K,MATCH(B315,Vöruskrá!B:B,0))*C315/100000,""))</f>
        <v/>
      </c>
      <c r="I315" s="246">
        <f>IF(OR(B315="",C315=""),"",IFERROR(INDEX(Vöruskrá!L:L,MATCH(B315,Vöruskrá!B:B,0))*C315/100000,""))</f>
        <v>0</v>
      </c>
      <c r="J315" s="246" t="str">
        <f>IF(OR(B315="",C315=""),"",IFERROR(INDEX(Vöruskrá!M:M,MATCH(B315,Vöruskrá!B:B,0))*C315/100000,""))</f>
        <v/>
      </c>
      <c r="K315" s="246" t="str">
        <f>IF(OR(B315="",C315=""),"",IFERROR(INDEX(Vöruskrá!N:N,MATCH(B315,Vöruskrá!B:B,0))*C315/100000,""))</f>
        <v/>
      </c>
      <c r="L315" s="246" t="str">
        <f>IF(OR(B315="",C315=""),"",IFERROR(INDEX(Vöruskrá!O:O,MATCH(B315,Vöruskrá!B:B,0))*C315/100000,""))</f>
        <v/>
      </c>
      <c r="M315" s="246" t="str">
        <f>IF(OR(B315="",C315=""),"",IFERROR(INDEX(Vöruskrá!P:P,MATCH(B315,Vöruskrá!B:B,0))*C315/100000,""))</f>
        <v/>
      </c>
      <c r="N315" s="246">
        <f>IF(OR(B315="",C315=""),"",IFERROR(INDEX(Vöruskrá!Q:Q,MATCH(B315,Vöruskrá!B:B,0))*C315/100000,""))</f>
        <v>0</v>
      </c>
      <c r="O315" s="247">
        <f>IF(OR(B315="",C315=""),"",IFERROR(C315/1000*INDEX(Vöruskrá!R:R,MATCH(B315,Vöruskrá!B:B,0))/1000,""))</f>
        <v>0.54420000000000002</v>
      </c>
      <c r="P315" s="248"/>
      <c r="Q315" s="111"/>
      <c r="R315" s="112"/>
      <c r="S315" s="151" t="str">
        <f t="shared" si="16"/>
        <v>Kóríander (ferskur)</v>
      </c>
      <c r="T315" s="149">
        <f>IF($B315="","",$C315/1000*IFERROR(INDEX(Vöruskrá!$R:$R,MATCH($B315,Vöruskrá!$B:$B,0)),0))</f>
        <v>544.20000000000005</v>
      </c>
      <c r="U315" s="150" t="str">
        <f t="shared" si="17"/>
        <v/>
      </c>
      <c r="W315" t="str">
        <f t="shared" si="15"/>
        <v>Fiski taco með grænmeti, salsa, osti og sýrðum rjóma</v>
      </c>
    </row>
    <row r="316" spans="1:23" ht="48">
      <c r="A316" s="236" t="s">
        <v>1655</v>
      </c>
      <c r="B316" s="236"/>
      <c r="C316" s="237"/>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0" t="s">
        <v>1657</v>
      </c>
      <c r="Q316" s="241" t="s">
        <v>1658</v>
      </c>
      <c r="R316" s="242" t="s">
        <v>1659</v>
      </c>
      <c r="S316" s="151" t="str">
        <f t="shared" si="16"/>
        <v>Ofnbökuð langa í hvítlauk og steinselju með kartöflum</v>
      </c>
      <c r="T316" s="149" t="str">
        <f>IF($B316="","",$C316/1000*IFERROR(INDEX(Vöruskrá!$R:$R,MATCH($B316,Vöruskrá!$B:$B,0)),0))</f>
        <v/>
      </c>
      <c r="U316" s="150">
        <f t="shared" si="17"/>
        <v>1880.0867991320085</v>
      </c>
      <c r="W316" t="str">
        <f t="shared" si="15"/>
        <v>Ofnbökuð langa í hvítlauk og steinselju með kartöflum</v>
      </c>
    </row>
    <row r="317" spans="1:23" ht="15">
      <c r="A317" s="243"/>
      <c r="B317" s="243" t="s">
        <v>1303</v>
      </c>
      <c r="C317" s="244">
        <v>88790</v>
      </c>
      <c r="D317" s="245"/>
      <c r="E317" s="245"/>
      <c r="F317" s="245"/>
      <c r="G317" s="246">
        <f>IF(OR(B317="",C317=""),"",IFERROR(INDEX(Vöruskrá!J:J,MATCH(B317,Vöruskrá!B:B,0))*C317/100000,""))</f>
        <v>72.8078</v>
      </c>
      <c r="H317" s="246" t="str">
        <f>IF(OR(B317="",C317=""),"",IFERROR(INDEX(Vöruskrá!K:K,MATCH(B317,Vöruskrá!B:B,0))*C317/100000,""))</f>
        <v/>
      </c>
      <c r="I317" s="246">
        <f>IF(OR(B317="",C317=""),"",IFERROR(INDEX(Vöruskrá!L:L,MATCH(B317,Vöruskrá!B:B,0))*C317/100000,""))</f>
        <v>0</v>
      </c>
      <c r="J317" s="246">
        <f>IF(OR(B317="",C317=""),"",IFERROR(INDEX(Vöruskrá!M:M,MATCH(B317,Vöruskrá!B:B,0))*C317/100000,""))</f>
        <v>0</v>
      </c>
      <c r="K317" s="246">
        <f>IF(OR(B317="",C317=""),"",IFERROR(INDEX(Vöruskrá!N:N,MATCH(B317,Vöruskrá!B:B,0))*C317/100000,""))</f>
        <v>0</v>
      </c>
      <c r="L317" s="246" t="str">
        <f>IF(OR(B317="",C317=""),"",IFERROR(INDEX(Vöruskrá!O:O,MATCH(B317,Vöruskrá!B:B,0))*C317/100000,""))</f>
        <v/>
      </c>
      <c r="M317" s="246">
        <f>IF(OR(B317="",C317=""),"",IFERROR(INDEX(Vöruskrá!P:P,MATCH(B317,Vöruskrá!B:B,0))*C317/100000,""))</f>
        <v>0</v>
      </c>
      <c r="N317" s="246">
        <f>IF(OR(B317="",C317=""),"",IFERROR(INDEX(Vöruskrá!Q:Q,MATCH(B317,Vöruskrá!B:B,0))*C317/100000,""))</f>
        <v>0</v>
      </c>
      <c r="O317" s="247">
        <f>IF(OR(B317="",C317=""),"",IFERROR(C317/1000*INDEX(Vöruskrá!R:R,MATCH(B317,Vöruskrá!B:B,0))/1000,""))</f>
        <v>168.70099999999999</v>
      </c>
      <c r="P317" s="243"/>
      <c r="Q317" s="113"/>
      <c r="R317" s="114"/>
      <c r="S317" s="151" t="str">
        <f t="shared" si="16"/>
        <v>Langa</v>
      </c>
      <c r="T317" s="149">
        <f>IF($B317="","",$C317/1000*IFERROR(INDEX(Vöruskrá!$R:$R,MATCH($B317,Vöruskrá!$B:$B,0)),0))</f>
        <v>168701</v>
      </c>
      <c r="U317" s="150" t="str">
        <f t="shared" si="17"/>
        <v/>
      </c>
      <c r="W317" t="str">
        <f t="shared" si="15"/>
        <v>Ofnbökuð langa í hvítlauk og steinselju með kartöflum</v>
      </c>
    </row>
    <row r="318" spans="1:23" ht="15">
      <c r="A318" s="248"/>
      <c r="B318" s="248" t="s">
        <v>889</v>
      </c>
      <c r="C318" s="249">
        <v>2220</v>
      </c>
      <c r="D318" s="245" t="s">
        <v>890</v>
      </c>
      <c r="E318" s="245" t="s">
        <v>121</v>
      </c>
      <c r="F318" s="245"/>
      <c r="G318" s="246">
        <f>IF(OR(B318="",C318=""),"",IFERROR(INDEX(Vöruskrá!J:J,MATCH(B318,Vöruskrá!B:B,0))*C318/100000,""))</f>
        <v>3.3077999999999999</v>
      </c>
      <c r="H318" s="246">
        <f>IF(OR(B318="",C318=""),"",IFERROR(INDEX(Vöruskrá!K:K,MATCH(B318,Vöruskrá!B:B,0))*C318/100000,""))</f>
        <v>1.11E-2</v>
      </c>
      <c r="I318" s="246">
        <f>IF(OR(B318="",C318=""),"",IFERROR(INDEX(Vöruskrá!L:L,MATCH(B318,Vöruskrá!B:B,0))*C318/100000,""))</f>
        <v>2.2200000000000002E-3</v>
      </c>
      <c r="J318" s="246">
        <f>IF(OR(B318="",C318=""),"",IFERROR(INDEX(Vöruskrá!M:M,MATCH(B318,Vöruskrá!B:B,0))*C318/100000,""))</f>
        <v>0.73482000000000003</v>
      </c>
      <c r="K318" s="246">
        <f>IF(OR(B318="",C318=""),"",IFERROR(INDEX(Vöruskrá!N:N,MATCH(B318,Vöruskrá!B:B,0))*C318/100000,""))</f>
        <v>2.2200000000000001E-2</v>
      </c>
      <c r="L318" s="246">
        <f>IF(OR(B318="",C318=""),"",IFERROR(INDEX(Vöruskrá!O:O,MATCH(B318,Vöruskrá!B:B,0))*C318/100000,""))</f>
        <v>0.14208000000000001</v>
      </c>
      <c r="M318" s="246">
        <f>IF(OR(B318="",C318=""),"",IFERROR(INDEX(Vöruskrá!P:P,MATCH(B318,Vöruskrá!B:B,0))*C318/100000,""))</f>
        <v>0</v>
      </c>
      <c r="N318" s="246">
        <f>IF(OR(B318="",C318=""),"",IFERROR(INDEX(Vöruskrá!Q:Q,MATCH(B318,Vöruskrá!B:B,0))*C318/100000,""))</f>
        <v>4.6620000000000002E-2</v>
      </c>
      <c r="O318" s="247">
        <f>IF(OR(B318="",C318=""),"",IFERROR(C318/1000*INDEX(Vöruskrá!R:R,MATCH(B318,Vöruskrá!B:B,0))/1000,""))</f>
        <v>3.3300000000000005</v>
      </c>
      <c r="P318" s="248"/>
      <c r="Q318" s="98"/>
      <c r="R318" s="5"/>
      <c r="S318" s="151" t="str">
        <f t="shared" si="16"/>
        <v>Hvítlaukur (ferskur)</v>
      </c>
      <c r="T318" s="149">
        <f>IF($B318="","",$C318/1000*IFERROR(INDEX(Vöruskrá!$R:$R,MATCH($B318,Vöruskrá!$B:$B,0)),0))</f>
        <v>3330.0000000000005</v>
      </c>
      <c r="U318" s="150" t="str">
        <f t="shared" si="17"/>
        <v/>
      </c>
      <c r="W318" t="str">
        <f t="shared" si="15"/>
        <v>Ofnbökuð langa í hvítlauk og steinselju með kartöflum</v>
      </c>
    </row>
    <row r="319" spans="1:23" ht="15">
      <c r="A319" s="243"/>
      <c r="B319" s="243" t="s">
        <v>392</v>
      </c>
      <c r="C319" s="244">
        <v>4440</v>
      </c>
      <c r="D319" s="245" t="s">
        <v>394</v>
      </c>
      <c r="E319" s="245" t="s">
        <v>108</v>
      </c>
      <c r="F319" s="245"/>
      <c r="G319" s="246">
        <f>IF(OR(B319="",C319=""),"",IFERROR(INDEX(Vöruskrá!J:J,MATCH(B319,Vöruskrá!B:B,0))*C319/100000,""))</f>
        <v>32.767200000000003</v>
      </c>
      <c r="H319" s="246">
        <f>IF(OR(B319="",C319=""),"",IFERROR(INDEX(Vöruskrá!K:K,MATCH(B319,Vöruskrá!B:B,0))*C319/100000,""))</f>
        <v>3.6408</v>
      </c>
      <c r="I319" s="246">
        <f>IF(OR(B319="",C319=""),"",IFERROR(INDEX(Vöruskrá!L:L,MATCH(B319,Vöruskrá!B:B,0))*C319/100000,""))</f>
        <v>2.1756000000000002</v>
      </c>
      <c r="J319" s="246">
        <f>IF(OR(B319="",C319=""),"",IFERROR(INDEX(Vöruskrá!M:M,MATCH(B319,Vöruskrá!B:B,0))*C319/100000,""))</f>
        <v>1.7760000000000001E-2</v>
      </c>
      <c r="K319" s="246">
        <f>IF(OR(B319="",C319=""),"",IFERROR(INDEX(Vöruskrá!N:N,MATCH(B319,Vöruskrá!B:B,0))*C319/100000,""))</f>
        <v>1.7760000000000001E-2</v>
      </c>
      <c r="L319" s="246">
        <f>IF(OR(B319="",C319=""),"",IFERROR(INDEX(Vöruskrá!O:O,MATCH(B319,Vöruskrá!B:B,0))*C319/100000,""))</f>
        <v>2.664E-2</v>
      </c>
      <c r="M319" s="246">
        <f>IF(OR(B319="",C319=""),"",IFERROR(INDEX(Vöruskrá!P:P,MATCH(B319,Vöruskrá!B:B,0))*C319/100000,""))</f>
        <v>5.3280000000000001E-2</v>
      </c>
      <c r="N319" s="246">
        <f>IF(OR(B319="",C319=""),"",IFERROR(INDEX(Vöruskrá!Q:Q,MATCH(B319,Vöruskrá!B:B,0))*C319/100000,""))</f>
        <v>0</v>
      </c>
      <c r="O319" s="247">
        <f>IF(OR(B319="",C319=""),"",IFERROR(C319/1000*INDEX(Vöruskrá!R:R,MATCH(B319,Vöruskrá!B:B,0))/1000,""))</f>
        <v>10.212</v>
      </c>
      <c r="P319" s="243"/>
      <c r="Q319" s="97"/>
      <c r="R319" s="25"/>
      <c r="S319" s="151" t="str">
        <f t="shared" si="16"/>
        <v>Smjör 500 g</v>
      </c>
      <c r="T319" s="149">
        <f>IF($B319="","",$C319/1000*IFERROR(INDEX(Vöruskrá!$R:$R,MATCH($B319,Vöruskrá!$B:$B,0)),0))</f>
        <v>10212</v>
      </c>
      <c r="U319" s="150" t="str">
        <f t="shared" si="17"/>
        <v/>
      </c>
      <c r="W319" t="str">
        <f t="shared" si="15"/>
        <v>Ofnbökuð langa í hvítlauk og steinselju með kartöflum</v>
      </c>
    </row>
    <row r="320" spans="1:23" ht="26.1">
      <c r="A320" s="248"/>
      <c r="B320" s="248" t="s">
        <v>1608</v>
      </c>
      <c r="C320" s="249">
        <v>2220</v>
      </c>
      <c r="D320" s="245" t="s">
        <v>1473</v>
      </c>
      <c r="E320" s="245" t="s">
        <v>1478</v>
      </c>
      <c r="F320" s="245"/>
      <c r="G320" s="246" t="str">
        <f>IF(OR(B320="",C320=""),"",IFERROR(INDEX(Vöruskrá!J:J,MATCH(B320,Vöruskrá!B:B,0))*C320/100000,""))</f>
        <v/>
      </c>
      <c r="H320" s="246" t="str">
        <f>IF(OR(B320="",C320=""),"",IFERROR(INDEX(Vöruskrá!K:K,MATCH(B320,Vöruskrá!B:B,0))*C320/100000,""))</f>
        <v/>
      </c>
      <c r="I320" s="246" t="str">
        <f>IF(OR(B320="",C320=""),"",IFERROR(INDEX(Vöruskrá!L:L,MATCH(B320,Vöruskrá!B:B,0))*C320/100000,""))</f>
        <v/>
      </c>
      <c r="J320" s="246" t="str">
        <f>IF(OR(B320="",C320=""),"",IFERROR(INDEX(Vöruskrá!M:M,MATCH(B320,Vöruskrá!B:B,0))*C320/100000,""))</f>
        <v/>
      </c>
      <c r="K320" s="246" t="str">
        <f>IF(OR(B320="",C320=""),"",IFERROR(INDEX(Vöruskrá!N:N,MATCH(B320,Vöruskrá!B:B,0))*C320/100000,""))</f>
        <v/>
      </c>
      <c r="L320" s="246" t="str">
        <f>IF(OR(B320="",C320=""),"",IFERROR(INDEX(Vöruskrá!O:O,MATCH(B320,Vöruskrá!B:B,0))*C320/100000,""))</f>
        <v/>
      </c>
      <c r="M320" s="246" t="str">
        <f>IF(OR(B320="",C320=""),"",IFERROR(INDEX(Vöruskrá!P:P,MATCH(B320,Vöruskrá!B:B,0))*C320/100000,""))</f>
        <v/>
      </c>
      <c r="N320" s="246" t="str">
        <f>IF(OR(B320="",C320=""),"",IFERROR(INDEX(Vöruskrá!Q:Q,MATCH(B320,Vöruskrá!B:B,0))*C320/100000,""))</f>
        <v/>
      </c>
      <c r="O320" s="247" t="str">
        <f>IF(OR(B320="",C320=""),"",IFERROR(C320/1000*INDEX(Vöruskrá!R:R,MATCH(B320,Vöruskrá!B:B,0))/1000,""))</f>
        <v/>
      </c>
      <c r="P320" s="248"/>
      <c r="Q320" s="98"/>
      <c r="R320" s="5"/>
      <c r="S320" s="151" t="str">
        <f t="shared" si="16"/>
        <v>Sítrónusafi</v>
      </c>
      <c r="T320" s="149">
        <f>IF($B320="","",$C320/1000*IFERROR(INDEX(Vöruskrá!$R:$R,MATCH($B320,Vöruskrá!$B:$B,0)),0))</f>
        <v>0</v>
      </c>
      <c r="U320" s="150" t="str">
        <f t="shared" si="17"/>
        <v/>
      </c>
      <c r="W320" t="str">
        <f t="shared" si="15"/>
        <v>Ofnbökuð langa í hvítlauk og steinselju með kartöflum</v>
      </c>
    </row>
    <row r="321" spans="1:23" ht="15">
      <c r="A321" s="243"/>
      <c r="B321" s="243" t="s">
        <v>900</v>
      </c>
      <c r="C321" s="244">
        <v>1110</v>
      </c>
      <c r="D321" s="245" t="s">
        <v>902</v>
      </c>
      <c r="E321" s="245" t="s">
        <v>121</v>
      </c>
      <c r="F321" s="245" t="s">
        <v>895</v>
      </c>
      <c r="G321" s="246">
        <f>IF(OR(B321="",C321=""),"",IFERROR(INDEX(Vöruskrá!J:J,MATCH(B321,Vöruskrá!B:B,0))*C321/100000,""))</f>
        <v>3.2412000000000001</v>
      </c>
      <c r="H321" s="246">
        <f>IF(OR(B321="",C321=""),"",IFERROR(INDEX(Vöruskrá!K:K,MATCH(B321,Vöruskrá!B:B,0))*C321/100000,""))</f>
        <v>6.105E-2</v>
      </c>
      <c r="I321" s="246">
        <f>IF(OR(B321="",C321=""),"",IFERROR(INDEX(Vöruskrá!L:L,MATCH(B321,Vöruskrá!B:B,0))*C321/100000,""))</f>
        <v>9.9900000000000006E-3</v>
      </c>
      <c r="J321" s="246">
        <f>IF(OR(B321="",C321=""),"",IFERROR(INDEX(Vöruskrá!M:M,MATCH(B321,Vöruskrá!B:B,0))*C321/100000,""))</f>
        <v>0.55500000000000005</v>
      </c>
      <c r="K321" s="246">
        <f>IF(OR(B321="",C321=""),"",IFERROR(INDEX(Vöruskrá!N:N,MATCH(B321,Vöruskrá!B:B,0))*C321/100000,""))</f>
        <v>4.4400000000000002E-2</v>
      </c>
      <c r="L321" s="246">
        <f>IF(OR(B321="",C321=""),"",IFERROR(INDEX(Vöruskrá!O:O,MATCH(B321,Vöruskrá!B:B,0))*C321/100000,""))</f>
        <v>0.29526000000000002</v>
      </c>
      <c r="M321" s="246">
        <f>IF(OR(B321="",C321=""),"",IFERROR(INDEX(Vöruskrá!P:P,MATCH(B321,Vöruskrá!B:B,0))*C321/100000,""))</f>
        <v>1.1100000000000001E-3</v>
      </c>
      <c r="N321" s="246">
        <f>IF(OR(B321="",C321=""),"",IFERROR(INDEX(Vöruskrá!Q:Q,MATCH(B321,Vöruskrá!B:B,0))*C321/100000,""))</f>
        <v>0.29637000000000002</v>
      </c>
      <c r="O321" s="247">
        <f>IF(OR(B321="",C321=""),"",IFERROR(C321/1000*INDEX(Vöruskrá!R:R,MATCH(B321,Vöruskrá!B:B,0))/1000,""))</f>
        <v>3.3300000000000005</v>
      </c>
      <c r="P321" s="243"/>
      <c r="Q321" s="97"/>
      <c r="R321" s="25"/>
      <c r="S321" s="151" t="str">
        <f t="shared" si="16"/>
        <v>Steinselja (þurrkuð)</v>
      </c>
      <c r="T321" s="149">
        <f>IF($B321="","",$C321/1000*IFERROR(INDEX(Vöruskrá!$R:$R,MATCH($B321,Vöruskrá!$B:$B,0)),0))</f>
        <v>3330.0000000000005</v>
      </c>
      <c r="U321" s="150" t="str">
        <f t="shared" si="17"/>
        <v/>
      </c>
      <c r="W321" t="str">
        <f t="shared" si="15"/>
        <v>Ofnbökuð langa í hvítlauk og steinselju með kartöflum</v>
      </c>
    </row>
    <row r="322" spans="1:23" ht="15">
      <c r="A322" s="248"/>
      <c r="B322" s="248" t="s">
        <v>269</v>
      </c>
      <c r="C322" s="249">
        <v>888</v>
      </c>
      <c r="D322" s="245" t="s">
        <v>272</v>
      </c>
      <c r="E322" s="245" t="s">
        <v>121</v>
      </c>
      <c r="F322" s="245" t="s">
        <v>273</v>
      </c>
      <c r="G322" s="246">
        <f>IF(OR(B322="",C322=""),"",IFERROR(INDEX(Vöruskrá!J:J,MATCH(B322,Vöruskrá!B:B,0))*C322/100000,""))</f>
        <v>0</v>
      </c>
      <c r="H322" s="246">
        <f>IF(OR(B322="",C322=""),"",IFERROR(INDEX(Vöruskrá!K:K,MATCH(B322,Vöruskrá!B:B,0))*C322/100000,""))</f>
        <v>0</v>
      </c>
      <c r="I322" s="246">
        <f>IF(OR(B322="",C322=""),"",IFERROR(INDEX(Vöruskrá!L:L,MATCH(B322,Vöruskrá!B:B,0))*C322/100000,""))</f>
        <v>0</v>
      </c>
      <c r="J322" s="246">
        <f>IF(OR(B322="",C322=""),"",IFERROR(INDEX(Vöruskrá!M:M,MATCH(B322,Vöruskrá!B:B,0))*C322/100000,""))</f>
        <v>0</v>
      </c>
      <c r="K322" s="246">
        <f>IF(OR(B322="",C322=""),"",IFERROR(INDEX(Vöruskrá!N:N,MATCH(B322,Vöruskrá!B:B,0))*C322/100000,""))</f>
        <v>0</v>
      </c>
      <c r="L322" s="246">
        <f>IF(OR(B322="",C322=""),"",IFERROR(INDEX(Vöruskrá!O:O,MATCH(B322,Vöruskrá!B:B,0))*C322/100000,""))</f>
        <v>0</v>
      </c>
      <c r="M322" s="246">
        <f>IF(OR(B322="",C322=""),"",IFERROR(INDEX(Vöruskrá!P:P,MATCH(B322,Vöruskrá!B:B,0))*C322/100000,""))</f>
        <v>0.88800000000000001</v>
      </c>
      <c r="N322" s="246">
        <f>IF(OR(B322="",C322=""),"",IFERROR(INDEX(Vöruskrá!Q:Q,MATCH(B322,Vöruskrá!B:B,0))*C322/100000,""))</f>
        <v>0</v>
      </c>
      <c r="O322" s="247">
        <f>IF(OR(B322="",C322=""),"",IFERROR(C322/1000*INDEX(Vöruskrá!R:R,MATCH(B322,Vöruskrá!B:B,0))/1000,""))</f>
        <v>0.10656</v>
      </c>
      <c r="P322" s="248"/>
      <c r="Q322" s="98"/>
      <c r="R322" s="5"/>
      <c r="S322" s="151" t="str">
        <f t="shared" si="16"/>
        <v>Borðsalt</v>
      </c>
      <c r="T322" s="149">
        <f>IF($B322="","",$C322/1000*IFERROR(INDEX(Vöruskrá!$R:$R,MATCH($B322,Vöruskrá!$B:$B,0)),0))</f>
        <v>106.56</v>
      </c>
      <c r="U322" s="150" t="str">
        <f t="shared" si="17"/>
        <v/>
      </c>
      <c r="W322" t="str">
        <f t="shared" si="15"/>
        <v>Ofnbökuð langa í hvítlauk og steinselju með kartöflum</v>
      </c>
    </row>
    <row r="323" spans="1:23" ht="15">
      <c r="A323" s="252"/>
      <c r="B323" s="252" t="s">
        <v>720</v>
      </c>
      <c r="C323" s="253">
        <v>333</v>
      </c>
      <c r="D323" s="254" t="s">
        <v>721</v>
      </c>
      <c r="E323" s="254"/>
      <c r="F323" s="254" t="s">
        <v>280</v>
      </c>
      <c r="G323" s="255">
        <f>IF(OR(B323="",C323=""),"",IFERROR(INDEX(Vöruskrá!J:J,MATCH(B323,Vöruskrá!B:B,0))*C323/100000,""))</f>
        <v>1.28538</v>
      </c>
      <c r="H323" s="255">
        <f>IF(OR(B323="",C323=""),"",IFERROR(INDEX(Vöruskrá!K:K,MATCH(B323,Vöruskrá!B:B,0))*C323/100000,""))</f>
        <v>1.0988999999999999E-2</v>
      </c>
      <c r="I323" s="255">
        <f>IF(OR(B323="",C323=""),"",IFERROR(INDEX(Vöruskrá!L:L,MATCH(B323,Vöruskrá!B:B,0))*C323/100000,""))</f>
        <v>3.3300000000000001E-3</v>
      </c>
      <c r="J323" s="255">
        <f>IF(OR(B323="",C323=""),"",IFERROR(INDEX(Vöruskrá!M:M,MATCH(B323,Vöruskrá!B:B,0))*C323/100000,""))</f>
        <v>0.21645</v>
      </c>
      <c r="K323" s="255">
        <f>IF(OR(B323="",C323=""),"",IFERROR(INDEX(Vöruskrá!N:N,MATCH(B323,Vöruskrá!B:B,0))*C323/100000,""))</f>
        <v>1.9979999999999998E-3</v>
      </c>
      <c r="L323" s="255">
        <f>IF(OR(B323="",C323=""),"",IFERROR(INDEX(Vöruskrá!O:O,MATCH(B323,Vöruskrá!B:B,0))*C323/100000,""))</f>
        <v>3.6630000000000003E-2</v>
      </c>
      <c r="M323" s="255">
        <f>IF(OR(B323="",C323=""),"",IFERROR(INDEX(Vöruskrá!P:P,MATCH(B323,Vöruskrá!B:B,0))*C323/100000,""))</f>
        <v>3.3300000000000002E-4</v>
      </c>
      <c r="N323" s="255">
        <f>IF(OR(B323="",C323=""),"",IFERROR(INDEX(Vöruskrá!Q:Q,MATCH(B323,Vöruskrá!B:B,0))*C323/100000,""))</f>
        <v>0</v>
      </c>
      <c r="O323" s="256">
        <f>IF(OR(B323="",C323=""),"",IFERROR(C323/1000*INDEX(Vöruskrá!R:R,MATCH(B323,Vöruskrá!B:B,0))/1000,""))</f>
        <v>2.331</v>
      </c>
      <c r="P323" s="252"/>
      <c r="Q323" s="111"/>
      <c r="R323" s="112"/>
      <c r="S323" s="151" t="str">
        <f t="shared" si="16"/>
        <v>Svartur pipar, malaður</v>
      </c>
      <c r="T323" s="149">
        <f>IF($B323="","",$C323/1000*IFERROR(INDEX(Vöruskrá!$R:$R,MATCH($B323,Vöruskrá!$B:$B,0)),0))</f>
        <v>2331</v>
      </c>
      <c r="U323" s="150" t="str">
        <f t="shared" si="17"/>
        <v/>
      </c>
      <c r="W323" t="str">
        <f t="shared" ref="W323:W386" si="18">IF($A323="",W322,$A323)</f>
        <v>Ofnbökuð langa í hvítlauk og steinselju með kartöflum</v>
      </c>
    </row>
    <row r="324" spans="1:23" ht="60">
      <c r="A324" s="236" t="s">
        <v>1660</v>
      </c>
      <c r="B324" s="236"/>
      <c r="C324" s="237"/>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0" t="s">
        <v>1663</v>
      </c>
      <c r="Q324" s="250" t="s">
        <v>1664</v>
      </c>
      <c r="R324" s="251" t="s">
        <v>1665</v>
      </c>
      <c r="S324" s="151" t="str">
        <f t="shared" si="16"/>
        <v>Nautapottréttur</v>
      </c>
      <c r="T324" s="149" t="str">
        <f>IF($B324="","",$C324/1000*IFERROR(INDEX(Vöruskrá!$R:$R,MATCH($B324,Vöruskrá!$B:$B,0)),0))</f>
        <v/>
      </c>
      <c r="U324" s="150">
        <f t="shared" si="17"/>
        <v>575.29476091828326</v>
      </c>
      <c r="W324" t="str">
        <f t="shared" si="18"/>
        <v>Nautapottréttur</v>
      </c>
    </row>
    <row r="325" spans="1:23" ht="15">
      <c r="A325" s="243"/>
      <c r="B325" s="243" t="s">
        <v>765</v>
      </c>
      <c r="C325" s="244">
        <v>15600</v>
      </c>
      <c r="D325" s="245" t="s">
        <v>767</v>
      </c>
      <c r="E325" s="245"/>
      <c r="F325" s="245"/>
      <c r="G325" s="246">
        <f>IF(OR(B325="",C325=""),"",IFERROR(INDEX(Vöruskrá!J:J,MATCH(B325,Vöruskrá!B:B,0))*C325/100000,""))</f>
        <v>29.64</v>
      </c>
      <c r="H325" s="246">
        <f>IF(OR(B325="",C325=""),"",IFERROR(INDEX(Vöruskrá!K:K,MATCH(B325,Vöruskrá!B:B,0))*C325/100000,""))</f>
        <v>1.95</v>
      </c>
      <c r="I325" s="246">
        <f>IF(OR(B325="",C325=""),"",IFERROR(INDEX(Vöruskrá!L:L,MATCH(B325,Vöruskrá!B:B,0))*C325/100000,""))</f>
        <v>0.78</v>
      </c>
      <c r="J325" s="246">
        <f>IF(OR(B325="",C325=""),"",IFERROR(INDEX(Vöruskrá!M:M,MATCH(B325,Vöruskrá!B:B,0))*C325/100000,""))</f>
        <v>0</v>
      </c>
      <c r="K325" s="246">
        <f>IF(OR(B325="",C325=""),"",IFERROR(INDEX(Vöruskrá!N:N,MATCH(B325,Vöruskrá!B:B,0))*C325/100000,""))</f>
        <v>0</v>
      </c>
      <c r="L325" s="246">
        <f>IF(OR(B325="",C325=""),"",IFERROR(INDEX(Vöruskrá!O:O,MATCH(B325,Vöruskrá!B:B,0))*C325/100000,""))</f>
        <v>3.0419999999999998</v>
      </c>
      <c r="M325" s="246">
        <f>IF(OR(B325="",C325=""),"",IFERROR(INDEX(Vöruskrá!P:P,MATCH(B325,Vöruskrá!B:B,0))*C325/100000,""))</f>
        <v>1.5599999999999999E-2</v>
      </c>
      <c r="N325" s="246">
        <f>IF(OR(B325="",C325=""),"",IFERROR(INDEX(Vöruskrá!Q:Q,MATCH(B325,Vöruskrá!B:B,0))*C325/100000,""))</f>
        <v>0</v>
      </c>
      <c r="O325" s="247">
        <f>IF(OR(B325="",C325=""),"",IFERROR(C325/1000*INDEX(Vöruskrá!R:R,MATCH(B325,Vöruskrá!B:B,0))/1000,""))</f>
        <v>45.24</v>
      </c>
      <c r="P325" s="243"/>
      <c r="Q325" s="109"/>
      <c r="R325" s="100"/>
      <c r="S325" s="151" t="str">
        <f t="shared" si="16"/>
        <v>Nautabrisket (Danish Crown)</v>
      </c>
      <c r="T325" s="149">
        <f>IF($B325="","",$C325/1000*IFERROR(INDEX(Vöruskrá!$R:$R,MATCH($B325,Vöruskrá!$B:$B,0)),0))</f>
        <v>45240</v>
      </c>
      <c r="U325" s="150" t="str">
        <f t="shared" si="17"/>
        <v/>
      </c>
      <c r="W325" t="str">
        <f t="shared" si="18"/>
        <v>Nautapottréttur</v>
      </c>
    </row>
    <row r="326" spans="1:23" ht="24">
      <c r="A326" s="248"/>
      <c r="B326" s="248" t="s">
        <v>1666</v>
      </c>
      <c r="C326" s="249">
        <v>15600</v>
      </c>
      <c r="D326" s="245" t="s">
        <v>1473</v>
      </c>
      <c r="E326" s="245" t="s">
        <v>1478</v>
      </c>
      <c r="F326" s="245"/>
      <c r="G326" s="246" t="str">
        <f>IF(OR(B326="",C326=""),"",IFERROR(INDEX(Vöruskrá!J:J,MATCH(B326,Vöruskrá!B:B,0))*C326/100000,""))</f>
        <v/>
      </c>
      <c r="H326" s="246" t="str">
        <f>IF(OR(B326="",C326=""),"",IFERROR(INDEX(Vöruskrá!K:K,MATCH(B326,Vöruskrá!B:B,0))*C326/100000,""))</f>
        <v/>
      </c>
      <c r="I326" s="246" t="str">
        <f>IF(OR(B326="",C326=""),"",IFERROR(INDEX(Vöruskrá!L:L,MATCH(B326,Vöruskrá!B:B,0))*C326/100000,""))</f>
        <v/>
      </c>
      <c r="J326" s="246" t="str">
        <f>IF(OR(B326="",C326=""),"",IFERROR(INDEX(Vöruskrá!M:M,MATCH(B326,Vöruskrá!B:B,0))*C326/100000,""))</f>
        <v/>
      </c>
      <c r="K326" s="246" t="str">
        <f>IF(OR(B326="",C326=""),"",IFERROR(INDEX(Vöruskrá!N:N,MATCH(B326,Vöruskrá!B:B,0))*C326/100000,""))</f>
        <v/>
      </c>
      <c r="L326" s="246" t="str">
        <f>IF(OR(B326="",C326=""),"",IFERROR(INDEX(Vöruskrá!O:O,MATCH(B326,Vöruskrá!B:B,0))*C326/100000,""))</f>
        <v/>
      </c>
      <c r="M326" s="246" t="str">
        <f>IF(OR(B326="",C326=""),"",IFERROR(INDEX(Vöruskrá!P:P,MATCH(B326,Vöruskrá!B:B,0))*C326/100000,""))</f>
        <v/>
      </c>
      <c r="N326" s="246" t="str">
        <f>IF(OR(B326="",C326=""),"",IFERROR(INDEX(Vöruskrá!Q:Q,MATCH(B326,Vöruskrá!B:B,0))*C326/100000,""))</f>
        <v/>
      </c>
      <c r="O326" s="247" t="str">
        <f>IF(OR(B326="",C326=""),"",IFERROR(C326/1000*INDEX(Vöruskrá!R:R,MATCH(B326,Vöruskrá!B:B,0))/1000,""))</f>
        <v/>
      </c>
      <c r="P326" s="248"/>
      <c r="Q326" s="97"/>
      <c r="R326" s="25"/>
      <c r="S326" s="151" t="str">
        <f t="shared" ref="S326:S389" si="19">IF($A326&lt;&gt;"",$A326,$B326)</f>
        <v>nautakjöt</v>
      </c>
      <c r="T326" s="149">
        <f>IF($B326="","",$C326/1000*IFERROR(INDEX(Vöruskrá!$R:$R,MATCH($B326,Vöruskrá!$B:$B,0)),0))</f>
        <v>0</v>
      </c>
      <c r="U326" s="150" t="str">
        <f t="shared" si="17"/>
        <v/>
      </c>
      <c r="W326" t="str">
        <f t="shared" si="18"/>
        <v>Nautapottréttur</v>
      </c>
    </row>
    <row r="327" spans="1:23" ht="15">
      <c r="A327" s="243"/>
      <c r="B327" s="160" t="s">
        <v>636</v>
      </c>
      <c r="C327" s="244">
        <v>18300</v>
      </c>
      <c r="D327" s="245" t="s">
        <v>638</v>
      </c>
      <c r="E327" s="245"/>
      <c r="F327" s="245"/>
      <c r="G327" s="246">
        <f>IF(OR(B327="",C327=""),"",IFERROR(INDEX(Vöruskrá!J:J,MATCH(B327,Vöruskrá!B:B,0))*C327/100000,""))</f>
        <v>4.2089999999999996</v>
      </c>
      <c r="H327" s="246">
        <f>IF(OR(B327="",C327=""),"",IFERROR(INDEX(Vöruskrá!K:K,MATCH(B327,Vöruskrá!B:B,0))*C327/100000,""))</f>
        <v>5.4899999999999997E-2</v>
      </c>
      <c r="I327" s="246">
        <f>IF(OR(B327="",C327=""),"",IFERROR(INDEX(Vöruskrá!L:L,MATCH(B327,Vöruskrá!B:B,0))*C327/100000,""))</f>
        <v>1.83E-2</v>
      </c>
      <c r="J327" s="246">
        <f>IF(OR(B327="",C327=""),"",IFERROR(INDEX(Vöruskrá!M:M,MATCH(B327,Vöruskrá!B:B,0))*C327/100000,""))</f>
        <v>0.60389999999999999</v>
      </c>
      <c r="K327" s="246">
        <f>IF(OR(B327="",C327=""),"",IFERROR(INDEX(Vöruskrá!N:N,MATCH(B327,Vöruskrá!B:B,0))*C327/100000,""))</f>
        <v>0.54900000000000004</v>
      </c>
      <c r="L327" s="246">
        <f>IF(OR(B327="",C327=""),"",IFERROR(INDEX(Vöruskrá!O:O,MATCH(B327,Vöruskrá!B:B,0))*C327/100000,""))</f>
        <v>0.183</v>
      </c>
      <c r="M327" s="246">
        <f>IF(OR(B327="",C327=""),"",IFERROR(INDEX(Vöruskrá!P:P,MATCH(B327,Vöruskrá!B:B,0))*C327/100000,""))</f>
        <v>0</v>
      </c>
      <c r="N327" s="246">
        <f>IF(OR(B327="",C327=""),"",IFERROR(INDEX(Vöruskrá!Q:Q,MATCH(B327,Vöruskrá!B:B,0))*C327/100000,""))</f>
        <v>0.2379</v>
      </c>
      <c r="O327" s="247">
        <f>IF(OR(B327="",C327=""),"",IFERROR(C327/1000*INDEX(Vöruskrá!R:R,MATCH(B327,Vöruskrá!B:B,0))/1000,""))</f>
        <v>7.32</v>
      </c>
      <c r="P327" s="243"/>
      <c r="Q327" s="98"/>
      <c r="R327" s="5"/>
      <c r="S327" s="151" t="str">
        <f t="shared" si="19"/>
        <v>Brunoise mediterraín</v>
      </c>
      <c r="T327" s="149">
        <f>IF($B327="","",$C327/1000*IFERROR(INDEX(Vöruskrá!$R:$R,MATCH($B327,Vöruskrá!$B:$B,0)),0))</f>
        <v>7320</v>
      </c>
      <c r="U327" s="150" t="str">
        <f t="shared" si="17"/>
        <v/>
      </c>
      <c r="W327" t="str">
        <f t="shared" si="18"/>
        <v>Nautapottréttur</v>
      </c>
    </row>
    <row r="328" spans="1:23" ht="15">
      <c r="A328" s="248"/>
      <c r="B328" s="248" t="s">
        <v>535</v>
      </c>
      <c r="C328" s="249">
        <v>10700</v>
      </c>
      <c r="D328" s="245" t="s">
        <v>537</v>
      </c>
      <c r="E328" s="245"/>
      <c r="F328" s="245"/>
      <c r="G328" s="246">
        <f>IF(OR(B328="",C328=""),"",IFERROR(INDEX(Vöruskrá!J:J,MATCH(B328,Vöruskrá!B:B,0))*C328/100000,""))</f>
        <v>4.4939999999999998</v>
      </c>
      <c r="H328" s="246">
        <f>IF(OR(B328="",C328=""),"",IFERROR(INDEX(Vöruskrá!K:K,MATCH(B328,Vöruskrá!B:B,0))*C328/100000,""))</f>
        <v>3.2099999999999997E-2</v>
      </c>
      <c r="I328" s="246">
        <f>IF(OR(B328="",C328=""),"",IFERROR(INDEX(Vöruskrá!L:L,MATCH(B328,Vöruskrá!B:B,0))*C328/100000,""))</f>
        <v>1.0699999999999999E-2</v>
      </c>
      <c r="J328" s="246">
        <f>IF(OR(B328="",C328=""),"",IFERROR(INDEX(Vöruskrá!M:M,MATCH(B328,Vöruskrá!B:B,0))*C328/100000,""))</f>
        <v>0.84530000000000005</v>
      </c>
      <c r="K328" s="246">
        <f>IF(OR(B328="",C328=""),"",IFERROR(INDEX(Vöruskrá!N:N,MATCH(B328,Vöruskrá!B:B,0))*C328/100000,""))</f>
        <v>0.79179999999999995</v>
      </c>
      <c r="L328" s="246">
        <f>IF(OR(B328="",C328=""),"",IFERROR(INDEX(Vöruskrá!O:O,MATCH(B328,Vöruskrá!B:B,0))*C328/100000,""))</f>
        <v>6.4199999999999993E-2</v>
      </c>
      <c r="M328" s="246">
        <f>IF(OR(B328="",C328=""),"",IFERROR(INDEX(Vöruskrá!P:P,MATCH(B328,Vöruskrá!B:B,0))*C328/100000,""))</f>
        <v>1.0699999999999999E-2</v>
      </c>
      <c r="N328" s="246">
        <f>IF(OR(B328="",C328=""),"",IFERROR(INDEX(Vöruskrá!Q:Q,MATCH(B328,Vöruskrá!B:B,0))*C328/100000,""))</f>
        <v>0.25679999999999997</v>
      </c>
      <c r="O328" s="247">
        <f>IF(OR(B328="",C328=""),"",IFERROR(C328/1000*INDEX(Vöruskrá!R:R,MATCH(B328,Vöruskrá!B:B,0))/1000,""))</f>
        <v>4.28</v>
      </c>
      <c r="P328" s="248"/>
      <c r="Q328" s="97"/>
      <c r="R328" s="25"/>
      <c r="S328" s="151" t="str">
        <f t="shared" si="19"/>
        <v>Rustic gulrætur frosnar (Mix of rustica carrots)</v>
      </c>
      <c r="T328" s="149">
        <f>IF($B328="","",$C328/1000*IFERROR(INDEX(Vöruskrá!$R:$R,MATCH($B328,Vöruskrá!$B:$B,0)),0))</f>
        <v>4280</v>
      </c>
      <c r="U328" s="150" t="str">
        <f t="shared" si="17"/>
        <v/>
      </c>
      <c r="W328" t="str">
        <f t="shared" si="18"/>
        <v>Nautapottréttur</v>
      </c>
    </row>
    <row r="329" spans="1:23" ht="15">
      <c r="A329" s="243"/>
      <c r="B329" s="243" t="s">
        <v>498</v>
      </c>
      <c r="C329" s="244">
        <v>8300</v>
      </c>
      <c r="D329" s="245" t="s">
        <v>499</v>
      </c>
      <c r="E329" s="245" t="s">
        <v>121</v>
      </c>
      <c r="F329" s="245"/>
      <c r="G329" s="246">
        <f>IF(OR(B329="",C329=""),"",IFERROR(INDEX(Vöruskrá!J:J,MATCH(B329,Vöruskrá!B:B,0))*C329/100000,""))</f>
        <v>9.4619999999999997</v>
      </c>
      <c r="H329" s="246">
        <f>IF(OR(B329="",C329=""),"",IFERROR(INDEX(Vöruskrá!K:K,MATCH(B329,Vöruskrá!B:B,0))*C329/100000,""))</f>
        <v>0.71379999999999999</v>
      </c>
      <c r="I329" s="246">
        <f>IF(OR(B329="",C329=""),"",IFERROR(INDEX(Vöruskrá!L:L,MATCH(B329,Vöruskrá!B:B,0))*C329/100000,""))</f>
        <v>9.1300000000000006E-2</v>
      </c>
      <c r="J329" s="246">
        <f>IF(OR(B329="",C329=""),"",IFERROR(INDEX(Vöruskrá!M:M,MATCH(B329,Vöruskrá!B:B,0))*C329/100000,""))</f>
        <v>0.57269999999999999</v>
      </c>
      <c r="K329" s="246">
        <f>IF(OR(B329="",C329=""),"",IFERROR(INDEX(Vöruskrá!N:N,MATCH(B329,Vöruskrá!B:B,0))*C329/100000,""))</f>
        <v>0.32369999999999999</v>
      </c>
      <c r="L329" s="246">
        <f>IF(OR(B329="",C329=""),"",IFERROR(INDEX(Vöruskrá!O:O,MATCH(B329,Vöruskrá!B:B,0))*C329/100000,""))</f>
        <v>9.9599999999999994E-2</v>
      </c>
      <c r="M329" s="246">
        <f>IF(OR(B329="",C329=""),"",IFERROR(INDEX(Vöruskrá!P:P,MATCH(B329,Vöruskrá!B:B,0))*C329/100000,""))</f>
        <v>0</v>
      </c>
      <c r="N329" s="246">
        <f>IF(OR(B329="",C329=""),"",IFERROR(INDEX(Vöruskrá!Q:Q,MATCH(B329,Vöruskrá!B:B,0))*C329/100000,""))</f>
        <v>0.15770000000000001</v>
      </c>
      <c r="O329" s="247">
        <f>IF(OR(B329="",C329=""),"",IFERROR(C329/1000*INDEX(Vöruskrá!R:R,MATCH(B329,Vöruskrá!B:B,0))/1000,""))</f>
        <v>3.3200000000000003</v>
      </c>
      <c r="P329" s="243"/>
      <c r="Q329" s="98"/>
      <c r="R329" s="5"/>
      <c r="S329" s="151" t="str">
        <f t="shared" si="19"/>
        <v>Forsteiktur laukur (Pre-fried sliced onions)</v>
      </c>
      <c r="T329" s="149">
        <f>IF($B329="","",$C329/1000*IFERROR(INDEX(Vöruskrá!$R:$R,MATCH($B329,Vöruskrá!$B:$B,0)),0))</f>
        <v>3320.0000000000005</v>
      </c>
      <c r="U329" s="150" t="str">
        <f t="shared" si="17"/>
        <v/>
      </c>
      <c r="W329" t="str">
        <f t="shared" si="18"/>
        <v>Nautapottréttur</v>
      </c>
    </row>
    <row r="330" spans="1:23" ht="15">
      <c r="A330" s="248"/>
      <c r="B330" s="248" t="s">
        <v>441</v>
      </c>
      <c r="C330" s="249">
        <v>4000</v>
      </c>
      <c r="D330" s="245" t="s">
        <v>438</v>
      </c>
      <c r="E330" s="245" t="s">
        <v>121</v>
      </c>
      <c r="F330" s="245"/>
      <c r="G330" s="246">
        <f>IF(OR(B330="",C330=""),"",IFERROR(INDEX(Vöruskrá!J:J,MATCH(B330,Vöruskrá!B:B,0))*C330/100000,""))</f>
        <v>4.5199999999999996</v>
      </c>
      <c r="H330" s="246">
        <f>IF(OR(B330="",C330=""),"",IFERROR(INDEX(Vöruskrá!K:K,MATCH(B330,Vöruskrá!B:B,0))*C330/100000,""))</f>
        <v>1.6E-2</v>
      </c>
      <c r="I330" s="246">
        <f>IF(OR(B330="",C330=""),"",IFERROR(INDEX(Vöruskrá!L:L,MATCH(B330,Vöruskrá!B:B,0))*C330/100000,""))</f>
        <v>0</v>
      </c>
      <c r="J330" s="246">
        <f>IF(OR(B330="",C330=""),"",IFERROR(INDEX(Vöruskrá!M:M,MATCH(B330,Vöruskrá!B:B,0))*C330/100000,""))</f>
        <v>0.76</v>
      </c>
      <c r="K330" s="246">
        <f>IF(OR(B330="",C330=""),"",IFERROR(INDEX(Vöruskrá!N:N,MATCH(B330,Vöruskrá!B:B,0))*C330/100000,""))</f>
        <v>0.56000000000000005</v>
      </c>
      <c r="L330" s="246">
        <f>IF(OR(B330="",C330=""),"",IFERROR(INDEX(Vöruskrá!O:O,MATCH(B330,Vöruskrá!B:B,0))*C330/100000,""))</f>
        <v>0.24</v>
      </c>
      <c r="M330" s="246">
        <f>IF(OR(B330="",C330=""),"",IFERROR(INDEX(Vöruskrá!P:P,MATCH(B330,Vöruskrá!B:B,0))*C330/100000,""))</f>
        <v>4.0000000000000001E-3</v>
      </c>
      <c r="N330" s="246">
        <f>IF(OR(B330="",C330=""),"",IFERROR(INDEX(Vöruskrá!Q:Q,MATCH(B330,Vöruskrá!B:B,0))*C330/100000,""))</f>
        <v>0</v>
      </c>
      <c r="O330" s="247">
        <f>IF(OR(B330="",C330=""),"",IFERROR(C330/1000*INDEX(Vöruskrá!R:R,MATCH(B330,Vöruskrá!B:B,0))/1000,""))</f>
        <v>1.8</v>
      </c>
      <c r="P330" s="248"/>
      <c r="Q330" s="97"/>
      <c r="R330" s="25"/>
      <c r="S330" s="151" t="str">
        <f t="shared" si="19"/>
        <v>Tómatpuré Doppio Concentrato 800 g (Menu)</v>
      </c>
      <c r="T330" s="149">
        <f>IF($B330="","",$C330/1000*IFERROR(INDEX(Vöruskrá!$R:$R,MATCH($B330,Vöruskrá!$B:$B,0)),0))</f>
        <v>1800</v>
      </c>
      <c r="U330" s="150" t="str">
        <f t="shared" si="17"/>
        <v/>
      </c>
      <c r="W330" t="str">
        <f t="shared" si="18"/>
        <v>Nautapottréttur</v>
      </c>
    </row>
    <row r="331" spans="1:23" ht="15">
      <c r="A331" s="243"/>
      <c r="B331" s="243" t="s">
        <v>934</v>
      </c>
      <c r="C331" s="244">
        <v>3000</v>
      </c>
      <c r="D331" s="245" t="s">
        <v>937</v>
      </c>
      <c r="E331" s="245" t="s">
        <v>230</v>
      </c>
      <c r="F331" s="245"/>
      <c r="G331" s="246">
        <f>IF(OR(B331="",C331=""),"",IFERROR(INDEX(Vöruskrá!J:J,MATCH(B331,Vöruskrá!B:B,0))*C331/100000,""))</f>
        <v>7.11</v>
      </c>
      <c r="H331" s="246">
        <f>IF(OR(B331="",C331=""),"",IFERROR(INDEX(Vöruskrá!K:K,MATCH(B331,Vöruskrá!B:B,0))*C331/100000,""))</f>
        <v>3.5999999999999997E-2</v>
      </c>
      <c r="I331" s="246">
        <f>IF(OR(B331="",C331=""),"",IFERROR(INDEX(Vöruskrá!L:L,MATCH(B331,Vöruskrá!B:B,0))*C331/100000,""))</f>
        <v>3.0000000000000001E-3</v>
      </c>
      <c r="J331" s="246">
        <f>IF(OR(B331="",C331=""),"",IFERROR(INDEX(Vöruskrá!M:M,MATCH(B331,Vöruskrá!B:B,0))*C331/100000,""))</f>
        <v>1.23</v>
      </c>
      <c r="K331" s="246">
        <f>IF(OR(B331="",C331=""),"",IFERROR(INDEX(Vöruskrá!N:N,MATCH(B331,Vöruskrá!B:B,0))*C331/100000,""))</f>
        <v>0.86399999999999999</v>
      </c>
      <c r="L331" s="246">
        <f>IF(OR(B331="",C331=""),"",IFERROR(INDEX(Vöruskrá!O:O,MATCH(B331,Vöruskrá!B:B,0))*C331/100000,""))</f>
        <v>0.46800000000000003</v>
      </c>
      <c r="M331" s="246">
        <f>IF(OR(B331="",C331=""),"",IFERROR(INDEX(Vöruskrá!P:P,MATCH(B331,Vöruskrá!B:B,0))*C331/100000,""))</f>
        <v>1.05</v>
      </c>
      <c r="N331" s="246">
        <f>IF(OR(B331="",C331=""),"",IFERROR(INDEX(Vöruskrá!Q:Q,MATCH(B331,Vöruskrá!B:B,0))*C331/100000,""))</f>
        <v>3.0000000000000001E-3</v>
      </c>
      <c r="O331" s="247">
        <f>IF(OR(B331="",C331=""),"",IFERROR(C331/1000*INDEX(Vöruskrá!R:R,MATCH(B331,Vöruskrá!B:B,0))/1000,""))</f>
        <v>1.8</v>
      </c>
      <c r="P331" s="243"/>
      <c r="Q331" s="98"/>
      <c r="R331" s="5"/>
      <c r="S331" s="151" t="str">
        <f t="shared" si="19"/>
        <v>Nautakraftur Vegan</v>
      </c>
      <c r="T331" s="149">
        <f>IF($B331="","",$C331/1000*IFERROR(INDEX(Vöruskrá!$R:$R,MATCH($B331,Vöruskrá!$B:$B,0)),0))</f>
        <v>1800</v>
      </c>
      <c r="U331" s="150" t="str">
        <f t="shared" si="17"/>
        <v/>
      </c>
      <c r="W331" t="str">
        <f t="shared" si="18"/>
        <v>Nautapottréttur</v>
      </c>
    </row>
    <row r="332" spans="1:23" ht="15">
      <c r="A332" s="248"/>
      <c r="B332" s="248" t="s">
        <v>892</v>
      </c>
      <c r="C332" s="249">
        <v>48300</v>
      </c>
      <c r="D332" s="245" t="s">
        <v>892</v>
      </c>
      <c r="E332" s="245" t="s">
        <v>121</v>
      </c>
      <c r="F332" s="245"/>
      <c r="G332" s="246">
        <f>IF(OR(B332="",C332=""),"",IFERROR(INDEX(Vöruskrá!J:J,MATCH(B332,Vöruskrá!B:B,0))*C332/100000,""))</f>
        <v>0</v>
      </c>
      <c r="H332" s="246">
        <f>IF(OR(B332="",C332=""),"",IFERROR(INDEX(Vöruskrá!K:K,MATCH(B332,Vöruskrá!B:B,0))*C332/100000,""))</f>
        <v>0</v>
      </c>
      <c r="I332" s="246">
        <f>IF(OR(B332="",C332=""),"",IFERROR(INDEX(Vöruskrá!L:L,MATCH(B332,Vöruskrá!B:B,0))*C332/100000,""))</f>
        <v>0</v>
      </c>
      <c r="J332" s="246">
        <f>IF(OR(B332="",C332=""),"",IFERROR(INDEX(Vöruskrá!M:M,MATCH(B332,Vöruskrá!B:B,0))*C332/100000,""))</f>
        <v>0</v>
      </c>
      <c r="K332" s="246">
        <f>IF(OR(B332="",C332=""),"",IFERROR(INDEX(Vöruskrá!N:N,MATCH(B332,Vöruskrá!B:B,0))*C332/100000,""))</f>
        <v>0</v>
      </c>
      <c r="L332" s="246">
        <f>IF(OR(B332="",C332=""),"",IFERROR(INDEX(Vöruskrá!O:O,MATCH(B332,Vöruskrá!B:B,0))*C332/100000,""))</f>
        <v>0</v>
      </c>
      <c r="M332" s="246">
        <f>IF(OR(B332="",C332=""),"",IFERROR(INDEX(Vöruskrá!P:P,MATCH(B332,Vöruskrá!B:B,0))*C332/100000,""))</f>
        <v>0</v>
      </c>
      <c r="N332" s="246">
        <f>IF(OR(B332="",C332=""),"",IFERROR(INDEX(Vöruskrá!Q:Q,MATCH(B332,Vöruskrá!B:B,0))*C332/100000,""))</f>
        <v>0</v>
      </c>
      <c r="O332" s="247">
        <f>IF(OR(B332="",C332=""),"",IFERROR(C332/1000*INDEX(Vöruskrá!R:R,MATCH(B332,Vöruskrá!B:B,0))/1000,""))</f>
        <v>4.83</v>
      </c>
      <c r="P332" s="248"/>
      <c r="Q332" s="97"/>
      <c r="R332" s="25"/>
      <c r="S332" s="151" t="str">
        <f t="shared" si="19"/>
        <v>Vatn</v>
      </c>
      <c r="T332" s="149">
        <f>IF($B332="","",$C332/1000*IFERROR(INDEX(Vöruskrá!$R:$R,MATCH($B332,Vöruskrá!$B:$B,0)),0))</f>
        <v>4830</v>
      </c>
      <c r="U332" s="150" t="str">
        <f t="shared" si="17"/>
        <v/>
      </c>
      <c r="W332" t="str">
        <f t="shared" si="18"/>
        <v>Nautapottréttur</v>
      </c>
    </row>
    <row r="333" spans="1:23" ht="15">
      <c r="A333" s="243"/>
      <c r="B333" s="243" t="s">
        <v>1006</v>
      </c>
      <c r="C333" s="244">
        <v>1300</v>
      </c>
      <c r="D333" s="245" t="s">
        <v>1009</v>
      </c>
      <c r="E333" s="245" t="s">
        <v>687</v>
      </c>
      <c r="F333" s="245"/>
      <c r="G333" s="246">
        <f>IF(OR(B333="",C333=""),"",IFERROR(INDEX(Vöruskrá!J:J,MATCH(B333,Vöruskrá!B:B,0))*C333/100000,""))</f>
        <v>1.69</v>
      </c>
      <c r="H333" s="246">
        <f>IF(OR(B333="",C333=""),"",IFERROR(INDEX(Vöruskrá!K:K,MATCH(B333,Vöruskrá!B:B,0))*C333/100000,""))</f>
        <v>0.104</v>
      </c>
      <c r="I333" s="246">
        <f>IF(OR(B333="",C333=""),"",IFERROR(INDEX(Vöruskrá!L:L,MATCH(B333,Vöruskrá!B:B,0))*C333/100000,""))</f>
        <v>6.4999999999999997E-3</v>
      </c>
      <c r="J333" s="246">
        <f>IF(OR(B333="",C333=""),"",IFERROR(INDEX(Vöruskrá!M:M,MATCH(B333,Vöruskrá!B:B,0))*C333/100000,""))</f>
        <v>7.8E-2</v>
      </c>
      <c r="K333" s="246">
        <f>IF(OR(B333="",C333=""),"",IFERROR(INDEX(Vöruskrá!N:N,MATCH(B333,Vöruskrá!B:B,0))*C333/100000,""))</f>
        <v>2.5999999999999999E-2</v>
      </c>
      <c r="L333" s="246">
        <f>IF(OR(B333="",C333=""),"",IFERROR(INDEX(Vöruskrá!O:O,MATCH(B333,Vöruskrá!B:B,0))*C333/100000,""))</f>
        <v>7.8E-2</v>
      </c>
      <c r="M333" s="246">
        <f>IF(OR(B333="",C333=""),"",IFERROR(INDEX(Vöruskrá!P:P,MATCH(B333,Vöruskrá!B:B,0))*C333/100000,""))</f>
        <v>5.8500000000000003E-2</v>
      </c>
      <c r="N333" s="246">
        <f>IF(OR(B333="",C333=""),"",IFERROR(INDEX(Vöruskrá!Q:Q,MATCH(B333,Vöruskrá!B:B,0))*C333/100000,""))</f>
        <v>3.9E-2</v>
      </c>
      <c r="O333" s="247">
        <f>IF(OR(B333="",C333=""),"",IFERROR(C333/1000*INDEX(Vöruskrá!R:R,MATCH(B333,Vöruskrá!B:B,0))/1000,""))</f>
        <v>0.78</v>
      </c>
      <c r="P333" s="243"/>
      <c r="Q333" s="98"/>
      <c r="R333" s="5"/>
      <c r="S333" s="151" t="str">
        <f t="shared" si="19"/>
        <v>Dijon sinnep</v>
      </c>
      <c r="T333" s="149">
        <f>IF($B333="","",$C333/1000*IFERROR(INDEX(Vöruskrá!$R:$R,MATCH($B333,Vöruskrá!$B:$B,0)),0))</f>
        <v>780</v>
      </c>
      <c r="U333" s="150" t="str">
        <f t="shared" si="17"/>
        <v/>
      </c>
      <c r="W333" t="str">
        <f t="shared" si="18"/>
        <v>Nautapottréttur</v>
      </c>
    </row>
    <row r="334" spans="1:23" ht="15">
      <c r="A334" s="248"/>
      <c r="B334" s="248" t="s">
        <v>310</v>
      </c>
      <c r="C334" s="249">
        <v>2700</v>
      </c>
      <c r="D334" s="245" t="s">
        <v>312</v>
      </c>
      <c r="E334" s="245" t="s">
        <v>121</v>
      </c>
      <c r="F334" s="245"/>
      <c r="G334" s="246">
        <f>IF(OR(B334="",C334=""),"",IFERROR(INDEX(Vöruskrá!J:J,MATCH(B334,Vöruskrá!B:B,0))*C334/100000,""))</f>
        <v>9.5850000000000009</v>
      </c>
      <c r="H334" s="246">
        <f>IF(OR(B334="",C334=""),"",IFERROR(INDEX(Vöruskrá!K:K,MATCH(B334,Vöruskrá!B:B,0))*C334/100000,""))</f>
        <v>1.35E-2</v>
      </c>
      <c r="I334" s="246">
        <f>IF(OR(B334="",C334=""),"",IFERROR(INDEX(Vöruskrá!L:L,MATCH(B334,Vöruskrá!B:B,0))*C334/100000,""))</f>
        <v>0</v>
      </c>
      <c r="J334" s="246">
        <f>IF(OR(B334="",C334=""),"",IFERROR(INDEX(Vöruskrá!M:M,MATCH(B334,Vöruskrá!B:B,0))*C334/100000,""))</f>
        <v>2.3220000000000001</v>
      </c>
      <c r="K334" s="246">
        <f>IF(OR(B334="",C334=""),"",IFERROR(INDEX(Vöruskrá!N:N,MATCH(B334,Vöruskrá!B:B,0))*C334/100000,""))</f>
        <v>0</v>
      </c>
      <c r="L334" s="246">
        <f>IF(OR(B334="",C334=""),"",IFERROR(INDEX(Vöruskrá!O:O,MATCH(B334,Vöruskrá!B:B,0))*C334/100000,""))</f>
        <v>1.35E-2</v>
      </c>
      <c r="M334" s="246">
        <f>IF(OR(B334="",C334=""),"",IFERROR(INDEX(Vöruskrá!P:P,MATCH(B334,Vöruskrá!B:B,0))*C334/100000,""))</f>
        <v>0</v>
      </c>
      <c r="N334" s="246">
        <f>IF(OR(B334="",C334=""),"",IFERROR(INDEX(Vöruskrá!Q:Q,MATCH(B334,Vöruskrá!B:B,0))*C334/100000,""))</f>
        <v>2.7E-2</v>
      </c>
      <c r="O334" s="247">
        <f>IF(OR(B334="",C334=""),"",IFERROR(C334/1000*INDEX(Vöruskrá!R:R,MATCH(B334,Vöruskrá!B:B,0))/1000,""))</f>
        <v>1.08</v>
      </c>
      <c r="P334" s="248"/>
      <c r="Q334" s="97"/>
      <c r="R334" s="25"/>
      <c r="S334" s="151" t="str">
        <f t="shared" si="19"/>
        <v>Maizenamjöl (majssterkja)</v>
      </c>
      <c r="T334" s="149">
        <f>IF($B334="","",$C334/1000*IFERROR(INDEX(Vöruskrá!$R:$R,MATCH($B334,Vöruskrá!$B:$B,0)),0))</f>
        <v>1080</v>
      </c>
      <c r="U334" s="150" t="str">
        <f t="shared" si="17"/>
        <v/>
      </c>
      <c r="W334" t="str">
        <f t="shared" si="18"/>
        <v>Nautapottréttur</v>
      </c>
    </row>
    <row r="335" spans="1:23" ht="15">
      <c r="A335" s="243"/>
      <c r="B335" s="243" t="s">
        <v>269</v>
      </c>
      <c r="C335" s="244">
        <v>1000</v>
      </c>
      <c r="D335" s="245" t="s">
        <v>272</v>
      </c>
      <c r="E335" s="245" t="s">
        <v>121</v>
      </c>
      <c r="F335" s="245" t="s">
        <v>273</v>
      </c>
      <c r="G335" s="246">
        <f>IF(OR(B335="",C335=""),"",IFERROR(INDEX(Vöruskrá!J:J,MATCH(B335,Vöruskrá!B:B,0))*C335/100000,""))</f>
        <v>0</v>
      </c>
      <c r="H335" s="246">
        <f>IF(OR(B335="",C335=""),"",IFERROR(INDEX(Vöruskrá!K:K,MATCH(B335,Vöruskrá!B:B,0))*C335/100000,""))</f>
        <v>0</v>
      </c>
      <c r="I335" s="246">
        <f>IF(OR(B335="",C335=""),"",IFERROR(INDEX(Vöruskrá!L:L,MATCH(B335,Vöruskrá!B:B,0))*C335/100000,""))</f>
        <v>0</v>
      </c>
      <c r="J335" s="246">
        <f>IF(OR(B335="",C335=""),"",IFERROR(INDEX(Vöruskrá!M:M,MATCH(B335,Vöruskrá!B:B,0))*C335/100000,""))</f>
        <v>0</v>
      </c>
      <c r="K335" s="246">
        <f>IF(OR(B335="",C335=""),"",IFERROR(INDEX(Vöruskrá!N:N,MATCH(B335,Vöruskrá!B:B,0))*C335/100000,""))</f>
        <v>0</v>
      </c>
      <c r="L335" s="246">
        <f>IF(OR(B335="",C335=""),"",IFERROR(INDEX(Vöruskrá!O:O,MATCH(B335,Vöruskrá!B:B,0))*C335/100000,""))</f>
        <v>0</v>
      </c>
      <c r="M335" s="246">
        <f>IF(OR(B335="",C335=""),"",IFERROR(INDEX(Vöruskrá!P:P,MATCH(B335,Vöruskrá!B:B,0))*C335/100000,""))</f>
        <v>1</v>
      </c>
      <c r="N335" s="246">
        <f>IF(OR(B335="",C335=""),"",IFERROR(INDEX(Vöruskrá!Q:Q,MATCH(B335,Vöruskrá!B:B,0))*C335/100000,""))</f>
        <v>0</v>
      </c>
      <c r="O335" s="247">
        <f>IF(OR(B335="",C335=""),"",IFERROR(C335/1000*INDEX(Vöruskrá!R:R,MATCH(B335,Vöruskrá!B:B,0))/1000,""))</f>
        <v>0.12</v>
      </c>
      <c r="P335" s="243"/>
      <c r="Q335" s="98"/>
      <c r="R335" s="5"/>
      <c r="S335" s="151" t="str">
        <f t="shared" si="19"/>
        <v>Borðsalt</v>
      </c>
      <c r="T335" s="149">
        <f>IF($B335="","",$C335/1000*IFERROR(INDEX(Vöruskrá!$R:$R,MATCH($B335,Vöruskrá!$B:$B,0)),0))</f>
        <v>120</v>
      </c>
      <c r="U335" s="150" t="str">
        <f t="shared" si="17"/>
        <v/>
      </c>
      <c r="W335" t="str">
        <f t="shared" si="18"/>
        <v>Nautapottréttur</v>
      </c>
    </row>
    <row r="336" spans="1:23" ht="15">
      <c r="A336" s="248"/>
      <c r="B336" s="248" t="s">
        <v>1002</v>
      </c>
      <c r="C336" s="249">
        <v>400</v>
      </c>
      <c r="D336" s="245" t="s">
        <v>1003</v>
      </c>
      <c r="E336" s="245" t="s">
        <v>121</v>
      </c>
      <c r="F336" s="245"/>
      <c r="G336" s="246">
        <f>IF(OR(B336="",C336=""),"",IFERROR(INDEX(Vöruskrá!J:J,MATCH(B336,Vöruskrá!B:B,0))*C336/100000,""))</f>
        <v>1.1279999999999999</v>
      </c>
      <c r="H336" s="246">
        <f>IF(OR(B336="",C336=""),"",IFERROR(INDEX(Vöruskrá!K:K,MATCH(B336,Vöruskrá!B:B,0))*C336/100000,""))</f>
        <v>5.1999999999999998E-2</v>
      </c>
      <c r="I336" s="246">
        <f>IF(OR(B336="",C336=""),"",IFERROR(INDEX(Vöruskrá!L:L,MATCH(B336,Vöruskrá!B:B,0))*C336/100000,""))</f>
        <v>8.0000000000000002E-3</v>
      </c>
      <c r="J336" s="246">
        <f>IF(OR(B336="",C336=""),"",IFERROR(INDEX(Vöruskrá!M:M,MATCH(B336,Vöruskrá!B:B,0))*C336/100000,""))</f>
        <v>0.216</v>
      </c>
      <c r="K336" s="246">
        <f>IF(OR(B336="",C336=""),"",IFERROR(INDEX(Vöruskrá!N:N,MATCH(B336,Vöruskrá!B:B,0))*C336/100000,""))</f>
        <v>0.04</v>
      </c>
      <c r="L336" s="246">
        <f>IF(OR(B336="",C336=""),"",IFERROR(INDEX(Vöruskrá!O:O,MATCH(B336,Vöruskrá!B:B,0))*C336/100000,""))</f>
        <v>5.6000000000000001E-2</v>
      </c>
      <c r="M336" s="246">
        <f>IF(OR(B336="",C336=""),"",IFERROR(INDEX(Vöruskrá!P:P,MATCH(B336,Vöruskrá!B:B,0))*C336/100000,""))</f>
        <v>4.0000000000000002E-4</v>
      </c>
      <c r="N336" s="246">
        <f>IF(OR(B336="",C336=""),"",IFERROR(INDEX(Vöruskrá!Q:Q,MATCH(B336,Vöruskrá!B:B,0))*C336/100000,""))</f>
        <v>0.14000000000000001</v>
      </c>
      <c r="O336" s="247">
        <f>IF(OR(B336="",C336=""),"",IFERROR(C336/1000*INDEX(Vöruskrá!R:R,MATCH(B336,Vöruskrá!B:B,0))/1000,""))</f>
        <v>1.2</v>
      </c>
      <c r="P336" s="248"/>
      <c r="Q336" s="97"/>
      <c r="R336" s="25"/>
      <c r="S336" s="151" t="str">
        <f t="shared" si="19"/>
        <v>Smoked papríka</v>
      </c>
      <c r="T336" s="149">
        <f>IF($B336="","",$C336/1000*IFERROR(INDEX(Vöruskrá!$R:$R,MATCH($B336,Vöruskrá!$B:$B,0)),0))</f>
        <v>1200</v>
      </c>
      <c r="U336" s="150" t="str">
        <f t="shared" si="17"/>
        <v/>
      </c>
      <c r="W336" t="str">
        <f t="shared" si="18"/>
        <v>Nautapottréttur</v>
      </c>
    </row>
    <row r="337" spans="1:23" ht="15">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9"/>
        <v>Svartur pipar, malaður</v>
      </c>
      <c r="T337" s="149">
        <f>IF($B337="","",$C337/1000*IFERROR(INDEX(Vöruskrá!$R:$R,MATCH($B337,Vöruskrá!$B:$B,0)),0))</f>
        <v>1869</v>
      </c>
      <c r="U337" s="150" t="str">
        <f t="shared" si="17"/>
        <v/>
      </c>
      <c r="W337" t="str">
        <f t="shared" si="18"/>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9"/>
        <v>Hvítlauksduft (Vitlökspulver)</v>
      </c>
      <c r="T338" s="149">
        <f>IF($B338="","",$C338/1000*IFERROR(INDEX(Vöruskrá!$R:$R,MATCH($B338,Vöruskrá!$B:$B,0)),0))</f>
        <v>862.6</v>
      </c>
      <c r="U338" s="150" t="str">
        <f t="shared" si="17"/>
        <v/>
      </c>
      <c r="W338" t="str">
        <f t="shared" si="18"/>
        <v>Nautapottréttur</v>
      </c>
    </row>
    <row r="339" spans="1:23" ht="24">
      <c r="A339" s="243"/>
      <c r="B339" s="243" t="s">
        <v>1526</v>
      </c>
      <c r="C339" s="244">
        <v>117</v>
      </c>
      <c r="D339" s="245" t="s">
        <v>1473</v>
      </c>
      <c r="E339" s="245" t="s">
        <v>1478</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9"/>
        <v>Timían</v>
      </c>
      <c r="T339" s="149">
        <f>IF($B339="","",$C339/1000*IFERROR(INDEX(Vöruskrá!$R:$R,MATCH($B339,Vöruskrá!$B:$B,0)),0))</f>
        <v>0</v>
      </c>
      <c r="U339" s="150" t="str">
        <f t="shared" si="17"/>
        <v/>
      </c>
      <c r="W339" t="str">
        <f t="shared" si="18"/>
        <v>Nautapottréttur</v>
      </c>
    </row>
    <row r="340" spans="1:23" ht="15">
      <c r="A340" s="248"/>
      <c r="B340" s="248" t="s">
        <v>904</v>
      </c>
      <c r="C340" s="249">
        <v>67</v>
      </c>
      <c r="D340" s="245" t="s">
        <v>905</v>
      </c>
      <c r="E340" s="245" t="s">
        <v>121</v>
      </c>
      <c r="F340" s="245" t="s">
        <v>895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9"/>
        <v>Rósmarín (þurrkað)</v>
      </c>
      <c r="T340" s="149">
        <f>IF($B340="","",$C340/1000*IFERROR(INDEX(Vöruskrá!$R:$R,MATCH($B340,Vöruskrá!$B:$B,0)),0))</f>
        <v>201</v>
      </c>
      <c r="U340" s="150" t="str">
        <f t="shared" si="17"/>
        <v/>
      </c>
      <c r="W340" t="str">
        <f t="shared" si="18"/>
        <v>Nautapottréttur</v>
      </c>
    </row>
    <row r="341" spans="1:23" ht="60">
      <c r="A341" s="236" t="s">
        <v>1667</v>
      </c>
      <c r="B341" s="236"/>
      <c r="C341" s="237"/>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1670</v>
      </c>
      <c r="Q341" s="250" t="s">
        <v>1671</v>
      </c>
      <c r="R341" s="251" t="s">
        <v>1672</v>
      </c>
      <c r="S341" s="151" t="str">
        <f t="shared" si="19"/>
        <v>Bolognese hakkréttur</v>
      </c>
      <c r="T341" s="149" t="str">
        <f>IF($B341="","",$C341/1000*IFERROR(INDEX(Vöruskrá!$R:$R,MATCH($B341,Vöruskrá!$B:$B,0)),0))</f>
        <v/>
      </c>
      <c r="U341" s="150">
        <f t="shared" si="17"/>
        <v>1214.2328907977474</v>
      </c>
      <c r="W341" t="str">
        <f t="shared" si="18"/>
        <v>Bolognese hakkréttur</v>
      </c>
    </row>
    <row r="342" spans="1:23" ht="15">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9"/>
        <v>Nautgripahakk 2 kg frosið</v>
      </c>
      <c r="T342" s="149">
        <f>IF($B342="","",$C342/1000*IFERROR(INDEX(Vöruskrá!$R:$R,MATCH($B342,Vöruskrá!$B:$B,0)),0))</f>
        <v>40000</v>
      </c>
      <c r="U342" s="150" t="str">
        <f t="shared" si="17"/>
        <v/>
      </c>
      <c r="W342" t="str">
        <f t="shared" si="18"/>
        <v>Bolognese hakkréttur</v>
      </c>
    </row>
    <row r="343" spans="1:23" ht="24">
      <c r="A343" s="248"/>
      <c r="B343" s="248" t="s">
        <v>1477</v>
      </c>
      <c r="C343" s="249">
        <v>20000</v>
      </c>
      <c r="D343" s="245" t="s">
        <v>1473</v>
      </c>
      <c r="E343" s="245" t="s">
        <v>1478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9"/>
        <v>Nautakjöt (almennt)</v>
      </c>
      <c r="T343" s="149">
        <f>IF($B343="","",$C343/1000*IFERROR(INDEX(Vöruskrá!$R:$R,MATCH($B343,Vöruskrá!$B:$B,0)),0))</f>
        <v>58000</v>
      </c>
      <c r="U343" s="150" t="str">
        <f t="shared" si="17"/>
        <v/>
      </c>
      <c r="W343" t="str">
        <f t="shared" si="18"/>
        <v>Bolognese hakkréttur</v>
      </c>
    </row>
    <row r="344" spans="1:23" ht="15">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9"/>
        <v>Brunoise mediterraín</v>
      </c>
      <c r="T344" s="149">
        <f>IF($B344="","",$C344/1000*IFERROR(INDEX(Vöruskrá!$R:$R,MATCH($B344,Vöruskrá!$B:$B,0)),0))</f>
        <v>4000</v>
      </c>
      <c r="U344" s="150" t="str">
        <f t="shared" si="17"/>
        <v/>
      </c>
      <c r="W344" t="str">
        <f t="shared" si="18"/>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9"/>
        <v>Brunoise grænmetisblanda</v>
      </c>
      <c r="T345" s="149">
        <f>IF($B345="","",$C345/1000*IFERROR(INDEX(Vöruskrá!$R:$R,MATCH($B345,Vöruskrá!$B:$B,0)),0))</f>
        <v>2680</v>
      </c>
      <c r="U345" s="150" t="str">
        <f t="shared" si="17"/>
        <v/>
      </c>
      <c r="W345" t="str">
        <f t="shared" si="18"/>
        <v>Bolognese hakkréttur</v>
      </c>
    </row>
    <row r="346" spans="1:23" ht="15">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9"/>
        <v>Maukaðir tómatar</v>
      </c>
      <c r="T346" s="149">
        <f>IF($B346="","",$C346/1000*IFERROR(INDEX(Vöruskrá!$R:$R,MATCH($B346,Vöruskrá!$B:$B,0)),0))</f>
        <v>17848.8</v>
      </c>
      <c r="U346" s="150" t="str">
        <f t="shared" si="17"/>
        <v/>
      </c>
      <c r="W346" t="str">
        <f t="shared" si="18"/>
        <v>Bolognese hakkréttur</v>
      </c>
    </row>
    <row r="347" spans="1:23" ht="15">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9"/>
        <v>Tómatpuré Doppio Concentrato 800 g (Menu)</v>
      </c>
      <c r="T347" s="149">
        <f>IF($B347="","",$C347/1000*IFERROR(INDEX(Vöruskrá!$R:$R,MATCH($B347,Vöruskrá!$B:$B,0)),0))</f>
        <v>2250</v>
      </c>
      <c r="U347" s="150" t="str">
        <f t="shared" si="17"/>
        <v/>
      </c>
      <c r="W347" t="str">
        <f t="shared" si="18"/>
        <v>Bolognese hakkréttur</v>
      </c>
    </row>
    <row r="348" spans="1:23" ht="15">
      <c r="A348" s="243"/>
      <c r="B348" s="243" t="s">
        <v>934</v>
      </c>
      <c r="C348" s="244">
        <v>8300</v>
      </c>
      <c r="D348" s="245" t="s">
        <v>937</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9"/>
        <v>Nautakraftur Vegan</v>
      </c>
      <c r="T348" s="149">
        <f>IF($B348="","",$C348/1000*IFERROR(INDEX(Vöruskrá!$R:$R,MATCH($B348,Vöruskrá!$B:$B,0)),0))</f>
        <v>4980</v>
      </c>
      <c r="U348" s="150" t="str">
        <f t="shared" si="17"/>
        <v/>
      </c>
      <c r="W348" t="str">
        <f t="shared" si="18"/>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9"/>
        <v>Hvítlaukur í olíu (Crushed garlic, coarse cut with oil)</v>
      </c>
      <c r="T349" s="149">
        <f>IF($B349="","",$C349/1000*IFERROR(INDEX(Vöruskrá!$R:$R,MATCH($B349,Vöruskrá!$B:$B,0)),0))</f>
        <v>747</v>
      </c>
      <c r="U349" s="150" t="str">
        <f t="shared" si="17"/>
        <v/>
      </c>
      <c r="W349" t="str">
        <f t="shared" si="18"/>
        <v>Bolognese hakkréttur</v>
      </c>
    </row>
    <row r="350" spans="1:23" ht="15">
      <c r="A350" s="243"/>
      <c r="B350" s="243" t="s">
        <v>891</v>
      </c>
      <c r="C350" s="244">
        <v>1300</v>
      </c>
      <c r="D350" s="245" t="s">
        <v>891</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9"/>
        <v>Sólblómaolía</v>
      </c>
      <c r="T350" s="149">
        <f>IF($B350="","",$C350/1000*IFERROR(INDEX(Vöruskrá!$R:$R,MATCH($B350,Vöruskrá!$B:$B,0)),0))</f>
        <v>520</v>
      </c>
      <c r="U350" s="150" t="str">
        <f t="shared" si="17"/>
        <v/>
      </c>
      <c r="W350" t="str">
        <f t="shared" si="18"/>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9"/>
        <v>Borðsalt</v>
      </c>
      <c r="T351" s="149">
        <f>IF($B351="","",$C351/1000*IFERROR(INDEX(Vöruskrá!$R:$R,MATCH($B351,Vöruskrá!$B:$B,0)),0))</f>
        <v>80.400000000000006</v>
      </c>
      <c r="U351" s="150" t="str">
        <f t="shared" si="17"/>
        <v/>
      </c>
      <c r="W351" t="str">
        <f t="shared" si="18"/>
        <v>Bolognese hakkréttur</v>
      </c>
    </row>
    <row r="352" spans="1:23" ht="15">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9"/>
        <v>Svartur pipar, malaður</v>
      </c>
      <c r="T352" s="149">
        <f>IF($B352="","",$C352/1000*IFERROR(INDEX(Vöruskrá!$R:$R,MATCH($B352,Vöruskrá!$B:$B,0)),0))</f>
        <v>931</v>
      </c>
      <c r="U352" s="150" t="str">
        <f t="shared" si="17"/>
        <v/>
      </c>
      <c r="W352" t="str">
        <f t="shared" si="18"/>
        <v>Bolognese hakkréttur</v>
      </c>
    </row>
    <row r="353" spans="1:23" ht="15">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9"/>
        <v>Múskat, malaður</v>
      </c>
      <c r="T353" s="149">
        <f>IF($B353="","",$C353/1000*IFERROR(INDEX(Vöruskrá!$R:$R,MATCH($B353,Vöruskrá!$B:$B,0)),0))</f>
        <v>180.85000000000002</v>
      </c>
      <c r="U353" s="150" t="str">
        <f t="shared" si="17"/>
        <v/>
      </c>
      <c r="W353" t="str">
        <f t="shared" si="18"/>
        <v>Bolognese hakkréttur</v>
      </c>
    </row>
    <row r="354" spans="1:23" ht="15">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9"/>
        <v>Lárviðarlauf, heil</v>
      </c>
      <c r="T354" s="149">
        <f>IF($B354="","",$C354/1000*IFERROR(INDEX(Vöruskrá!$R:$R,MATCH($B354,Vöruskrá!$B:$B,0)),0))</f>
        <v>170.95000000000002</v>
      </c>
      <c r="U354" s="150" t="str">
        <f t="shared" si="17"/>
        <v/>
      </c>
      <c r="W354" t="str">
        <f t="shared" si="18"/>
        <v>Bolognese hakkréttur</v>
      </c>
    </row>
    <row r="355" spans="1:23" ht="15">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9"/>
        <v>Oregano</v>
      </c>
      <c r="T355" s="149">
        <f>IF($B355="","",$C355/1000*IFERROR(INDEX(Vöruskrá!$R:$R,MATCH($B355,Vöruskrá!$B:$B,0)),0))</f>
        <v>660.35200000000009</v>
      </c>
      <c r="U355" s="150" t="str">
        <f t="shared" si="17"/>
        <v/>
      </c>
      <c r="W355" t="str">
        <f t="shared" si="18"/>
        <v>Bolognese hakkréttur</v>
      </c>
    </row>
    <row r="356" spans="1:23" ht="15">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9"/>
        <v>Kryddblanda Napoletana (IQF)</v>
      </c>
      <c r="T356" s="149">
        <f>IF($B356="","",$C356/1000*IFERROR(INDEX(Vöruskrá!$R:$R,MATCH($B356,Vöruskrá!$B:$B,0)),0))</f>
        <v>50</v>
      </c>
      <c r="U356" s="150" t="str">
        <f t="shared" si="17"/>
        <v/>
      </c>
      <c r="W356" t="str">
        <f t="shared" si="18"/>
        <v>Bolognese hakkréttur</v>
      </c>
    </row>
    <row r="357" spans="1:23" ht="15">
      <c r="A357" s="248"/>
      <c r="B357" s="248" t="s">
        <v>892</v>
      </c>
      <c r="C357" s="249">
        <v>3412</v>
      </c>
      <c r="D357" s="245" t="s">
        <v>892</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9"/>
        <v>Vatn</v>
      </c>
      <c r="T357" s="149">
        <f>IF($B357="","",$C357/1000*IFERROR(INDEX(Vöruskrá!$R:$R,MATCH($B357,Vöruskrá!$B:$B,0)),0))</f>
        <v>341.2</v>
      </c>
      <c r="U357" s="150" t="str">
        <f t="shared" si="17"/>
        <v/>
      </c>
      <c r="W357" t="str">
        <f t="shared" si="18"/>
        <v>Bolognese hakkréttur</v>
      </c>
    </row>
    <row r="358" spans="1:23" ht="72">
      <c r="A358" s="236" t="s">
        <v>1673</v>
      </c>
      <c r="B358" s="236"/>
      <c r="C358" s="237"/>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1676</v>
      </c>
      <c r="Q358" s="250" t="s">
        <v>1677</v>
      </c>
      <c r="R358" s="251" t="s">
        <v>1678</v>
      </c>
      <c r="S358" s="151" t="str">
        <f t="shared" si="19"/>
        <v>Lasagne með hvítlauksbrauði og fersku hrásalati</v>
      </c>
      <c r="T358" s="149" t="str">
        <f>IF($B358="","",$C358/1000*IFERROR(INDEX(Vöruskrá!$R:$R,MATCH($B358,Vöruskrá!$B:$B,0)),0))</f>
        <v/>
      </c>
      <c r="U358" s="150">
        <f t="shared" si="17"/>
        <v>1053.10664</v>
      </c>
      <c r="W358" t="str">
        <f t="shared" si="18"/>
        <v>Lasagne með hvítlauksbrauði og fersku hrásalati</v>
      </c>
    </row>
    <row r="359" spans="1:23" ht="15">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9"/>
        <v>Nautgripahakk 2 kg frosið</v>
      </c>
      <c r="T359" s="149">
        <f>IF($B359="","",$C359/1000*IFERROR(INDEX(Vöruskrá!$R:$R,MATCH($B359,Vöruskrá!$B:$B,0)),0))</f>
        <v>67796</v>
      </c>
      <c r="U359" s="150" t="str">
        <f t="shared" si="17"/>
        <v/>
      </c>
      <c r="W359" t="str">
        <f t="shared" si="18"/>
        <v>Lasagne með hvítlauksbrauði og fersku hrásalati</v>
      </c>
    </row>
    <row r="360" spans="1:23" ht="15">
      <c r="A360" s="248"/>
      <c r="B360" s="248" t="s">
        <v>1318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9"/>
        <v>Lasagneplötur</v>
      </c>
      <c r="T360" s="149">
        <f>IF($B360="","",$C360/1000*IFERROR(INDEX(Vöruskrá!$R:$R,MATCH($B360,Vöruskrá!$B:$B,0)),0))</f>
        <v>10169.400000000001</v>
      </c>
      <c r="U360" s="150" t="str">
        <f t="shared" si="17"/>
        <v/>
      </c>
      <c r="W360" t="str">
        <f t="shared" si="18"/>
        <v>Lasagne með hvítlauksbrauði og fersku hrásalati</v>
      </c>
    </row>
    <row r="361" spans="1:23" ht="15">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9"/>
        <v>Maukaðir tómatar</v>
      </c>
      <c r="T361" s="149">
        <f>IF($B361="","",$C361/1000*IFERROR(INDEX(Vöruskrá!$R:$R,MATCH($B361,Vöruskrá!$B:$B,0)),0))</f>
        <v>9084.6640000000007</v>
      </c>
      <c r="U361" s="150" t="str">
        <f t="shared" si="17"/>
        <v/>
      </c>
      <c r="W361" t="str">
        <f t="shared" si="18"/>
        <v>Lasagne með hvítlauksbrauði og fersku hrásalati</v>
      </c>
    </row>
    <row r="362" spans="1:23" ht="15">
      <c r="A362" s="248"/>
      <c r="B362" s="248" t="s">
        <v>744</v>
      </c>
      <c r="C362" s="249">
        <v>16949</v>
      </c>
      <c r="D362" s="245" t="s">
        <v>745</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9"/>
        <v>Nýmjólk 1 L (MS)</v>
      </c>
      <c r="T362" s="149">
        <f>IF($B362="","",$C362/1000*IFERROR(INDEX(Vöruskrá!$R:$R,MATCH($B362,Vöruskrá!$B:$B,0)),0))</f>
        <v>3389.8</v>
      </c>
      <c r="U362" s="150" t="str">
        <f t="shared" si="17"/>
        <v/>
      </c>
      <c r="W362" t="str">
        <f t="shared" si="18"/>
        <v>Lasagne með hvítlauksbrauði og fersku hrásalati</v>
      </c>
    </row>
    <row r="363" spans="1:23" ht="15">
      <c r="A363" s="243"/>
      <c r="B363" s="243" t="s">
        <v>1275</v>
      </c>
      <c r="C363" s="244">
        <v>1695</v>
      </c>
      <c r="D363" s="245" t="s">
        <v>1278</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9"/>
        <v>Hveiti 2kg (rauður)</v>
      </c>
      <c r="T363" s="149">
        <f>IF($B363="","",$C363/1000*IFERROR(INDEX(Vöruskrá!$R:$R,MATCH($B363,Vöruskrá!$B:$B,0)),0))</f>
        <v>1017</v>
      </c>
      <c r="U363" s="150" t="str">
        <f t="shared" ref="U363:U426" si="20">IF($A363="","",IFERROR(SUMIFS($T:$T,$W:$W,$A363)/(SUMIFS($C:$C,$W:$W,$A363)/1000),""))</f>
        <v/>
      </c>
      <c r="W363" t="str">
        <f t="shared" si="18"/>
        <v>Lasagne með hvítlauksbrauði og fersku hrásalati</v>
      </c>
    </row>
    <row r="364" spans="1:23" ht="15">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9"/>
        <v>Smjör 500 g</v>
      </c>
      <c r="T364" s="149">
        <f>IF($B364="","",$C364/1000*IFERROR(INDEX(Vöruskrá!$R:$R,MATCH($B364,Vöruskrá!$B:$B,0)),0))</f>
        <v>3898.5</v>
      </c>
      <c r="U364" s="150" t="str">
        <f t="shared" si="20"/>
        <v/>
      </c>
      <c r="W364" t="str">
        <f t="shared" si="18"/>
        <v>Lasagne með hvítlauksbrauði og fersku hrásalati</v>
      </c>
    </row>
    <row r="365" spans="1:23" ht="15">
      <c r="A365" s="243"/>
      <c r="B365" s="243" t="s">
        <v>781</v>
      </c>
      <c r="C365" s="244">
        <v>5650</v>
      </c>
      <c r="D365" s="245" t="s">
        <v>783</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9"/>
        <v>Rifinn ostur – Pizzatopping mozzarella (Ulkjær)</v>
      </c>
      <c r="T365" s="149">
        <f>IF($B365="","",$C365/1000*IFERROR(INDEX(Vöruskrá!$R:$R,MATCH($B365,Vöruskrá!$B:$B,0)),0))</f>
        <v>8475</v>
      </c>
      <c r="U365" s="150" t="str">
        <f t="shared" si="20"/>
        <v/>
      </c>
      <c r="W365" t="str">
        <f t="shared" si="18"/>
        <v>Lasagne með hvítlauksbrauði og fersku hrásalati</v>
      </c>
    </row>
    <row r="366" spans="1:23" ht="15">
      <c r="A366" s="248"/>
      <c r="B366" s="248" t="s">
        <v>882</v>
      </c>
      <c r="C366" s="249">
        <v>5650</v>
      </c>
      <c r="D366" s="245" t="s">
        <v>883</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9"/>
        <v>Laukur (ferskur)</v>
      </c>
      <c r="T366" s="149">
        <f>IF($B366="","",$C366/1000*IFERROR(INDEX(Vöruskrá!$R:$R,MATCH($B366,Vöruskrá!$B:$B,0)),0))</f>
        <v>1412.5</v>
      </c>
      <c r="U366" s="150" t="str">
        <f t="shared" si="20"/>
        <v/>
      </c>
      <c r="W366" t="str">
        <f t="shared" si="18"/>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9"/>
        <v>Borðsalt</v>
      </c>
      <c r="T367" s="149">
        <f>IF($B367="","",$C367/1000*IFERROR(INDEX(Vöruskrá!$R:$R,MATCH($B367,Vöruskrá!$B:$B,0)),0))</f>
        <v>67.8</v>
      </c>
      <c r="U367" s="150" t="str">
        <f t="shared" si="20"/>
        <v/>
      </c>
      <c r="W367" t="str">
        <f t="shared" si="18"/>
        <v>Lasagne með hvítlauksbrauði og fersku hrásalati</v>
      </c>
    </row>
    <row r="368" spans="1:23" ht="60">
      <c r="A368" s="236" t="s">
        <v>1679</v>
      </c>
      <c r="B368" s="236"/>
      <c r="C368" s="237"/>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1682</v>
      </c>
      <c r="Q368" s="241" t="s">
        <v>1683</v>
      </c>
      <c r="R368" s="242" t="s">
        <v>1684</v>
      </c>
      <c r="S368" s="151" t="str">
        <f t="shared" si="19"/>
        <v>Mexíkó lasagne / lasagna með nachos og ostasósu</v>
      </c>
      <c r="T368" s="149" t="str">
        <f>IF($B368="","",$C368/1000*IFERROR(INDEX(Vöruskrá!$R:$R,MATCH($B368,Vöruskrá!$B:$B,0)),0))</f>
        <v/>
      </c>
      <c r="U368" s="150">
        <f t="shared" si="20"/>
        <v>1305.6893968939692</v>
      </c>
      <c r="W368" t="str">
        <f t="shared" si="18"/>
        <v>Mexíkó lasagne / lasagna með nachos og ostasósu</v>
      </c>
    </row>
    <row r="369" spans="1:23" ht="15">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9"/>
        <v>Nautgripahakk 2 kg frosið</v>
      </c>
      <c r="T369" s="149">
        <f>IF($B369="","",$C369/1000*IFERROR(INDEX(Vöruskrá!$R:$R,MATCH($B369,Vöruskrá!$B:$B,0)),0))</f>
        <v>90362</v>
      </c>
      <c r="U369" s="150" t="str">
        <f t="shared" si="20"/>
        <v/>
      </c>
      <c r="W369" t="str">
        <f t="shared" si="18"/>
        <v>Mexíkó lasagne / lasagna með nachos og ostasósu</v>
      </c>
    </row>
    <row r="370" spans="1:23" ht="15">
      <c r="A370" s="248"/>
      <c r="B370" s="248" t="s">
        <v>1318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9"/>
        <v>Lasagneplötur</v>
      </c>
      <c r="T370" s="149">
        <f>IF($B370="","",$C370/1000*IFERROR(INDEX(Vöruskrá!$R:$R,MATCH($B370,Vöruskrá!$B:$B,0)),0))</f>
        <v>11295</v>
      </c>
      <c r="U370" s="150" t="str">
        <f t="shared" si="20"/>
        <v/>
      </c>
      <c r="W370" t="str">
        <f t="shared" si="18"/>
        <v>Mexíkó lasagne / lasagna með nachos og ostasósu</v>
      </c>
    </row>
    <row r="371" spans="1:23" ht="15">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9"/>
        <v>Maukaðir tómatar</v>
      </c>
      <c r="T371" s="149">
        <f>IF($B371="","",$C371/1000*IFERROR(INDEX(Vöruskrá!$R:$R,MATCH($B371,Vöruskrá!$B:$B,0)),0))</f>
        <v>8072.16</v>
      </c>
      <c r="U371" s="150" t="str">
        <f t="shared" si="20"/>
        <v/>
      </c>
      <c r="W371" t="str">
        <f t="shared" si="18"/>
        <v>Mexíkó lasagne / lasagna með nachos og ostasósu</v>
      </c>
    </row>
    <row r="372" spans="1:23" ht="15">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9"/>
        <v>Taco Grillkrydda</v>
      </c>
      <c r="T372" s="149">
        <f>IF($B372="","",$C372/1000*IFERROR(INDEX(Vöruskrá!$R:$R,MATCH($B372,Vöruskrá!$B:$B,0)),0))</f>
        <v>4388.4840000000004</v>
      </c>
      <c r="U372" s="150" t="str">
        <f t="shared" si="20"/>
        <v/>
      </c>
      <c r="W372" t="str">
        <f t="shared" si="18"/>
        <v>Mexíkó lasagne / lasagna með nachos og ostasósu</v>
      </c>
    </row>
    <row r="373" spans="1:23" ht="15">
      <c r="A373" s="243"/>
      <c r="B373" s="243" t="s">
        <v>781</v>
      </c>
      <c r="C373" s="244">
        <v>7530</v>
      </c>
      <c r="D373" s="245" t="s">
        <v>783</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9"/>
        <v>Rifinn ostur – Pizzatopping mozzarella (Ulkjær)</v>
      </c>
      <c r="T373" s="149">
        <f>IF($B373="","",$C373/1000*IFERROR(INDEX(Vöruskrá!$R:$R,MATCH($B373,Vöruskrá!$B:$B,0)),0))</f>
        <v>11295</v>
      </c>
      <c r="U373" s="150" t="str">
        <f t="shared" si="20"/>
        <v/>
      </c>
      <c r="W373" t="str">
        <f t="shared" si="18"/>
        <v>Mexíkó lasagne / lasagna með nachos og ostasósu</v>
      </c>
    </row>
    <row r="374" spans="1:23" ht="15">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9"/>
        <v>Sýrður rjómi 10%</v>
      </c>
      <c r="T374" s="149">
        <f>IF($B374="","",$C374/1000*IFERROR(INDEX(Vöruskrá!$R:$R,MATCH($B374,Vöruskrá!$B:$B,0)),0))</f>
        <v>2823.75</v>
      </c>
      <c r="U374" s="150" t="str">
        <f t="shared" si="20"/>
        <v/>
      </c>
      <c r="W374" t="str">
        <f t="shared" si="18"/>
        <v>Mexíkó lasagne / lasagna með nachos og ostasósu</v>
      </c>
    </row>
    <row r="375" spans="1:23" ht="15">
      <c r="A375" s="243"/>
      <c r="B375" s="243" t="s">
        <v>955</v>
      </c>
      <c r="C375" s="244">
        <v>7530</v>
      </c>
      <c r="D375" s="245" t="s">
        <v>956</v>
      </c>
      <c r="E375" s="245" t="s">
        <v>957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9"/>
        <v>Maís (frosinn, plain)</v>
      </c>
      <c r="T375" s="149">
        <f>IF($B375="","",$C375/1000*IFERROR(INDEX(Vöruskrá!$R:$R,MATCH($B375,Vöruskrá!$B:$B,0)),0))</f>
        <v>2259</v>
      </c>
      <c r="U375" s="150" t="str">
        <f t="shared" si="20"/>
        <v/>
      </c>
      <c r="W375" t="str">
        <f t="shared" si="18"/>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9"/>
        <v>Borðsalt</v>
      </c>
      <c r="T376" s="149">
        <f>IF($B376="","",$C376/1000*IFERROR(INDEX(Vöruskrá!$R:$R,MATCH($B376,Vöruskrá!$B:$B,0)),0))</f>
        <v>72.239999999999995</v>
      </c>
      <c r="U376" s="150" t="str">
        <f t="shared" si="20"/>
        <v/>
      </c>
      <c r="W376" t="str">
        <f t="shared" si="18"/>
        <v>Mexíkó lasagne / lasagna með nachos og ostasósu</v>
      </c>
    </row>
    <row r="377" spans="1:23" ht="48">
      <c r="A377" s="236" t="s">
        <v>1685</v>
      </c>
      <c r="B377" s="236"/>
      <c r="C377" s="237"/>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1687</v>
      </c>
      <c r="Q377" s="241" t="s">
        <v>1688</v>
      </c>
      <c r="R377" s="242" t="s">
        <v>1689</v>
      </c>
      <c r="S377" s="151" t="str">
        <f t="shared" si="19"/>
        <v>Chili con carne með hrísgrjónum, nachos og sýrðum rjóma</v>
      </c>
      <c r="T377" s="149" t="str">
        <f>IF($B377="","",$C377/1000*IFERROR(INDEX(Vöruskrá!$R:$R,MATCH($B377,Vöruskrá!$B:$B,0)),0))</f>
        <v/>
      </c>
      <c r="U377" s="150">
        <f t="shared" si="20"/>
        <v>1142.6376736232637</v>
      </c>
      <c r="W377" t="str">
        <f t="shared" si="18"/>
        <v>Chili con carne með hrísgrjónum, nachos og sýrðum rjóma</v>
      </c>
    </row>
    <row r="378" spans="1:23" ht="15">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9"/>
        <v>Nautgripahakk 2 kg frosið</v>
      </c>
      <c r="T378" s="149">
        <f>IF($B378="","",$C378/1000*IFERROR(INDEX(Vöruskrá!$R:$R,MATCH($B378,Vöruskrá!$B:$B,0)),0))</f>
        <v>88236</v>
      </c>
      <c r="U378" s="150" t="str">
        <f t="shared" si="20"/>
        <v/>
      </c>
      <c r="W378" t="str">
        <f t="shared" si="18"/>
        <v>Chili con carne með hrísgrjónum, nachos og sýrðum rjóma</v>
      </c>
    </row>
    <row r="379" spans="1:23" ht="15">
      <c r="A379" s="248"/>
      <c r="B379" s="248" t="s">
        <v>1319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9"/>
        <v>Rauðar baunir (niðursoðnar)</v>
      </c>
      <c r="T379" s="149">
        <f>IF($B379="","",$C379/1000*IFERROR(INDEX(Vöruskrá!$R:$R,MATCH($B379,Vöruskrá!$B:$B,0)),0))</f>
        <v>7720.6500000000005</v>
      </c>
      <c r="U379" s="150" t="str">
        <f t="shared" si="20"/>
        <v/>
      </c>
      <c r="W379" t="str">
        <f t="shared" si="18"/>
        <v>Chili con carne með hrísgrjónum, nachos og sýrðum rjóma</v>
      </c>
    </row>
    <row r="380" spans="1:23" ht="15">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9"/>
        <v>Maukaðir tómatar</v>
      </c>
      <c r="T380" s="149">
        <f>IF($B380="","",$C380/1000*IFERROR(INDEX(Vöruskrá!$R:$R,MATCH($B380,Vöruskrá!$B:$B,0)),0))</f>
        <v>7882.4160000000002</v>
      </c>
      <c r="U380" s="150" t="str">
        <f t="shared" si="20"/>
        <v/>
      </c>
      <c r="W380" t="str">
        <f t="shared" si="18"/>
        <v>Chili con carne með hrísgrjónum, nachos og sýrðum rjóma</v>
      </c>
    </row>
    <row r="381" spans="1:23" ht="15">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9"/>
        <v>Taco Grillkrydda</v>
      </c>
      <c r="T381" s="149">
        <f>IF($B381="","",$C381/1000*IFERROR(INDEX(Vöruskrá!$R:$R,MATCH($B381,Vöruskrá!$B:$B,0)),0))</f>
        <v>4286.4940000000006</v>
      </c>
      <c r="U381" s="150" t="str">
        <f t="shared" si="20"/>
        <v/>
      </c>
      <c r="W381" t="str">
        <f t="shared" si="18"/>
        <v>Chili con carne með hrísgrjónum, nachos og sýrðum rjóma</v>
      </c>
    </row>
    <row r="382" spans="1:23" ht="15">
      <c r="A382" s="243"/>
      <c r="B382" s="243" t="s">
        <v>882</v>
      </c>
      <c r="C382" s="244">
        <v>7353</v>
      </c>
      <c r="D382" s="245" t="s">
        <v>883</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9"/>
        <v>Laukur (ferskur)</v>
      </c>
      <c r="T382" s="149">
        <f>IF($B382="","",$C382/1000*IFERROR(INDEX(Vöruskrá!$R:$R,MATCH($B382,Vöruskrá!$B:$B,0)),0))</f>
        <v>1838.25</v>
      </c>
      <c r="U382" s="150" t="str">
        <f t="shared" si="20"/>
        <v/>
      </c>
      <c r="W382" t="str">
        <f t="shared" si="18"/>
        <v>Chili con carne með hrísgrjónum, nachos og sýrðum rjóma</v>
      </c>
    </row>
    <row r="383" spans="1:23" ht="15">
      <c r="A383" s="248"/>
      <c r="B383" s="248" t="s">
        <v>889</v>
      </c>
      <c r="C383" s="249">
        <v>735</v>
      </c>
      <c r="D383" s="245" t="s">
        <v>890</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9"/>
        <v>Hvítlaukur (ferskur)</v>
      </c>
      <c r="T383" s="149">
        <f>IF($B383="","",$C383/1000*IFERROR(INDEX(Vöruskrá!$R:$R,MATCH($B383,Vöruskrá!$B:$B,0)),0))</f>
        <v>1102.5</v>
      </c>
      <c r="U383" s="150" t="str">
        <f t="shared" si="20"/>
        <v/>
      </c>
      <c r="W383" t="str">
        <f t="shared" si="18"/>
        <v>Chili con carne með hrísgrjónum, nachos og sýrðum rjóma</v>
      </c>
    </row>
    <row r="384" spans="1:23" ht="15">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9"/>
        <v>Tómatpuré Doppio Concentrato 800 g (Menu)</v>
      </c>
      <c r="T384" s="149">
        <f>IF($B384="","",$C384/1000*IFERROR(INDEX(Vöruskrá!$R:$R,MATCH($B384,Vöruskrá!$B:$B,0)),0))</f>
        <v>992.69999999999993</v>
      </c>
      <c r="U384" s="150" t="str">
        <f t="shared" si="20"/>
        <v/>
      </c>
      <c r="W384" t="str">
        <f t="shared" si="18"/>
        <v>Chili con carne með hrísgrjónum, nachos og sýrðum rjóma</v>
      </c>
    </row>
    <row r="385" spans="1:23" ht="15">
      <c r="A385" s="248"/>
      <c r="B385" s="248" t="s">
        <v>955</v>
      </c>
      <c r="C385" s="249">
        <v>7353</v>
      </c>
      <c r="D385" s="245" t="s">
        <v>956</v>
      </c>
      <c r="E385" s="245" t="s">
        <v>957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9"/>
        <v>Maís (frosinn, plain)</v>
      </c>
      <c r="T385" s="149">
        <f>IF($B385="","",$C385/1000*IFERROR(INDEX(Vöruskrá!$R:$R,MATCH($B385,Vöruskrá!$B:$B,0)),0))</f>
        <v>2205.9</v>
      </c>
      <c r="U385" s="150" t="str">
        <f t="shared" si="20"/>
        <v/>
      </c>
      <c r="W385" t="str">
        <f t="shared" si="18"/>
        <v>Chili con carne með hrísgrjónum, nachos og sýrðum rjóma</v>
      </c>
    </row>
    <row r="386" spans="1:23" ht="60">
      <c r="A386" s="236" t="s">
        <v>1690</v>
      </c>
      <c r="B386" s="236"/>
      <c r="C386" s="237"/>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1693</v>
      </c>
      <c r="Q386" s="250" t="s">
        <v>1694</v>
      </c>
      <c r="R386" s="251" t="s">
        <v>1695</v>
      </c>
      <c r="S386" s="151" t="str">
        <f t="shared" si="19"/>
        <v>Nautavefjur með hrísgrjónum, salsa og nachos</v>
      </c>
      <c r="T386" s="149" t="str">
        <f>IF($B386="","",$C386/1000*IFERROR(INDEX(Vöruskrá!$R:$R,MATCH($B386,Vöruskrá!$B:$B,0)),0))</f>
        <v/>
      </c>
      <c r="U386" s="150">
        <f t="shared" si="20"/>
        <v>1875.472803657711</v>
      </c>
      <c r="W386" t="str">
        <f t="shared" si="18"/>
        <v>Nautavefjur með hrísgrjónum, salsa og nachos</v>
      </c>
    </row>
    <row r="387" spans="1:23" ht="24">
      <c r="A387" s="243"/>
      <c r="B387" s="243" t="s">
        <v>1477</v>
      </c>
      <c r="C387" s="244">
        <v>59128</v>
      </c>
      <c r="D387" s="245" t="s">
        <v>1473</v>
      </c>
      <c r="E387" s="245" t="s">
        <v>1478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9"/>
        <v>Nautakjöt (almennt)</v>
      </c>
      <c r="T387" s="149">
        <f>IF($B387="","",$C387/1000*IFERROR(INDEX(Vöruskrá!$R:$R,MATCH($B387,Vöruskrá!$B:$B,0)),0))</f>
        <v>171471.2</v>
      </c>
      <c r="U387" s="150" t="str">
        <f t="shared" si="20"/>
        <v/>
      </c>
      <c r="W387" t="str">
        <f t="shared" ref="W387:W450" si="21">IF($A387="",W386,$A387)</f>
        <v>Nautavefjur með hrísgrjónum, salsa og nachos</v>
      </c>
    </row>
    <row r="388" spans="1:23" ht="36">
      <c r="A388" s="248"/>
      <c r="B388" s="248" t="s">
        <v>1480</v>
      </c>
      <c r="C388" s="249">
        <v>30000</v>
      </c>
      <c r="D388" s="245" t="s">
        <v>1473</v>
      </c>
      <c r="E388" s="245" t="s">
        <v>1481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9"/>
        <v>Vefjur</v>
      </c>
      <c r="T388" s="149">
        <f>IF($B388="","",$C388/1000*IFERROR(INDEX(Vöruskrá!$R:$R,MATCH($B388,Vöruskrá!$B:$B,0)),0))</f>
        <v>18000</v>
      </c>
      <c r="U388" s="150" t="str">
        <f t="shared" si="20"/>
        <v/>
      </c>
      <c r="W388" t="str">
        <f t="shared" si="21"/>
        <v>Nautavefjur með hrísgrjónum, salsa og nachos</v>
      </c>
    </row>
    <row r="389" spans="1:23" ht="15">
      <c r="A389" s="243"/>
      <c r="B389" s="243" t="s">
        <v>882</v>
      </c>
      <c r="C389" s="244">
        <v>7391</v>
      </c>
      <c r="D389" s="245" t="s">
        <v>883</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9"/>
        <v>Laukur (ferskur)</v>
      </c>
      <c r="T389" s="149">
        <f>IF($B389="","",$C389/1000*IFERROR(INDEX(Vöruskrá!$R:$R,MATCH($B389,Vöruskrá!$B:$B,0)),0))</f>
        <v>1847.75</v>
      </c>
      <c r="U389" s="150" t="str">
        <f t="shared" si="20"/>
        <v/>
      </c>
      <c r="W389" t="str">
        <f t="shared" si="21"/>
        <v>Nautavefjur með hrísgrjónum, salsa og nachos</v>
      </c>
    </row>
    <row r="390" spans="1:23" ht="15">
      <c r="A390" s="248"/>
      <c r="B390" s="248" t="s">
        <v>968</v>
      </c>
      <c r="C390" s="249">
        <v>7391</v>
      </c>
      <c r="D390" s="245" t="s">
        <v>969</v>
      </c>
      <c r="E390" s="245" t="s">
        <v>957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2">IF($A390&lt;&gt;"",$A390,$B390)</f>
        <v>Paprika (fersk)</v>
      </c>
      <c r="T390" s="149">
        <f>IF($B390="","",$C390/1000*IFERROR(INDEX(Vöruskrá!$R:$R,MATCH($B390,Vöruskrá!$B:$B,0)),0))</f>
        <v>5912.8</v>
      </c>
      <c r="U390" s="150" t="str">
        <f t="shared" si="20"/>
        <v/>
      </c>
      <c r="W390" t="str">
        <f t="shared" si="21"/>
        <v>Nautavefjur með hrísgrjónum, salsa og nachos</v>
      </c>
    </row>
    <row r="391" spans="1:23" ht="15">
      <c r="A391" s="243"/>
      <c r="B391" s="243" t="s">
        <v>889</v>
      </c>
      <c r="C391" s="244">
        <v>739</v>
      </c>
      <c r="D391" s="245" t="s">
        <v>890</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2"/>
        <v>Hvítlaukur (ferskur)</v>
      </c>
      <c r="T391" s="149">
        <f>IF($B391="","",$C391/1000*IFERROR(INDEX(Vöruskrá!$R:$R,MATCH($B391,Vöruskrá!$B:$B,0)),0))</f>
        <v>1108.5</v>
      </c>
      <c r="U391" s="150" t="str">
        <f t="shared" si="20"/>
        <v/>
      </c>
      <c r="W391" t="str">
        <f t="shared" si="21"/>
        <v>Nautavefjur með hrísgrjónum, salsa og nachos</v>
      </c>
    </row>
    <row r="392" spans="1:23" ht="15">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2"/>
        <v>Taco Grillkrydda</v>
      </c>
      <c r="T392" s="149">
        <f>IF($B392="","",$C392/1000*IFERROR(INDEX(Vöruskrá!$R:$R,MATCH($B392,Vöruskrá!$B:$B,0)),0))</f>
        <v>3231.6259999999997</v>
      </c>
      <c r="U392" s="150" t="str">
        <f t="shared" si="20"/>
        <v/>
      </c>
      <c r="W392" t="str">
        <f t="shared" si="21"/>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2"/>
        <v>Borðsalt</v>
      </c>
      <c r="T393" s="149">
        <f>IF($B393="","",$C393/1000*IFERROR(INDEX(Vöruskrá!$R:$R,MATCH($B393,Vöruskrá!$B:$B,0)),0))</f>
        <v>70.92</v>
      </c>
      <c r="U393" s="150" t="str">
        <f t="shared" si="20"/>
        <v/>
      </c>
      <c r="W393" t="str">
        <f t="shared" si="21"/>
        <v>Nautavefjur með hrísgrjónum, salsa og nachos</v>
      </c>
    </row>
    <row r="394" spans="1:23" ht="15">
      <c r="A394" s="248"/>
      <c r="B394" s="248" t="s">
        <v>1105</v>
      </c>
      <c r="C394" s="249">
        <v>1478</v>
      </c>
      <c r="D394" s="245" t="s">
        <v>1105</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2"/>
        <v>Repjuolía</v>
      </c>
      <c r="T394" s="149">
        <f>IF($B394="","",$C394/1000*IFERROR(INDEX(Vöruskrá!$R:$R,MATCH($B394,Vöruskrá!$B:$B,0)),0))</f>
        <v>583.80999999999995</v>
      </c>
      <c r="U394" s="150" t="str">
        <f t="shared" si="20"/>
        <v/>
      </c>
      <c r="W394" t="str">
        <f t="shared" si="21"/>
        <v>Nautavefjur með hrísgrjónum, salsa og nachos</v>
      </c>
    </row>
    <row r="395" spans="1:23" ht="48">
      <c r="A395" s="236" t="s">
        <v>1696</v>
      </c>
      <c r="B395" s="236"/>
      <c r="C395" s="237"/>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1699</v>
      </c>
      <c r="Q395" s="241" t="s">
        <v>1700</v>
      </c>
      <c r="R395" s="242" t="s">
        <v>1701</v>
      </c>
      <c r="S395" s="151" t="str">
        <f t="shared" si="22"/>
        <v>Mexíkó grýta: Nautahakk, maís, hrísgrjón og blandað grænmeti</v>
      </c>
      <c r="T395" s="149" t="str">
        <f>IF($B395="","",$C395/1000*IFERROR(INDEX(Vöruskrá!$R:$R,MATCH($B395,Vöruskrá!$B:$B,0)),0))</f>
        <v/>
      </c>
      <c r="U395" s="150">
        <f t="shared" si="20"/>
        <v>2207.5050912981947</v>
      </c>
      <c r="W395" t="str">
        <f t="shared" si="21"/>
        <v>Mexíkó grýta: Nautahakk, maís, hrísgrjón og blandað grænmeti</v>
      </c>
    </row>
    <row r="396" spans="1:23" ht="15">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2"/>
        <v>Nautgripahakk 2 kg frosið</v>
      </c>
      <c r="T396" s="149">
        <f>IF($B396="","",$C396/1000*IFERROR(INDEX(Vöruskrá!$R:$R,MATCH($B396,Vöruskrá!$B:$B,0)),0))</f>
        <v>78534</v>
      </c>
      <c r="U396" s="150" t="str">
        <f t="shared" si="20"/>
        <v/>
      </c>
      <c r="W396" t="str">
        <f t="shared" si="21"/>
        <v>Mexíkó grýta: Nautahakk, maís, hrísgrjón og blandað grænmeti</v>
      </c>
    </row>
    <row r="397" spans="1:23" ht="15">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2"/>
        <v>Taco Grillkrydda</v>
      </c>
      <c r="T397" s="149">
        <f>IF($B397="","",$C397/1000*IFERROR(INDEX(Vöruskrá!$R:$R,MATCH($B397,Vöruskrá!$B:$B,0)),0))</f>
        <v>3814.4259999999999</v>
      </c>
      <c r="U397" s="150" t="str">
        <f t="shared" si="20"/>
        <v/>
      </c>
      <c r="W397" t="str">
        <f t="shared" si="21"/>
        <v>Mexíkó grýta: Nautahakk, maís, hrísgrjón og blandað grænmeti</v>
      </c>
    </row>
    <row r="398" spans="1:23" ht="15">
      <c r="A398" s="243"/>
      <c r="B398" s="243" t="s">
        <v>968</v>
      </c>
      <c r="C398" s="244">
        <v>6545</v>
      </c>
      <c r="D398" s="245" t="s">
        <v>969</v>
      </c>
      <c r="E398" s="245" t="s">
        <v>957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2"/>
        <v>Paprika (fersk)</v>
      </c>
      <c r="T398" s="149">
        <f>IF($B398="","",$C398/1000*IFERROR(INDEX(Vöruskrá!$R:$R,MATCH($B398,Vöruskrá!$B:$B,0)),0))</f>
        <v>5236</v>
      </c>
      <c r="U398" s="150" t="str">
        <f t="shared" si="20"/>
        <v/>
      </c>
      <c r="W398" t="str">
        <f t="shared" si="21"/>
        <v>Mexíkó grýta: Nautahakk, maís, hrísgrjón og blandað grænmeti</v>
      </c>
    </row>
    <row r="399" spans="1:23" ht="15">
      <c r="A399" s="248"/>
      <c r="B399" s="248" t="s">
        <v>882</v>
      </c>
      <c r="C399" s="249">
        <v>6545</v>
      </c>
      <c r="D399" s="245" t="s">
        <v>883</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2"/>
        <v>Laukur (ferskur)</v>
      </c>
      <c r="T399" s="149">
        <f>IF($B399="","",$C399/1000*IFERROR(INDEX(Vöruskrá!$R:$R,MATCH($B399,Vöruskrá!$B:$B,0)),0))</f>
        <v>1636.25</v>
      </c>
      <c r="U399" s="150" t="str">
        <f t="shared" si="20"/>
        <v/>
      </c>
      <c r="W399" t="str">
        <f t="shared" si="21"/>
        <v>Mexíkó grýta: Nautahakk, maís, hrísgrjón og blandað grænmeti</v>
      </c>
    </row>
    <row r="400" spans="1:23" ht="15">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2"/>
        <v>Maukaðir tómatar</v>
      </c>
      <c r="T400" s="149">
        <f>IF($B400="","",$C400/1000*IFERROR(INDEX(Vöruskrá!$R:$R,MATCH($B400,Vöruskrá!$B:$B,0)),0))</f>
        <v>7015.7040000000006</v>
      </c>
      <c r="U400" s="150" t="str">
        <f t="shared" si="20"/>
        <v/>
      </c>
      <c r="W400" t="str">
        <f t="shared" si="21"/>
        <v>Mexíkó grýta: Nautahakk, maís, hrísgrjón og blandað grænmeti</v>
      </c>
    </row>
    <row r="401" spans="1:23" ht="15">
      <c r="A401" s="248"/>
      <c r="B401" s="248" t="s">
        <v>955</v>
      </c>
      <c r="C401" s="249">
        <v>6545</v>
      </c>
      <c r="D401" s="245" t="s">
        <v>956</v>
      </c>
      <c r="E401" s="245" t="s">
        <v>957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2"/>
        <v>Maís (frosinn, plain)</v>
      </c>
      <c r="T401" s="149">
        <f>IF($B401="","",$C401/1000*IFERROR(INDEX(Vöruskrá!$R:$R,MATCH($B401,Vöruskrá!$B:$B,0)),0))</f>
        <v>1963.5</v>
      </c>
      <c r="U401" s="150" t="str">
        <f t="shared" si="20"/>
        <v/>
      </c>
      <c r="W401" t="str">
        <f t="shared" si="21"/>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2"/>
        <v>Borðsalt</v>
      </c>
      <c r="T402" s="149">
        <f>IF($B402="","",$C402/1000*IFERROR(INDEX(Vöruskrá!$R:$R,MATCH($B402,Vöruskrá!$B:$B,0)),0))</f>
        <v>62.88</v>
      </c>
      <c r="U402" s="150" t="str">
        <f t="shared" si="20"/>
        <v/>
      </c>
      <c r="W402" t="str">
        <f t="shared" si="21"/>
        <v>Mexíkó grýta: Nautahakk, maís, hrísgrjón og blandað grænmeti</v>
      </c>
    </row>
    <row r="403" spans="1:23" ht="62.45">
      <c r="A403" s="236"/>
      <c r="B403" s="236"/>
      <c r="C403" s="237"/>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1703</v>
      </c>
      <c r="Q403" s="250" t="s">
        <v>1704</v>
      </c>
      <c r="R403" s="251" t="s">
        <v>1705</v>
      </c>
      <c r="S403" s="151">
        <f t="shared" si="22"/>
        <v>0</v>
      </c>
      <c r="T403" s="149" t="str">
        <f>IF($B403="","",$C403/1000*IFERROR(INDEX(Vöruskrá!$R:$R,MATCH($B403,Vöruskrá!$B:$B,0)),0))</f>
        <v/>
      </c>
      <c r="U403" s="150" t="str">
        <f t="shared" si="20"/>
        <v/>
      </c>
      <c r="W403" t="str">
        <f t="shared" si="21"/>
        <v>Mexíkó grýta: Nautahakk, maís, hrísgrjón og blandað grænmeti</v>
      </c>
    </row>
    <row r="404" spans="1:23" ht="24">
      <c r="A404" s="243"/>
      <c r="B404" s="243" t="s">
        <v>1477</v>
      </c>
      <c r="C404" s="244">
        <v>93240</v>
      </c>
      <c r="D404" s="245" t="s">
        <v>1473</v>
      </c>
      <c r="E404" s="245" t="s">
        <v>1478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2"/>
        <v>Nautakjöt (almennt)</v>
      </c>
      <c r="T404" s="149">
        <f>IF($B404="","",$C404/1000*IFERROR(INDEX(Vöruskrá!$R:$R,MATCH($B404,Vöruskrá!$B:$B,0)),0))</f>
        <v>270396</v>
      </c>
      <c r="U404" s="150" t="str">
        <f t="shared" si="20"/>
        <v/>
      </c>
      <c r="W404" t="str">
        <f t="shared" si="21"/>
        <v>Mexíkó grýta: Nautahakk, maís, hrísgrjón og blandað grænmeti</v>
      </c>
    </row>
    <row r="405" spans="1:23" ht="15">
      <c r="A405" s="248"/>
      <c r="B405" s="248" t="s">
        <v>889</v>
      </c>
      <c r="C405" s="249">
        <v>1166</v>
      </c>
      <c r="D405" s="245" t="s">
        <v>890</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2"/>
        <v>Hvítlaukur (ferskur)</v>
      </c>
      <c r="T405" s="149">
        <f>IF($B405="","",$C405/1000*IFERROR(INDEX(Vöruskrá!$R:$R,MATCH($B405,Vöruskrá!$B:$B,0)),0))</f>
        <v>1749</v>
      </c>
      <c r="U405" s="150" t="str">
        <f t="shared" si="20"/>
        <v/>
      </c>
      <c r="W405" t="str">
        <f t="shared" si="21"/>
        <v>Mexíkó grýta: Nautahakk, maís, hrísgrjón og blandað grænmeti</v>
      </c>
    </row>
    <row r="406" spans="1:23" ht="15">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2"/>
        <v>Smjör 500 g</v>
      </c>
      <c r="T406" s="149">
        <f>IF($B406="","",$C406/1000*IFERROR(INDEX(Vöruskrá!$R:$R,MATCH($B406,Vöruskrá!$B:$B,0)),0))</f>
        <v>8043.0999999999995</v>
      </c>
      <c r="U406" s="150" t="str">
        <f t="shared" si="20"/>
        <v/>
      </c>
      <c r="W406" t="str">
        <f t="shared" si="21"/>
        <v>Mexíkó grýta: Nautahakk, maís, hrísgrjón og blandað grænmeti</v>
      </c>
    </row>
    <row r="407" spans="1:23" ht="15">
      <c r="A407" s="248"/>
      <c r="B407" s="248" t="s">
        <v>904</v>
      </c>
      <c r="C407" s="249">
        <v>350</v>
      </c>
      <c r="D407" s="245" t="s">
        <v>905</v>
      </c>
      <c r="E407" s="245" t="s">
        <v>121</v>
      </c>
      <c r="F407" s="245" t="s">
        <v>895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2"/>
        <v>Rósmarín (þurrkað)</v>
      </c>
      <c r="T407" s="149">
        <f>IF($B407="","",$C407/1000*IFERROR(INDEX(Vöruskrá!$R:$R,MATCH($B407,Vöruskrá!$B:$B,0)),0))</f>
        <v>1050</v>
      </c>
      <c r="U407" s="150" t="str">
        <f t="shared" si="20"/>
        <v/>
      </c>
      <c r="W407" t="str">
        <f t="shared" si="21"/>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2"/>
        <v>Borðsalt</v>
      </c>
      <c r="T408" s="149">
        <f>IF($B408="","",$C408/1000*IFERROR(INDEX(Vöruskrá!$R:$R,MATCH($B408,Vöruskrá!$B:$B,0)),0))</f>
        <v>139.91999999999999</v>
      </c>
      <c r="U408" s="150" t="str">
        <f t="shared" si="20"/>
        <v/>
      </c>
      <c r="W408" t="str">
        <f t="shared" si="21"/>
        <v>Mexíkó grýta: Nautahakk, maís, hrísgrjón og blandað grænmeti</v>
      </c>
    </row>
    <row r="409" spans="1:23" ht="15">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2"/>
        <v>Svartur pipar, malaður</v>
      </c>
      <c r="T409" s="149">
        <f>IF($B409="","",$C409/1000*IFERROR(INDEX(Vöruskrá!$R:$R,MATCH($B409,Vöruskrá!$B:$B,0)),0))</f>
        <v>4080.9999999999995</v>
      </c>
      <c r="U409" s="150" t="str">
        <f t="shared" si="20"/>
        <v/>
      </c>
      <c r="W409" t="str">
        <f t="shared" si="21"/>
        <v>Mexíkó grýta: Nautahakk, maís, hrísgrjón og blandað grænmeti</v>
      </c>
    </row>
    <row r="410" spans="1:23" ht="60">
      <c r="A410" s="236" t="s">
        <v>1706</v>
      </c>
      <c r="B410" s="236"/>
      <c r="C410" s="237"/>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1708</v>
      </c>
      <c r="Q410" s="250" t="s">
        <v>1709</v>
      </c>
      <c r="R410" s="251" t="s">
        <v>1710</v>
      </c>
      <c r="S410" s="151" t="str">
        <f t="shared" si="22"/>
        <v>Tacoskálar með nautahakki, salsa og osti</v>
      </c>
      <c r="T410" s="149" t="str">
        <f>IF($B410="","",$C410/1000*IFERROR(INDEX(Vöruskrá!$R:$R,MATCH($B410,Vöruskrá!$B:$B,0)),0))</f>
        <v/>
      </c>
      <c r="U410" s="150">
        <f t="shared" si="20"/>
        <v>1402.3582364176357</v>
      </c>
      <c r="W410" t="str">
        <f t="shared" si="21"/>
        <v>Tacoskálar með nautahakki, salsa og osti</v>
      </c>
    </row>
    <row r="411" spans="1:23" ht="15">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2"/>
        <v>Nautgripahakk 2 kg frosið</v>
      </c>
      <c r="T411" s="149">
        <f>IF($B411="","",$C411/1000*IFERROR(INDEX(Vöruskrá!$R:$R,MATCH($B411,Vöruskrá!$B:$B,0)),0))</f>
        <v>102564</v>
      </c>
      <c r="U411" s="150" t="str">
        <f t="shared" si="20"/>
        <v/>
      </c>
      <c r="W411" t="str">
        <f t="shared" si="21"/>
        <v>Tacoskálar með nautahakki, salsa og osti</v>
      </c>
    </row>
    <row r="412" spans="1:23" ht="15">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2"/>
        <v>Taco Tubs (Tacoskálar)</v>
      </c>
      <c r="T412" s="149">
        <f>IF($B412="","",$C412/1000*IFERROR(INDEX(Vöruskrá!$R:$R,MATCH($B412,Vöruskrá!$B:$B,0)),0))</f>
        <v>6837.6</v>
      </c>
      <c r="U412" s="150" t="str">
        <f t="shared" si="20"/>
        <v/>
      </c>
      <c r="W412" t="str">
        <f t="shared" si="21"/>
        <v>Tacoskálar með nautahakki, salsa og osti</v>
      </c>
    </row>
    <row r="413" spans="1:23" ht="15">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2"/>
        <v>Taco Grillkrydda</v>
      </c>
      <c r="T413" s="149">
        <f>IF($B413="","",$C413/1000*IFERROR(INDEX(Vöruskrá!$R:$R,MATCH($B413,Vöruskrá!$B:$B,0)),0))</f>
        <v>4980.0259999999998</v>
      </c>
      <c r="U413" s="150" t="str">
        <f t="shared" si="20"/>
        <v/>
      </c>
      <c r="W413" t="str">
        <f t="shared" si="21"/>
        <v>Tacoskálar með nautahakki, salsa og osti</v>
      </c>
    </row>
    <row r="414" spans="1:23" ht="15">
      <c r="A414" s="248"/>
      <c r="B414" s="248" t="s">
        <v>781</v>
      </c>
      <c r="C414" s="249">
        <v>8547</v>
      </c>
      <c r="D414" s="245" t="s">
        <v>783</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2"/>
        <v>Rifinn ostur – Pizzatopping mozzarella (Ulkjær)</v>
      </c>
      <c r="T414" s="149">
        <f>IF($B414="","",$C414/1000*IFERROR(INDEX(Vöruskrá!$R:$R,MATCH($B414,Vöruskrá!$B:$B,0)),0))</f>
        <v>12820.5</v>
      </c>
      <c r="U414" s="150" t="str">
        <f t="shared" si="20"/>
        <v/>
      </c>
      <c r="W414" t="str">
        <f t="shared" si="21"/>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2"/>
        <v>Chunky Salsa Medium (Salsa sósa)</v>
      </c>
      <c r="T415" s="149">
        <f>IF($B415="","",$C415/1000*IFERROR(INDEX(Vöruskrá!$R:$R,MATCH($B415,Vöruskrá!$B:$B,0)),0))</f>
        <v>5128.2000000000007</v>
      </c>
      <c r="U415" s="150" t="str">
        <f t="shared" si="20"/>
        <v/>
      </c>
      <c r="W415" t="str">
        <f t="shared" si="21"/>
        <v>Tacoskálar með nautahakki, salsa og osti</v>
      </c>
    </row>
    <row r="416" spans="1:23" ht="15">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2"/>
        <v>Hrásalat, ferskt</v>
      </c>
      <c r="T416" s="149">
        <f>IF($B416="","",$C416/1000*IFERROR(INDEX(Vöruskrá!$R:$R,MATCH($B416,Vöruskrá!$B:$B,0)),0))</f>
        <v>2564.4</v>
      </c>
      <c r="U416" s="150" t="str">
        <f t="shared" si="20"/>
        <v/>
      </c>
      <c r="W416" t="str">
        <f t="shared" si="21"/>
        <v>Tacoskálar með nautahakki, salsa og osti</v>
      </c>
    </row>
    <row r="417" spans="1:23" ht="15">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2"/>
        <v>Sýrður rjómi 10%</v>
      </c>
      <c r="T417" s="149">
        <f>IF($B417="","",$C417/1000*IFERROR(INDEX(Vöruskrá!$R:$R,MATCH($B417,Vöruskrá!$B:$B,0)),0))</f>
        <v>3205.5</v>
      </c>
      <c r="U417" s="150" t="str">
        <f t="shared" si="20"/>
        <v/>
      </c>
      <c r="W417" t="str">
        <f t="shared" si="21"/>
        <v>Tacoskálar með nautahakki, salsa og osti</v>
      </c>
    </row>
    <row r="418" spans="1:23" ht="15">
      <c r="A418" s="257"/>
      <c r="B418" s="257" t="s">
        <v>981</v>
      </c>
      <c r="C418" s="258">
        <v>4274</v>
      </c>
      <c r="D418" s="254" t="s">
        <v>982</v>
      </c>
      <c r="E418" s="254" t="s">
        <v>957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2"/>
        <v>Tómatar (ferskir)</v>
      </c>
      <c r="T418" s="149">
        <f>IF($B418="","",$C418/1000*IFERROR(INDEX(Vöruskrá!$R:$R,MATCH($B418,Vöruskrá!$B:$B,0)),0))</f>
        <v>2137</v>
      </c>
      <c r="U418" s="150" t="str">
        <f t="shared" si="20"/>
        <v/>
      </c>
      <c r="W418" t="str">
        <f t="shared" si="21"/>
        <v>Tacoskálar með nautahakki, salsa og osti</v>
      </c>
    </row>
    <row r="419" spans="1:23" ht="60">
      <c r="A419" s="236" t="s">
        <v>1711</v>
      </c>
      <c r="B419" s="236"/>
      <c r="C419" s="237"/>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1713</v>
      </c>
      <c r="Q419" s="241" t="s">
        <v>1714</v>
      </c>
      <c r="R419" s="242" t="s">
        <v>1715</v>
      </c>
      <c r="S419" s="151" t="str">
        <f t="shared" si="22"/>
        <v>Kjúklingur og pasta með ítalskri tómatsósu og hvítlauksbrauði</v>
      </c>
      <c r="T419" s="149" t="str">
        <f>IF($B419="","",$C419/1000*IFERROR(INDEX(Vöruskrá!$R:$R,MATCH($B419,Vöruskrá!$B:$B,0)),0))</f>
        <v/>
      </c>
      <c r="U419" s="150">
        <f t="shared" si="20"/>
        <v>2117.0310539845755</v>
      </c>
      <c r="W419" t="str">
        <f t="shared" si="21"/>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2"/>
        <v>Kjúklinga lærakjöt Rodizio</v>
      </c>
      <c r="T420" s="149">
        <f>IF($B420="","",$C420/1000*IFERROR(INDEX(Vöruskrá!$R:$R,MATCH($B420,Vöruskrá!$B:$B,0)),0))</f>
        <v>114924</v>
      </c>
      <c r="U420" s="150" t="str">
        <f t="shared" si="20"/>
        <v/>
      </c>
      <c r="W420" t="str">
        <f t="shared" si="21"/>
        <v>Kjúklingur og pasta með ítalskri tómatsósu og hvítlauksbrauði</v>
      </c>
    </row>
    <row r="421" spans="1:23" ht="15">
      <c r="A421" s="248"/>
      <c r="B421" s="248" t="s">
        <v>922</v>
      </c>
      <c r="C421" s="249">
        <v>11971</v>
      </c>
      <c r="D421" s="245" t="s">
        <v>924</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2"/>
        <v>Matreiðslurjómi (MS)</v>
      </c>
      <c r="T421" s="149">
        <f>IF($B421="","",$C421/1000*IFERROR(INDEX(Vöruskrá!$R:$R,MATCH($B421,Vöruskrá!$B:$B,0)),0))</f>
        <v>10773.9</v>
      </c>
      <c r="U421" s="150" t="str">
        <f t="shared" si="20"/>
        <v/>
      </c>
      <c r="W421" t="str">
        <f t="shared" si="21"/>
        <v>Kjúklingur og pasta með ítalskri tómatsósu og hvítlauksbrauði</v>
      </c>
    </row>
    <row r="422" spans="1:23" ht="15">
      <c r="A422" s="243"/>
      <c r="B422" s="243" t="s">
        <v>1330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2"/>
        <v>Þurrkaðir tómatar</v>
      </c>
      <c r="T422" s="149">
        <f>IF($B422="","",$C422/1000*IFERROR(INDEX(Vöruskrá!$R:$R,MATCH($B422,Vöruskrá!$B:$B,0)),0))</f>
        <v>1077.3</v>
      </c>
      <c r="U422" s="150" t="str">
        <f t="shared" si="20"/>
        <v/>
      </c>
      <c r="W422" t="str">
        <f t="shared" si="21"/>
        <v>Kjúklingur og pasta með ítalskri tómatsósu og hvítlauksbrauði</v>
      </c>
    </row>
    <row r="423" spans="1:23" ht="15">
      <c r="A423" s="248"/>
      <c r="B423" s="248" t="s">
        <v>949</v>
      </c>
      <c r="C423" s="249">
        <v>3990</v>
      </c>
      <c r="D423" s="245" t="s">
        <v>951</v>
      </c>
      <c r="E423" s="245" t="s">
        <v>952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2"/>
        <v>Parmesanostur (Grana padano)</v>
      </c>
      <c r="T423" s="149">
        <f>IF($B423="","",$C423/1000*IFERROR(INDEX(Vöruskrá!$R:$R,MATCH($B423,Vöruskrá!$B:$B,0)),0))</f>
        <v>13965</v>
      </c>
      <c r="U423" s="150" t="str">
        <f t="shared" si="20"/>
        <v/>
      </c>
      <c r="W423" t="str">
        <f t="shared" si="21"/>
        <v>Kjúklingur og pasta með ítalskri tómatsósu og hvítlauksbrauði</v>
      </c>
    </row>
    <row r="424" spans="1:23" ht="15">
      <c r="A424" s="243"/>
      <c r="B424" s="243" t="s">
        <v>889</v>
      </c>
      <c r="C424" s="244">
        <v>798</v>
      </c>
      <c r="D424" s="245" t="s">
        <v>890</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2"/>
        <v>Hvítlaukur (ferskur)</v>
      </c>
      <c r="T424" s="149">
        <f>IF($B424="","",$C424/1000*IFERROR(INDEX(Vöruskrá!$R:$R,MATCH($B424,Vöruskrá!$B:$B,0)),0))</f>
        <v>1197</v>
      </c>
      <c r="U424" s="150" t="str">
        <f t="shared" si="20"/>
        <v/>
      </c>
      <c r="W424" t="str">
        <f t="shared" si="21"/>
        <v>Kjúklingur og pasta með ítalskri tómatsósu og hvítlauksbrauði</v>
      </c>
    </row>
    <row r="425" spans="1:23" ht="15">
      <c r="A425" s="248"/>
      <c r="B425" s="248" t="s">
        <v>1162</v>
      </c>
      <c r="C425" s="249">
        <v>399</v>
      </c>
      <c r="D425" s="245" t="s">
        <v>1163</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2"/>
        <v>Basilíka</v>
      </c>
      <c r="T425" s="149">
        <f>IF($B425="","",$C425/1000*IFERROR(INDEX(Vöruskrá!$R:$R,MATCH($B425,Vöruskrá!$B:$B,0)),0))</f>
        <v>2103.1289999999999</v>
      </c>
      <c r="U425" s="150" t="str">
        <f t="shared" si="20"/>
        <v/>
      </c>
      <c r="W425" t="str">
        <f t="shared" si="21"/>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2"/>
        <v>Borðsalt</v>
      </c>
      <c r="T426" s="149">
        <f>IF($B426="","",$C426/1000*IFERROR(INDEX(Vöruskrá!$R:$R,MATCH($B426,Vöruskrá!$B:$B,0)),0))</f>
        <v>76.56</v>
      </c>
      <c r="U426" s="150" t="str">
        <f t="shared" si="20"/>
        <v/>
      </c>
      <c r="W426" t="str">
        <f t="shared" si="21"/>
        <v>Kjúklingur og pasta með ítalskri tómatsósu og hvítlauksbrauði</v>
      </c>
    </row>
    <row r="427" spans="1:23" ht="60">
      <c r="A427" s="236" t="s">
        <v>1716</v>
      </c>
      <c r="B427" s="236"/>
      <c r="C427" s="237"/>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1719</v>
      </c>
      <c r="Q427" s="250" t="s">
        <v>1720</v>
      </c>
      <c r="R427" s="251" t="s">
        <v>1721</v>
      </c>
      <c r="S427" s="151" t="str">
        <f t="shared" si="22"/>
        <v>Kjúklingur BBQ með sætum kartöflum og kokteilsósu</v>
      </c>
      <c r="T427" s="149" t="str">
        <f>IF($B427="","",$C427/1000*IFERROR(INDEX(Vöruskrá!$R:$R,MATCH($B427,Vöruskrá!$B:$B,0)),0))</f>
        <v/>
      </c>
      <c r="U427" s="150">
        <f t="shared" ref="U427:U490" si="23">IF($A427="","",IFERROR(SUMIFS($T:$T,$W:$W,$A427)/(SUMIFS($C:$C,$W:$W,$A427)/1000),""))</f>
        <v>2179.5612043879564</v>
      </c>
      <c r="W427" t="str">
        <f t="shared" si="21"/>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2"/>
        <v>Kjúklinga lærakjöt Rodizio</v>
      </c>
      <c r="T428" s="149">
        <f>IF($B428="","",$C428/1000*IFERROR(INDEX(Vöruskrá!$R:$R,MATCH($B428,Vöruskrá!$B:$B,0)),0))</f>
        <v>204038.40000000002</v>
      </c>
      <c r="U428" s="150" t="str">
        <f t="shared" si="23"/>
        <v/>
      </c>
      <c r="W428" t="str">
        <f t="shared" si="21"/>
        <v>Kjúklingur BBQ með sætum kartöflum og kokteilsósu</v>
      </c>
    </row>
    <row r="429" spans="1:23" ht="15">
      <c r="A429" s="248"/>
      <c r="B429" s="248" t="s">
        <v>874</v>
      </c>
      <c r="C429" s="249">
        <v>10627</v>
      </c>
      <c r="D429" s="245" t="s">
        <v>876</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2"/>
        <v>BBQ sósa</v>
      </c>
      <c r="T429" s="149">
        <f>IF($B429="","",$C429/1000*IFERROR(INDEX(Vöruskrá!$R:$R,MATCH($B429,Vöruskrá!$B:$B,0)),0))</f>
        <v>6376.2000000000007</v>
      </c>
      <c r="U429" s="150" t="str">
        <f t="shared" si="23"/>
        <v/>
      </c>
      <c r="W429" t="str">
        <f t="shared" si="21"/>
        <v>Kjúklingur BBQ með sætum kartöflum og kokteilsósu</v>
      </c>
    </row>
    <row r="430" spans="1:23" ht="15">
      <c r="A430" s="243"/>
      <c r="B430" s="243" t="s">
        <v>889</v>
      </c>
      <c r="C430" s="244">
        <v>1063</v>
      </c>
      <c r="D430" s="245" t="s">
        <v>890</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2"/>
        <v>Hvítlaukur (ferskur)</v>
      </c>
      <c r="T430" s="149">
        <f>IF($B430="","",$C430/1000*IFERROR(INDEX(Vöruskrá!$R:$R,MATCH($B430,Vöruskrá!$B:$B,0)),0))</f>
        <v>1594.5</v>
      </c>
      <c r="U430" s="150" t="str">
        <f t="shared" si="23"/>
        <v/>
      </c>
      <c r="W430" t="str">
        <f t="shared" si="21"/>
        <v>Kjúklingur BBQ með sætum kartöflum og kokteilsósu</v>
      </c>
    </row>
    <row r="431" spans="1:23" ht="15">
      <c r="A431" s="248"/>
      <c r="B431" s="248" t="s">
        <v>897</v>
      </c>
      <c r="C431" s="249">
        <v>1063</v>
      </c>
      <c r="D431" s="245" t="s">
        <v>898</v>
      </c>
      <c r="E431" s="245" t="s">
        <v>121</v>
      </c>
      <c r="F431" s="245" t="s">
        <v>895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2"/>
        <v>Paprikuduft</v>
      </c>
      <c r="T431" s="149">
        <f>IF($B431="","",$C431/1000*IFERROR(INDEX(Vöruskrá!$R:$R,MATCH($B431,Vöruskrá!$B:$B,0)),0))</f>
        <v>3189</v>
      </c>
      <c r="U431" s="150" t="str">
        <f t="shared" si="23"/>
        <v/>
      </c>
      <c r="W431" t="str">
        <f t="shared" si="21"/>
        <v>Kjúklingur BBQ með sætum kartöflum og kokteilsósu</v>
      </c>
    </row>
    <row r="432" spans="1:23" ht="15">
      <c r="A432" s="243"/>
      <c r="B432" s="243" t="s">
        <v>978</v>
      </c>
      <c r="C432" s="244">
        <v>1063</v>
      </c>
      <c r="D432" s="245" t="s">
        <v>979</v>
      </c>
      <c r="E432" s="245" t="s">
        <v>957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2"/>
        <v>Púðursykur</v>
      </c>
      <c r="T432" s="149">
        <f>IF($B432="","",$C432/1000*IFERROR(INDEX(Vöruskrá!$R:$R,MATCH($B432,Vöruskrá!$B:$B,0)),0))</f>
        <v>425.2</v>
      </c>
      <c r="U432" s="150" t="str">
        <f t="shared" si="23"/>
        <v/>
      </c>
      <c r="W432" t="str">
        <f t="shared" si="21"/>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2"/>
        <v>Borðsalt</v>
      </c>
      <c r="T433" s="149">
        <f>IF($B433="","",$C433/1000*IFERROR(INDEX(Vöruskrá!$R:$R,MATCH($B433,Vöruskrá!$B:$B,0)),0))</f>
        <v>102</v>
      </c>
      <c r="U433" s="150" t="str">
        <f t="shared" si="23"/>
        <v/>
      </c>
      <c r="W433" t="str">
        <f t="shared" si="21"/>
        <v>Kjúklingur BBQ með sætum kartöflum og kokteilsósu</v>
      </c>
    </row>
    <row r="434" spans="1:23" ht="15">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2"/>
        <v>Svartur pipar, malaður</v>
      </c>
      <c r="T434" s="149">
        <f>IF($B434="","",$C434/1000*IFERROR(INDEX(Vöruskrá!$R:$R,MATCH($B434,Vöruskrá!$B:$B,0)),0))</f>
        <v>2233</v>
      </c>
      <c r="U434" s="150" t="str">
        <f t="shared" si="23"/>
        <v/>
      </c>
      <c r="W434" t="str">
        <f t="shared" si="21"/>
        <v>Kjúklingur BBQ með sætum kartöflum og kokteilsósu</v>
      </c>
    </row>
    <row r="435" spans="1:23" ht="48">
      <c r="A435" s="236" t="s">
        <v>1722</v>
      </c>
      <c r="B435" s="236"/>
      <c r="C435" s="237"/>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1724</v>
      </c>
      <c r="Q435" s="241" t="s">
        <v>1725</v>
      </c>
      <c r="R435" s="242" t="s">
        <v>1726</v>
      </c>
      <c r="S435" s="151" t="str">
        <f t="shared" si="22"/>
        <v>Núðlur með kjúkling, blönduðu grænmeti og sweet chili sósu</v>
      </c>
      <c r="T435" s="149" t="str">
        <f>IF($B435="","",$C435/1000*IFERROR(INDEX(Vöruskrá!$R:$R,MATCH($B435,Vöruskrá!$B:$B,0)),0))</f>
        <v/>
      </c>
      <c r="U435" s="150">
        <f t="shared" si="23"/>
        <v>1812.397806176208</v>
      </c>
      <c r="W435" t="str">
        <f t="shared" si="21"/>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2"/>
        <v>Kjúklinga lærakjöt Rodizio</v>
      </c>
      <c r="T436" s="149">
        <f>IF($B436="","",$C436/1000*IFERROR(INDEX(Vöruskrá!$R:$R,MATCH($B436,Vöruskrá!$B:$B,0)),0))</f>
        <v>124675.2</v>
      </c>
      <c r="U436" s="150" t="str">
        <f t="shared" si="23"/>
        <v/>
      </c>
      <c r="W436" t="str">
        <f t="shared" si="21"/>
        <v>Núðlur með kjúkling, blönduðu grænmeti og sweet chili sósu</v>
      </c>
    </row>
    <row r="437" spans="1:23" ht="15">
      <c r="A437" s="248"/>
      <c r="B437" s="248" t="s">
        <v>1312</v>
      </c>
      <c r="C437" s="249">
        <v>2597</v>
      </c>
      <c r="D437" s="245" t="s">
        <v>1314</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2"/>
        <v>Sojasósa</v>
      </c>
      <c r="T437" s="149">
        <f>IF($B437="","",$C437/1000*IFERROR(INDEX(Vöruskrá!$R:$R,MATCH($B437,Vöruskrá!$B:$B,0)),0))</f>
        <v>1558.2</v>
      </c>
      <c r="U437" s="150" t="str">
        <f t="shared" si="23"/>
        <v/>
      </c>
      <c r="W437" t="str">
        <f t="shared" si="21"/>
        <v>Núðlur með kjúkling, blönduðu grænmeti og sweet chili sósu</v>
      </c>
    </row>
    <row r="438" spans="1:23" ht="15">
      <c r="A438" s="243"/>
      <c r="B438" s="243" t="s">
        <v>1116</v>
      </c>
      <c r="C438" s="244">
        <v>17316</v>
      </c>
      <c r="D438" s="245" t="s">
        <v>1117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2"/>
        <v>Kínablanda stir fry 2,5kg</v>
      </c>
      <c r="T438" s="149">
        <f>IF($B438="","",$C438/1000*IFERROR(INDEX(Vöruskrá!$R:$R,MATCH($B438,Vöruskrá!$B:$B,0)),0))</f>
        <v>6060.5999999999995</v>
      </c>
      <c r="U438" s="150" t="str">
        <f t="shared" si="23"/>
        <v/>
      </c>
      <c r="W438" t="str">
        <f t="shared" si="21"/>
        <v>Núðlur með kjúkling, blönduðu grænmeti og sweet chili sósu</v>
      </c>
    </row>
    <row r="439" spans="1:23" ht="15">
      <c r="A439" s="248"/>
      <c r="B439" s="248" t="s">
        <v>1331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2"/>
        <v>Sesamolía</v>
      </c>
      <c r="T439" s="149">
        <f>IF($B439="","",$C439/1000*IFERROR(INDEX(Vöruskrá!$R:$R,MATCH($B439,Vöruskrá!$B:$B,0)),0))</f>
        <v>259.8</v>
      </c>
      <c r="U439" s="150" t="str">
        <f t="shared" si="23"/>
        <v/>
      </c>
      <c r="W439" t="str">
        <f t="shared" si="21"/>
        <v>Núðlur með kjúkling, blönduðu grænmeti og sweet chili sósu</v>
      </c>
    </row>
    <row r="440" spans="1:23" ht="15">
      <c r="A440" s="243"/>
      <c r="B440" s="243" t="s">
        <v>889</v>
      </c>
      <c r="C440" s="244">
        <v>866</v>
      </c>
      <c r="D440" s="245" t="s">
        <v>890</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2"/>
        <v>Hvítlaukur (ferskur)</v>
      </c>
      <c r="T440" s="149">
        <f>IF($B440="","",$C440/1000*IFERROR(INDEX(Vöruskrá!$R:$R,MATCH($B440,Vöruskrá!$B:$B,0)),0))</f>
        <v>1299</v>
      </c>
      <c r="U440" s="150" t="str">
        <f t="shared" si="23"/>
        <v/>
      </c>
      <c r="W440" t="str">
        <f t="shared" si="21"/>
        <v>Núðlur með kjúkling, blönduðu grænmeti og sweet chili sósu</v>
      </c>
    </row>
    <row r="441" spans="1:23" ht="15">
      <c r="A441" s="248"/>
      <c r="B441" s="248" t="s">
        <v>1307</v>
      </c>
      <c r="C441" s="249">
        <v>433</v>
      </c>
      <c r="D441" s="245" t="s">
        <v>1308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2"/>
        <v>Engifer (ferskur)</v>
      </c>
      <c r="T441" s="149">
        <f>IF($B441="","",$C441/1000*IFERROR(INDEX(Vöruskrá!$R:$R,MATCH($B441,Vöruskrá!$B:$B,0)),0))</f>
        <v>259.8</v>
      </c>
      <c r="U441" s="150" t="str">
        <f t="shared" si="23"/>
        <v/>
      </c>
      <c r="W441" t="str">
        <f t="shared" si="21"/>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2"/>
        <v>Borðsalt</v>
      </c>
      <c r="T442" s="149">
        <f>IF($B442="","",$C442/1000*IFERROR(INDEX(Vöruskrá!$R:$R,MATCH($B442,Vöruskrá!$B:$B,0)),0))</f>
        <v>51.96</v>
      </c>
      <c r="U442" s="150" t="str">
        <f t="shared" si="23"/>
        <v/>
      </c>
      <c r="W442" t="str">
        <f t="shared" si="21"/>
        <v>Núðlur með kjúkling, blönduðu grænmeti og sweet chili sósu</v>
      </c>
    </row>
    <row r="443" spans="1:23" ht="48">
      <c r="A443" s="236" t="s">
        <v>1727</v>
      </c>
      <c r="B443" s="236"/>
      <c r="C443" s="237"/>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1730</v>
      </c>
      <c r="Q443" s="250" t="s">
        <v>1731</v>
      </c>
      <c r="R443" s="251" t="s">
        <v>1732</v>
      </c>
      <c r="S443" s="151" t="str">
        <f t="shared" si="22"/>
        <v>Quesadilla með kalkún og mozzarella osti</v>
      </c>
      <c r="T443" s="149" t="str">
        <f>IF($B443="","",$C443/1000*IFERROR(INDEX(Vöruskrá!$R:$R,MATCH($B443,Vöruskrá!$B:$B,0)),0))</f>
        <v/>
      </c>
      <c r="U443" s="150">
        <f t="shared" si="23"/>
        <v>1644.5063425989863</v>
      </c>
      <c r="W443" t="str">
        <f t="shared" si="21"/>
        <v>Quesadilla með kalkún og mozzarella osti</v>
      </c>
    </row>
    <row r="444" spans="1:23" ht="15">
      <c r="A444" s="243"/>
      <c r="B444" s="243" t="s">
        <v>1329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2"/>
        <v>Kalkúnn (ræmur)</v>
      </c>
      <c r="T444" s="149">
        <f>IF($B444="","",$C444/1000*IFERROR(INDEX(Vöruskrá!$R:$R,MATCH($B444,Vöruskrá!$B:$B,0)),0))</f>
        <v>118110</v>
      </c>
      <c r="U444" s="150" t="str">
        <f t="shared" si="23"/>
        <v/>
      </c>
      <c r="W444" t="str">
        <f t="shared" si="21"/>
        <v>Quesadilla með kalkún og mozzarella osti</v>
      </c>
    </row>
    <row r="445" spans="1:23" ht="36">
      <c r="A445" s="248"/>
      <c r="B445" s="248" t="s">
        <v>1480</v>
      </c>
      <c r="C445" s="249">
        <v>25000</v>
      </c>
      <c r="D445" s="245" t="s">
        <v>1473</v>
      </c>
      <c r="E445" s="245" t="s">
        <v>1481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2"/>
        <v>Vefjur</v>
      </c>
      <c r="T445" s="149">
        <f>IF($B445="","",$C445/1000*IFERROR(INDEX(Vöruskrá!$R:$R,MATCH($B445,Vöruskrá!$B:$B,0)),0))</f>
        <v>15000</v>
      </c>
      <c r="U445" s="150" t="str">
        <f t="shared" si="23"/>
        <v/>
      </c>
      <c r="W445" t="str">
        <f t="shared" si="21"/>
        <v>Quesadilla með kalkún og mozzarella osti</v>
      </c>
    </row>
    <row r="446" spans="1:23" ht="15">
      <c r="A446" s="243"/>
      <c r="B446" s="243" t="s">
        <v>781</v>
      </c>
      <c r="C446" s="244">
        <v>15748</v>
      </c>
      <c r="D446" s="245" t="s">
        <v>783</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2"/>
        <v>Rifinn ostur – Pizzatopping mozzarella (Ulkjær)</v>
      </c>
      <c r="T446" s="149">
        <f>IF($B446="","",$C446/1000*IFERROR(INDEX(Vöruskrá!$R:$R,MATCH($B446,Vöruskrá!$B:$B,0)),0))</f>
        <v>23622</v>
      </c>
      <c r="U446" s="150" t="str">
        <f t="shared" si="23"/>
        <v/>
      </c>
      <c r="W446" t="str">
        <f t="shared" si="21"/>
        <v>Quesadilla með kalkún og mozzarella osti</v>
      </c>
    </row>
    <row r="447" spans="1:23" ht="15">
      <c r="A447" s="248"/>
      <c r="B447" s="248" t="s">
        <v>968</v>
      </c>
      <c r="C447" s="249">
        <v>3937</v>
      </c>
      <c r="D447" s="245" t="s">
        <v>969</v>
      </c>
      <c r="E447" s="245" t="s">
        <v>957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2"/>
        <v>Paprika (fersk)</v>
      </c>
      <c r="T447" s="149">
        <f>IF($B447="","",$C447/1000*IFERROR(INDEX(Vöruskrá!$R:$R,MATCH($B447,Vöruskrá!$B:$B,0)),0))</f>
        <v>3149.6</v>
      </c>
      <c r="U447" s="150" t="str">
        <f t="shared" si="23"/>
        <v/>
      </c>
      <c r="W447" t="str">
        <f t="shared" si="21"/>
        <v>Quesadilla með kalkún og mozzarella osti</v>
      </c>
    </row>
    <row r="448" spans="1:23" ht="15">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2"/>
        <v>Taco Grillkrydda</v>
      </c>
      <c r="T448" s="149">
        <f>IF($B448="","",$C448/1000*IFERROR(INDEX(Vöruskrá!$R:$R,MATCH($B448,Vöruskrá!$B:$B,0)),0))</f>
        <v>3441.4340000000002</v>
      </c>
      <c r="U448" s="150" t="str">
        <f t="shared" si="23"/>
        <v/>
      </c>
      <c r="W448" t="str">
        <f t="shared" si="21"/>
        <v>Quesadilla með kalkún og mozzarella osti</v>
      </c>
    </row>
    <row r="449" spans="1:23" ht="15">
      <c r="A449" s="248"/>
      <c r="B449" s="248" t="s">
        <v>882</v>
      </c>
      <c r="C449" s="249">
        <v>3937</v>
      </c>
      <c r="D449" s="245" t="s">
        <v>883</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2"/>
        <v>Laukur (ferskur)</v>
      </c>
      <c r="T449" s="149">
        <f>IF($B449="","",$C449/1000*IFERROR(INDEX(Vöruskrá!$R:$R,MATCH($B449,Vöruskrá!$B:$B,0)),0))</f>
        <v>984.25</v>
      </c>
      <c r="U449" s="150" t="str">
        <f t="shared" si="23"/>
        <v/>
      </c>
      <c r="W449" t="str">
        <f t="shared" si="21"/>
        <v>Quesadilla með kalkún og mozzarella osti</v>
      </c>
    </row>
    <row r="450" spans="1:23" ht="15">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2"/>
        <v>Chunky Salsa Medium (Salsa sósa)</v>
      </c>
      <c r="T450" s="149">
        <f>IF($B450="","",$C450/1000*IFERROR(INDEX(Vöruskrá!$R:$R,MATCH($B450,Vöruskrá!$B:$B,0)),0))</f>
        <v>2362.1999999999998</v>
      </c>
      <c r="U450" s="150" t="str">
        <f t="shared" si="23"/>
        <v/>
      </c>
      <c r="W450" t="str">
        <f t="shared" si="21"/>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2"/>
        <v>Borðsalt</v>
      </c>
      <c r="T451" s="149">
        <f>IF($B451="","",$C451/1000*IFERROR(INDEX(Vöruskrá!$R:$R,MATCH($B451,Vöruskrá!$B:$B,0)),0))</f>
        <v>47.28</v>
      </c>
      <c r="U451" s="150" t="str">
        <f t="shared" si="23"/>
        <v/>
      </c>
      <c r="W451" t="str">
        <f t="shared" ref="W451:W514" si="24">IF($A451="",W450,$A451)</f>
        <v>Quesadilla með kalkún og mozzarella osti</v>
      </c>
    </row>
    <row r="452" spans="1:23" ht="72">
      <c r="A452" s="236" t="s">
        <v>1733</v>
      </c>
      <c r="B452" s="236"/>
      <c r="C452" s="237"/>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1735</v>
      </c>
      <c r="Q452" s="241" t="s">
        <v>1736</v>
      </c>
      <c r="R452" s="242" t="s">
        <v>1737</v>
      </c>
      <c r="S452" s="151" t="str">
        <f t="shared" ref="S452:S460" si="25">IF($A452&lt;&gt;"",$A452,$B452)</f>
        <v>Chili sin carne með hrísgrjónum, nachos og vegan sýrðum rjóma</v>
      </c>
      <c r="T452" s="149" t="str">
        <f>IF($B452="","",$C452/1000*IFERROR(INDEX(Vöruskrá!$R:$R,MATCH($B452,Vöruskrá!$B:$B,0)),0))</f>
        <v/>
      </c>
      <c r="U452" s="150">
        <f t="shared" si="23"/>
        <v>398.34</v>
      </c>
      <c r="W452" t="str">
        <f t="shared" si="24"/>
        <v>Chili sin carne með hrísgrjónum, nachos og vegan sýrðum rjóma</v>
      </c>
    </row>
    <row r="453" spans="1:23" ht="15">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5"/>
        <v>Hrísgrjón Thai Hom Mali (Royal Umbrella)</v>
      </c>
      <c r="T453" s="149">
        <f>IF($B453="","",$C453/1000*IFERROR(INDEX(Vöruskrá!$R:$R,MATCH($B453,Vöruskrá!$B:$B,0)),0))</f>
        <v>4550</v>
      </c>
      <c r="U453" s="150" t="str">
        <f t="shared" si="23"/>
        <v/>
      </c>
      <c r="W453" t="str">
        <f t="shared" si="24"/>
        <v>Chili sin carne með hrísgrjónum, nachos og vegan sýrðum rjóma</v>
      </c>
    </row>
    <row r="454" spans="1:23" ht="15">
      <c r="A454" s="248"/>
      <c r="B454" s="248" t="s">
        <v>1319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5"/>
        <v>Rauðar baunir (niðursoðnar)</v>
      </c>
      <c r="T454" s="149">
        <f>IF($B454="","",$C454/1000*IFERROR(INDEX(Vöruskrá!$R:$R,MATCH($B454,Vöruskrá!$B:$B,0)),0))</f>
        <v>7700</v>
      </c>
      <c r="U454" s="150" t="str">
        <f t="shared" si="23"/>
        <v/>
      </c>
      <c r="W454" t="str">
        <f t="shared" si="24"/>
        <v>Chili sin carne með hrísgrjónum, nachos og vegan sýrðum rjóma</v>
      </c>
    </row>
    <row r="455" spans="1:23" ht="15">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5"/>
        <v>Maukaðir tómatar</v>
      </c>
      <c r="T455" s="149">
        <f>IF($B455="","",$C455/1000*IFERROR(INDEX(Vöruskrá!$R:$R,MATCH($B455,Vöruskrá!$B:$B,0)),0))</f>
        <v>16884</v>
      </c>
      <c r="U455" s="150" t="str">
        <f t="shared" si="23"/>
        <v/>
      </c>
      <c r="W455" t="str">
        <f t="shared" si="24"/>
        <v>Chili sin carne með hrísgrjónum, nachos og vegan sýrðum rjóma</v>
      </c>
    </row>
    <row r="456" spans="1:23" ht="15">
      <c r="A456" s="248"/>
      <c r="B456" s="248" t="s">
        <v>882</v>
      </c>
      <c r="C456" s="249">
        <v>8000</v>
      </c>
      <c r="D456" s="245" t="s">
        <v>883</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5"/>
        <v>Laukur (ferskur)</v>
      </c>
      <c r="T456" s="149">
        <f>IF($B456="","",$C456/1000*IFERROR(INDEX(Vöruskrá!$R:$R,MATCH($B456,Vöruskrá!$B:$B,0)),0))</f>
        <v>2000</v>
      </c>
      <c r="U456" s="150" t="str">
        <f t="shared" si="23"/>
        <v/>
      </c>
      <c r="W456" t="str">
        <f t="shared" si="24"/>
        <v>Chili sin carne með hrísgrjónum, nachos og vegan sýrðum rjóma</v>
      </c>
    </row>
    <row r="457" spans="1:23" ht="15">
      <c r="A457" s="243"/>
      <c r="B457" s="243" t="s">
        <v>968</v>
      </c>
      <c r="C457" s="244">
        <v>7000</v>
      </c>
      <c r="D457" s="245" t="s">
        <v>969</v>
      </c>
      <c r="E457" s="245" t="s">
        <v>957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5"/>
        <v>Paprika (fersk)</v>
      </c>
      <c r="T457" s="149">
        <f>IF($B457="","",$C457/1000*IFERROR(INDEX(Vöruskrá!$R:$R,MATCH($B457,Vöruskrá!$B:$B,0)),0))</f>
        <v>5600</v>
      </c>
      <c r="U457" s="150" t="str">
        <f t="shared" si="23"/>
        <v/>
      </c>
      <c r="W457" t="str">
        <f t="shared" si="24"/>
        <v>Chili sin carne með hrísgrjónum, nachos og vegan sýrðum rjóma</v>
      </c>
    </row>
    <row r="458" spans="1:23" ht="15">
      <c r="A458" s="248"/>
      <c r="B458" s="248" t="s">
        <v>998</v>
      </c>
      <c r="C458" s="249">
        <v>500</v>
      </c>
      <c r="D458" s="245" t="s">
        <v>999</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5"/>
        <v>Chiliduft mild</v>
      </c>
      <c r="T458" s="149">
        <f>IF($B458="","",$C458/1000*IFERROR(INDEX(Vöruskrá!$R:$R,MATCH($B458,Vöruskrá!$B:$B,0)),0))</f>
        <v>1500</v>
      </c>
      <c r="U458" s="150" t="str">
        <f t="shared" si="23"/>
        <v/>
      </c>
      <c r="W458" t="str">
        <f t="shared" si="24"/>
        <v>Chili sin carne með hrísgrjónum, nachos og vegan sýrðum rjóma</v>
      </c>
    </row>
    <row r="459" spans="1:23" ht="15">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5"/>
        <v>Nachos Tortilla Chips Salted (Santa Maria)</v>
      </c>
      <c r="T459" s="149">
        <f>IF($B459="","",$C459/1000*IFERROR(INDEX(Vöruskrá!$R:$R,MATCH($B459,Vöruskrá!$B:$B,0)),0))</f>
        <v>1600</v>
      </c>
      <c r="U459" s="150" t="str">
        <f t="shared" si="23"/>
        <v/>
      </c>
      <c r="W459" t="str">
        <f t="shared" si="24"/>
        <v>Chili sin carne með hrísgrjónum, nachos og vegan sýrðum rjóma</v>
      </c>
    </row>
    <row r="460" spans="1:23" ht="39">
      <c r="A460" s="248"/>
      <c r="B460" s="248" t="s">
        <v>1738</v>
      </c>
      <c r="C460" s="249">
        <v>14000</v>
      </c>
      <c r="D460" s="245" t="s">
        <v>1473</v>
      </c>
      <c r="E460" s="245" t="s">
        <v>1739</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5"/>
        <v>Vegan sýrður rjómi</v>
      </c>
      <c r="T460" s="149">
        <f>IF($B460="","",$C460/1000*IFERROR(INDEX(Vöruskrá!$R:$R,MATCH($B460,Vöruskrá!$B:$B,0)),0))</f>
        <v>0</v>
      </c>
      <c r="U460" s="150" t="str">
        <f t="shared" si="23"/>
        <v/>
      </c>
      <c r="W460" t="str">
        <f t="shared" si="24"/>
        <v>Chili sin carne með hrísgrjónum, nachos og vegan sýrðum rjóma</v>
      </c>
    </row>
    <row r="461" spans="1:23" ht="60">
      <c r="A461" s="236" t="s">
        <v>1740</v>
      </c>
      <c r="B461" s="236"/>
      <c r="C461" s="237"/>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1742</v>
      </c>
      <c r="Q461" s="250" t="s">
        <v>1743</v>
      </c>
      <c r="R461" s="251" t="s">
        <v>1744</v>
      </c>
      <c r="S461" s="151" t="str">
        <f t="shared" ref="S461:S517" si="26">IF($A461&lt;&gt;"",$A461,$B461)</f>
        <v>Vegan Mexico grýta með hrísgrjónum og blönduðu grænmeti</v>
      </c>
      <c r="T461" s="149" t="str">
        <f>IF($B461="","",$C461/1000*IFERROR(INDEX(Vöruskrá!$R:$R,MATCH($B461,Vöruskrá!$B:$B,0)),0))</f>
        <v/>
      </c>
      <c r="U461" s="150">
        <f t="shared" si="23"/>
        <v>441.03516471608157</v>
      </c>
      <c r="W461" t="str">
        <f t="shared" si="24"/>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6"/>
        <v>Brunoise grænmetisblanda</v>
      </c>
      <c r="T462" s="149">
        <f>IF($B462="","",$C462/1000*IFERROR(INDEX(Vöruskrá!$R:$R,MATCH($B462,Vöruskrá!$B:$B,0)),0))</f>
        <v>10471.200000000001</v>
      </c>
      <c r="U462" s="150" t="str">
        <f t="shared" si="23"/>
        <v/>
      </c>
      <c r="W462" t="str">
        <f t="shared" si="24"/>
        <v>Vegan Mexico grýta með hrísgrjónum og blönduðu grænmeti</v>
      </c>
    </row>
    <row r="463" spans="1:23" ht="15">
      <c r="A463" s="248"/>
      <c r="B463" s="248" t="s">
        <v>1319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6"/>
        <v>Rauðar baunir (niðursoðnar)</v>
      </c>
      <c r="T463" s="149">
        <f>IF($B463="","",$C463/1000*IFERROR(INDEX(Vöruskrá!$R:$R,MATCH($B463,Vöruskrá!$B:$B,0)),0))</f>
        <v>6871.9000000000005</v>
      </c>
      <c r="U463" s="150" t="str">
        <f t="shared" si="23"/>
        <v/>
      </c>
      <c r="W463" t="str">
        <f t="shared" si="24"/>
        <v>Vegan Mexico grýta með hrísgrjónum og blönduðu grænmeti</v>
      </c>
    </row>
    <row r="464" spans="1:23" ht="15">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6"/>
        <v>Taco Grillkrydda</v>
      </c>
      <c r="T464" s="149">
        <f>IF($B464="","",$C464/1000*IFERROR(INDEX(Vöruskrá!$R:$R,MATCH($B464,Vöruskrá!$B:$B,0)),0))</f>
        <v>3814.4259999999999</v>
      </c>
      <c r="U464" s="150" t="str">
        <f t="shared" si="23"/>
        <v/>
      </c>
      <c r="W464" t="str">
        <f t="shared" si="24"/>
        <v>Vegan Mexico grýta með hrísgrjónum og blönduðu grænmeti</v>
      </c>
    </row>
    <row r="465" spans="1:23" ht="15">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6"/>
        <v>Maukaðir tómatar</v>
      </c>
      <c r="T465" s="149">
        <f>IF($B465="","",$C465/1000*IFERROR(INDEX(Vöruskrá!$R:$R,MATCH($B465,Vöruskrá!$B:$B,0)),0))</f>
        <v>7015.7040000000006</v>
      </c>
      <c r="U465" s="150" t="str">
        <f t="shared" si="23"/>
        <v/>
      </c>
      <c r="W465" t="str">
        <f t="shared" si="24"/>
        <v>Vegan Mexico grýta með hrísgrjónum og blönduðu grænmeti</v>
      </c>
    </row>
    <row r="466" spans="1:23" ht="15">
      <c r="A466" s="243"/>
      <c r="B466" s="243" t="s">
        <v>955</v>
      </c>
      <c r="C466" s="244">
        <v>6545</v>
      </c>
      <c r="D466" s="245" t="s">
        <v>956</v>
      </c>
      <c r="E466" s="245" t="s">
        <v>957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6"/>
        <v>Maís (frosinn, plain)</v>
      </c>
      <c r="T466" s="149">
        <f>IF($B466="","",$C466/1000*IFERROR(INDEX(Vöruskrá!$R:$R,MATCH($B466,Vöruskrá!$B:$B,0)),0))</f>
        <v>1963.5</v>
      </c>
      <c r="U466" s="150" t="str">
        <f t="shared" si="23"/>
        <v/>
      </c>
      <c r="W466" t="str">
        <f t="shared" si="24"/>
        <v>Vegan Mexico grýta með hrísgrjónum og blönduðu grænmeti</v>
      </c>
    </row>
    <row r="467" spans="1:23" ht="15">
      <c r="A467" s="248"/>
      <c r="B467" s="248" t="s">
        <v>882</v>
      </c>
      <c r="C467" s="249">
        <v>6545</v>
      </c>
      <c r="D467" s="245" t="s">
        <v>883</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6"/>
        <v>Laukur (ferskur)</v>
      </c>
      <c r="T467" s="149">
        <f>IF($B467="","",$C467/1000*IFERROR(INDEX(Vöruskrá!$R:$R,MATCH($B467,Vöruskrá!$B:$B,0)),0))</f>
        <v>1636.25</v>
      </c>
      <c r="U467" s="150" t="str">
        <f t="shared" si="23"/>
        <v/>
      </c>
      <c r="W467" t="str">
        <f t="shared" si="24"/>
        <v>Vegan Mexico grýta með hrísgrjónum og blönduðu grænmeti</v>
      </c>
    </row>
    <row r="468" spans="1:23" ht="15">
      <c r="A468" s="243"/>
      <c r="B468" s="243" t="s">
        <v>889</v>
      </c>
      <c r="C468" s="244">
        <v>524</v>
      </c>
      <c r="D468" s="245" t="s">
        <v>890</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6"/>
        <v>Hvítlaukur (ferskur)</v>
      </c>
      <c r="T468" s="149">
        <f>IF($B468="","",$C468/1000*IFERROR(INDEX(Vöruskrá!$R:$R,MATCH($B468,Vöruskrá!$B:$B,0)),0))</f>
        <v>786</v>
      </c>
      <c r="U468" s="150" t="str">
        <f t="shared" si="23"/>
        <v/>
      </c>
      <c r="W468" t="str">
        <f t="shared" si="24"/>
        <v>Vegan Mexico grýta með hrísgrjónum og blönduðu grænmeti</v>
      </c>
    </row>
    <row r="469" spans="1:23" ht="60">
      <c r="A469" s="236" t="s">
        <v>1745</v>
      </c>
      <c r="B469" s="236"/>
      <c r="C469" s="237"/>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1747</v>
      </c>
      <c r="Q469" s="241" t="s">
        <v>1748</v>
      </c>
      <c r="R469" s="242" t="s">
        <v>1749</v>
      </c>
      <c r="S469" s="151" t="str">
        <f t="shared" si="26"/>
        <v>Falafel bollur með kartöflum og vegan aioli</v>
      </c>
      <c r="T469" s="149" t="str">
        <f>IF($B469="","",$C469/1000*IFERROR(INDEX(Vöruskrá!$R:$R,MATCH($B469,Vöruskrá!$B:$B,0)),0))</f>
        <v/>
      </c>
      <c r="U469" s="150">
        <f t="shared" si="23"/>
        <v>1039.4790895817916</v>
      </c>
      <c r="W469" t="str">
        <f t="shared" si="24"/>
        <v>Falafel bollur með kartöflum og vegan aioli</v>
      </c>
    </row>
    <row r="470" spans="1:23" ht="15">
      <c r="A470" s="243"/>
      <c r="B470" s="243" t="s">
        <v>1323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6"/>
        <v>Kjúklingabaunir</v>
      </c>
      <c r="T470" s="149">
        <f>IF($B470="","",$C470/1000*IFERROR(INDEX(Vöruskrá!$R:$R,MATCH($B470,Vöruskrá!$B:$B,0)),0))</f>
        <v>84745.2</v>
      </c>
      <c r="U470" s="150" t="str">
        <f t="shared" si="23"/>
        <v/>
      </c>
      <c r="W470" t="str">
        <f t="shared" si="24"/>
        <v>Falafel bollur með kartöflum og vegan aioli</v>
      </c>
    </row>
    <row r="471" spans="1:23" ht="15">
      <c r="A471" s="248"/>
      <c r="B471" s="248" t="s">
        <v>882</v>
      </c>
      <c r="C471" s="249">
        <v>14124</v>
      </c>
      <c r="D471" s="245" t="s">
        <v>883</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6"/>
        <v>Laukur (ferskur)</v>
      </c>
      <c r="T471" s="149">
        <f>IF($B471="","",$C471/1000*IFERROR(INDEX(Vöruskrá!$R:$R,MATCH($B471,Vöruskrá!$B:$B,0)),0))</f>
        <v>3531</v>
      </c>
      <c r="U471" s="150" t="str">
        <f t="shared" si="23"/>
        <v/>
      </c>
      <c r="W471" t="str">
        <f t="shared" si="24"/>
        <v>Falafel bollur með kartöflum og vegan aioli</v>
      </c>
    </row>
    <row r="472" spans="1:23" ht="15">
      <c r="A472" s="243"/>
      <c r="B472" s="243" t="s">
        <v>889</v>
      </c>
      <c r="C472" s="244">
        <v>2825</v>
      </c>
      <c r="D472" s="245" t="s">
        <v>890</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6"/>
        <v>Hvítlaukur (ferskur)</v>
      </c>
      <c r="T472" s="149">
        <f>IF($B472="","",$C472/1000*IFERROR(INDEX(Vöruskrá!$R:$R,MATCH($B472,Vöruskrá!$B:$B,0)),0))</f>
        <v>4237.5</v>
      </c>
      <c r="U472" s="150" t="str">
        <f t="shared" si="23"/>
        <v/>
      </c>
      <c r="W472" t="str">
        <f t="shared" si="24"/>
        <v>Falafel bollur með kartöflum og vegan aioli</v>
      </c>
    </row>
    <row r="473" spans="1:23" ht="15">
      <c r="A473" s="248"/>
      <c r="B473" s="248" t="s">
        <v>1298</v>
      </c>
      <c r="C473" s="249">
        <v>1412</v>
      </c>
      <c r="D473" s="245" t="s">
        <v>1299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6"/>
        <v>Kóríander (ferskur)</v>
      </c>
      <c r="T473" s="149">
        <f>IF($B473="","",$C473/1000*IFERROR(INDEX(Vöruskrá!$R:$R,MATCH($B473,Vöruskrá!$B:$B,0)),0))</f>
        <v>847.19999999999993</v>
      </c>
      <c r="U473" s="150" t="str">
        <f t="shared" si="23"/>
        <v/>
      </c>
      <c r="W473" t="str">
        <f t="shared" si="24"/>
        <v>Falafel bollur með kartöflum og vegan aioli</v>
      </c>
    </row>
    <row r="474" spans="1:23" ht="15">
      <c r="A474" s="243"/>
      <c r="B474" s="243" t="s">
        <v>926</v>
      </c>
      <c r="C474" s="244">
        <v>1130</v>
      </c>
      <c r="D474" s="245" t="s">
        <v>927</v>
      </c>
      <c r="E474" s="245" t="s">
        <v>121</v>
      </c>
      <c r="F474" s="245" t="s">
        <v>895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6"/>
        <v>Kúmen (cumin)</v>
      </c>
      <c r="T474" s="149">
        <f>IF($B474="","",$C474/1000*IFERROR(INDEX(Vöruskrá!$R:$R,MATCH($B474,Vöruskrá!$B:$B,0)),0))</f>
        <v>3389.9999999999995</v>
      </c>
      <c r="U474" s="150" t="str">
        <f t="shared" si="23"/>
        <v/>
      </c>
      <c r="W474" t="str">
        <f t="shared" si="24"/>
        <v>Falafel bollur með kartöflum og vegan aioli</v>
      </c>
    </row>
    <row r="475" spans="1:23" ht="15">
      <c r="A475" s="248"/>
      <c r="B475" s="248" t="s">
        <v>900</v>
      </c>
      <c r="C475" s="249">
        <v>1412</v>
      </c>
      <c r="D475" s="245" t="s">
        <v>902</v>
      </c>
      <c r="E475" s="245" t="s">
        <v>121</v>
      </c>
      <c r="F475" s="245" t="s">
        <v>895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6"/>
        <v>Steinselja (þurrkuð)</v>
      </c>
      <c r="T475" s="149">
        <f>IF($B475="","",$C475/1000*IFERROR(INDEX(Vöruskrá!$R:$R,MATCH($B475,Vöruskrá!$B:$B,0)),0))</f>
        <v>4236</v>
      </c>
      <c r="U475" s="150" t="str">
        <f t="shared" si="23"/>
        <v/>
      </c>
      <c r="W475" t="str">
        <f t="shared" si="24"/>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6"/>
        <v>Borðsalt</v>
      </c>
      <c r="T476" s="149">
        <f>IF($B476="","",$C476/1000*IFERROR(INDEX(Vöruskrá!$R:$R,MATCH($B476,Vöruskrá!$B:$B,0)),0))</f>
        <v>169.44</v>
      </c>
      <c r="U476" s="150" t="str">
        <f t="shared" si="23"/>
        <v/>
      </c>
      <c r="W476" t="str">
        <f t="shared" si="24"/>
        <v>Falafel bollur með kartöflum og vegan aioli</v>
      </c>
    </row>
    <row r="477" spans="1:23" ht="15">
      <c r="A477" s="248"/>
      <c r="B477" s="248" t="s">
        <v>1105</v>
      </c>
      <c r="C477" s="249">
        <v>7062</v>
      </c>
      <c r="D477" s="245" t="s">
        <v>1105</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6"/>
        <v>Repjuolía</v>
      </c>
      <c r="T477" s="149">
        <f>IF($B477="","",$C477/1000*IFERROR(INDEX(Vöruskrá!$R:$R,MATCH($B477,Vöruskrá!$B:$B,0)),0))</f>
        <v>2789.4900000000002</v>
      </c>
      <c r="U477" s="150" t="str">
        <f t="shared" si="23"/>
        <v/>
      </c>
      <c r="W477" t="str">
        <f t="shared" si="24"/>
        <v>Falafel bollur með kartöflum og vegan aioli</v>
      </c>
    </row>
    <row r="478" spans="1:23" ht="60">
      <c r="A478" s="236" t="s">
        <v>1750</v>
      </c>
      <c r="B478" s="236"/>
      <c r="C478" s="237"/>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1752</v>
      </c>
      <c r="Q478" s="241" t="s">
        <v>1753</v>
      </c>
      <c r="R478" s="242" t="s">
        <v>1754</v>
      </c>
      <c r="S478" s="151" t="str">
        <f t="shared" si="26"/>
        <v>Vegan mexíkó lasagna með nachos og hafra sýrðum rjóma</v>
      </c>
      <c r="T478" s="149" t="str">
        <f>IF($B478="","",$C478/1000*IFERROR(INDEX(Vöruskrá!$R:$R,MATCH($B478,Vöruskrá!$B:$B,0)),0))</f>
        <v/>
      </c>
      <c r="U478" s="150">
        <f t="shared" si="23"/>
        <v>457.20132798672006</v>
      </c>
      <c r="W478" t="str">
        <f t="shared" si="24"/>
        <v>Vegan mexíkó lasagna með nachos og hafra sýrðum rjóma</v>
      </c>
    </row>
    <row r="479" spans="1:23" ht="15">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6"/>
        <v>Country Grill grænmetisblanda</v>
      </c>
      <c r="T479" s="149">
        <f>IF($B479="","",$C479/1000*IFERROR(INDEX(Vöruskrá!$R:$R,MATCH($B479,Vöruskrá!$B:$B,0)),0))</f>
        <v>11611.199999999999</v>
      </c>
      <c r="U479" s="150" t="str">
        <f t="shared" si="23"/>
        <v/>
      </c>
      <c r="W479" t="str">
        <f t="shared" si="24"/>
        <v>Vegan mexíkó lasagna með nachos og hafra sýrðum rjóma</v>
      </c>
    </row>
    <row r="480" spans="1:23" ht="15">
      <c r="A480" s="248"/>
      <c r="B480" s="248" t="s">
        <v>1319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6"/>
        <v>Rauðar baunir (niðursoðnar)</v>
      </c>
      <c r="T480" s="149">
        <f>IF($B480="","",$C480/1000*IFERROR(INDEX(Vöruskrá!$R:$R,MATCH($B480,Vöruskrá!$B:$B,0)),0))</f>
        <v>5079.8999999999996</v>
      </c>
      <c r="U480" s="150" t="str">
        <f t="shared" si="23"/>
        <v/>
      </c>
      <c r="W480" t="str">
        <f t="shared" si="24"/>
        <v>Vegan mexíkó lasagna með nachos og hafra sýrðum rjóma</v>
      </c>
    </row>
    <row r="481" spans="1:23" ht="15">
      <c r="A481" s="243"/>
      <c r="B481" s="243" t="s">
        <v>1318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6"/>
        <v>Lasagneplötur</v>
      </c>
      <c r="T481" s="149">
        <f>IF($B481="","",$C481/1000*IFERROR(INDEX(Vöruskrá!$R:$R,MATCH($B481,Vöruskrá!$B:$B,0)),0))</f>
        <v>10885.199999999999</v>
      </c>
      <c r="U481" s="150" t="str">
        <f t="shared" si="23"/>
        <v/>
      </c>
      <c r="W481" t="str">
        <f t="shared" si="24"/>
        <v>Vegan mexíkó lasagna með nachos og hafra sýrðum rjóma</v>
      </c>
    </row>
    <row r="482" spans="1:23" ht="15">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6"/>
        <v>Maukaðir tómatar</v>
      </c>
      <c r="T482" s="149">
        <f>IF($B482="","",$C482/1000*IFERROR(INDEX(Vöruskrá!$R:$R,MATCH($B482,Vöruskrá!$B:$B,0)),0))</f>
        <v>11669.256000000001</v>
      </c>
      <c r="U482" s="150" t="str">
        <f t="shared" si="23"/>
        <v/>
      </c>
      <c r="W482" t="str">
        <f t="shared" si="24"/>
        <v>Vegan mexíkó lasagna með nachos og hafra sýrðum rjóma</v>
      </c>
    </row>
    <row r="483" spans="1:23" ht="15">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6"/>
        <v>Taco Grillkrydda</v>
      </c>
      <c r="T483" s="149">
        <f>IF($B483="","",$C483/1000*IFERROR(INDEX(Vöruskrá!$R:$R,MATCH($B483,Vöruskrá!$B:$B,0)),0))</f>
        <v>4228.2139999999999</v>
      </c>
      <c r="U483" s="150" t="str">
        <f t="shared" si="23"/>
        <v/>
      </c>
      <c r="W483" t="str">
        <f t="shared" si="24"/>
        <v>Vegan mexíkó lasagna með nachos og hafra sýrðum rjóma</v>
      </c>
    </row>
    <row r="484" spans="1:23" ht="15">
      <c r="A484" s="248"/>
      <c r="B484" s="248" t="s">
        <v>955</v>
      </c>
      <c r="C484" s="249">
        <v>7257</v>
      </c>
      <c r="D484" s="245" t="s">
        <v>956</v>
      </c>
      <c r="E484" s="245" t="s">
        <v>957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6"/>
        <v>Maís (frosinn, plain)</v>
      </c>
      <c r="T484" s="149">
        <f>IF($B484="","",$C484/1000*IFERROR(INDEX(Vöruskrá!$R:$R,MATCH($B484,Vöruskrá!$B:$B,0)),0))</f>
        <v>2177.1</v>
      </c>
      <c r="U484" s="150" t="str">
        <f t="shared" si="23"/>
        <v/>
      </c>
      <c r="W484" t="str">
        <f t="shared" si="24"/>
        <v>Vegan mexíkó lasagna með nachos og hafra sýrðum rjóma</v>
      </c>
    </row>
    <row r="485" spans="1:23" ht="26.1">
      <c r="A485" s="243"/>
      <c r="B485" s="243" t="s">
        <v>1755</v>
      </c>
      <c r="C485" s="244">
        <v>7257</v>
      </c>
      <c r="D485" s="245" t="s">
        <v>1473</v>
      </c>
      <c r="E485" s="245" t="s">
        <v>1478</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6"/>
        <v>Vegan rifinn ostur</v>
      </c>
      <c r="T485" s="149">
        <f>IF($B485="","",$C485/1000*IFERROR(INDEX(Vöruskrá!$R:$R,MATCH($B485,Vöruskrá!$B:$B,0)),0))</f>
        <v>0</v>
      </c>
      <c r="U485" s="150" t="str">
        <f t="shared" si="23"/>
        <v/>
      </c>
      <c r="W485" t="str">
        <f t="shared" si="24"/>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6"/>
        <v>Borðsalt</v>
      </c>
      <c r="T486" s="149">
        <f>IF($B486="","",$C486/1000*IFERROR(INDEX(Vöruskrá!$R:$R,MATCH($B486,Vöruskrá!$B:$B,0)),0))</f>
        <v>69.72</v>
      </c>
      <c r="U486" s="150" t="str">
        <f t="shared" si="23"/>
        <v/>
      </c>
      <c r="W486" t="str">
        <f t="shared" si="24"/>
        <v>Vegan mexíkó lasagna með nachos og hafra sýrðum rjóma</v>
      </c>
    </row>
    <row r="487" spans="1:23" ht="48">
      <c r="A487" s="236" t="s">
        <v>1756</v>
      </c>
      <c r="B487" s="236"/>
      <c r="C487" s="237"/>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1759</v>
      </c>
      <c r="Q487" s="241" t="s">
        <v>1760</v>
      </c>
      <c r="R487" s="242" t="s">
        <v>1761</v>
      </c>
      <c r="S487" s="151" t="str">
        <f t="shared" si="26"/>
        <v>Vegan quesadilla með vegan osti</v>
      </c>
      <c r="T487" s="149" t="str">
        <f>IF($B487="","",$C487/1000*IFERROR(INDEX(Vöruskrá!$R:$R,MATCH($B487,Vöruskrá!$B:$B,0)),0))</f>
        <v/>
      </c>
      <c r="U487" s="150">
        <f t="shared" si="23"/>
        <v>430.35601769403115</v>
      </c>
      <c r="W487" t="str">
        <f t="shared" si="24"/>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6"/>
        <v>Brunoise grænmetisblanda</v>
      </c>
      <c r="T488" s="149">
        <f>IF($B488="","",$C488/1000*IFERROR(INDEX(Vöruskrá!$R:$R,MATCH($B488,Vöruskrá!$B:$B,0)),0))</f>
        <v>13186.8</v>
      </c>
      <c r="U488" s="150" t="str">
        <f t="shared" si="23"/>
        <v/>
      </c>
      <c r="W488" t="str">
        <f t="shared" si="24"/>
        <v>Vegan quesadilla með vegan osti</v>
      </c>
    </row>
    <row r="489" spans="1:23" ht="36">
      <c r="A489" s="248"/>
      <c r="B489" s="248" t="s">
        <v>1480</v>
      </c>
      <c r="C489" s="249">
        <v>20000</v>
      </c>
      <c r="D489" s="245" t="s">
        <v>1473</v>
      </c>
      <c r="E489" s="245" t="s">
        <v>1481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6"/>
        <v>Vefjur</v>
      </c>
      <c r="T489" s="149">
        <f>IF($B489="","",$C489/1000*IFERROR(INDEX(Vöruskrá!$R:$R,MATCH($B489,Vöruskrá!$B:$B,0)),0))</f>
        <v>12000</v>
      </c>
      <c r="U489" s="150" t="str">
        <f t="shared" si="23"/>
        <v/>
      </c>
      <c r="W489" t="str">
        <f t="shared" si="24"/>
        <v>Vegan quesadilla með vegan osti</v>
      </c>
    </row>
    <row r="490" spans="1:23" ht="26.1">
      <c r="A490" s="243"/>
      <c r="B490" s="243" t="s">
        <v>1755</v>
      </c>
      <c r="C490" s="244">
        <v>16484</v>
      </c>
      <c r="D490" s="245" t="s">
        <v>1473</v>
      </c>
      <c r="E490" s="245" t="s">
        <v>1478</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6"/>
        <v>Vegan rifinn ostur</v>
      </c>
      <c r="T490" s="149">
        <f>IF($B490="","",$C490/1000*IFERROR(INDEX(Vöruskrá!$R:$R,MATCH($B490,Vöruskrá!$B:$B,0)),0))</f>
        <v>0</v>
      </c>
      <c r="U490" s="150" t="str">
        <f t="shared" si="23"/>
        <v/>
      </c>
      <c r="W490" t="str">
        <f t="shared" si="24"/>
        <v>Vegan quesadilla með vegan osti</v>
      </c>
    </row>
    <row r="491" spans="1:23" ht="15">
      <c r="A491" s="248"/>
      <c r="B491" s="248" t="s">
        <v>968</v>
      </c>
      <c r="C491" s="249">
        <v>5495</v>
      </c>
      <c r="D491" s="245" t="s">
        <v>969</v>
      </c>
      <c r="E491" s="245" t="s">
        <v>957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6"/>
        <v>Paprika (fersk)</v>
      </c>
      <c r="T491" s="149">
        <f>IF($B491="","",$C491/1000*IFERROR(INDEX(Vöruskrá!$R:$R,MATCH($B491,Vöruskrá!$B:$B,0)),0))</f>
        <v>4396</v>
      </c>
      <c r="U491" s="150" t="str">
        <f t="shared" ref="U491:U554" si="27">IF($A491="","",IFERROR(SUMIFS($T:$T,$W:$W,$A491)/(SUMIFS($C:$C,$W:$W,$A491)/1000),""))</f>
        <v/>
      </c>
      <c r="W491" t="str">
        <f t="shared" si="24"/>
        <v>Vegan quesadilla með vegan osti</v>
      </c>
    </row>
    <row r="492" spans="1:23" ht="15">
      <c r="A492" s="243"/>
      <c r="B492" s="243" t="s">
        <v>882</v>
      </c>
      <c r="C492" s="244">
        <v>5495</v>
      </c>
      <c r="D492" s="245" t="s">
        <v>883</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6"/>
        <v>Laukur (ferskur)</v>
      </c>
      <c r="T492" s="149">
        <f>IF($B492="","",$C492/1000*IFERROR(INDEX(Vöruskrá!$R:$R,MATCH($B492,Vöruskrá!$B:$B,0)),0))</f>
        <v>1373.75</v>
      </c>
      <c r="U492" s="150" t="str">
        <f t="shared" si="27"/>
        <v/>
      </c>
      <c r="W492" t="str">
        <f t="shared" si="24"/>
        <v>Vegan quesadilla með vegan osti</v>
      </c>
    </row>
    <row r="493" spans="1:23" ht="15">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6"/>
        <v>Taco Grillkrydda</v>
      </c>
      <c r="T493" s="149">
        <f>IF($B493="","",$C493/1000*IFERROR(INDEX(Vöruskrá!$R:$R,MATCH($B493,Vöruskrá!$B:$B,0)),0))</f>
        <v>3202.4859999999999</v>
      </c>
      <c r="U493" s="150" t="str">
        <f t="shared" si="27"/>
        <v/>
      </c>
      <c r="W493" t="str">
        <f t="shared" si="24"/>
        <v>Vegan quesadilla með vegan osti</v>
      </c>
    </row>
    <row r="494" spans="1:23" ht="15">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6"/>
        <v>Chunky Salsa Medium (Salsa sósa)</v>
      </c>
      <c r="T494" s="149">
        <f>IF($B494="","",$C494/1000*IFERROR(INDEX(Vöruskrá!$R:$R,MATCH($B494,Vöruskrá!$B:$B,0)),0))</f>
        <v>3297</v>
      </c>
      <c r="U494" s="150" t="str">
        <f t="shared" si="27"/>
        <v/>
      </c>
      <c r="W494" t="str">
        <f t="shared" si="24"/>
        <v>Vegan quesadilla með vegan osti</v>
      </c>
    </row>
    <row r="495" spans="1:23" ht="60">
      <c r="A495" s="236" t="s">
        <v>1762</v>
      </c>
      <c r="B495" s="236"/>
      <c r="C495" s="237"/>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1765</v>
      </c>
      <c r="Q495" s="250" t="s">
        <v>1766</v>
      </c>
      <c r="R495" s="251" t="s">
        <v>1767</v>
      </c>
      <c r="S495" s="151" t="str">
        <f t="shared" si="26"/>
        <v>Vegan bolognese</v>
      </c>
      <c r="T495" s="149" t="str">
        <f>IF($B495="","",$C495/1000*IFERROR(INDEX(Vöruskrá!$R:$R,MATCH($B495,Vöruskrá!$B:$B,0)),0))</f>
        <v/>
      </c>
      <c r="U495" s="150">
        <f t="shared" si="27"/>
        <v>999.17552000000001</v>
      </c>
      <c r="W495" t="str">
        <f t="shared" si="24"/>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6"/>
        <v>Garden Gourmet / Hälsans Kök Vegan Mince (Vegan hakk)</v>
      </c>
      <c r="T496" s="149">
        <f>IF($B496="","",$C496/1000*IFERROR(INDEX(Vöruskrá!$R:$R,MATCH($B496,Vöruskrá!$B:$B,0)),0))</f>
        <v>72000</v>
      </c>
      <c r="U496" s="150" t="str">
        <f t="shared" si="27"/>
        <v/>
      </c>
      <c r="W496" t="str">
        <f t="shared" si="24"/>
        <v>Vegan bolognese</v>
      </c>
    </row>
    <row r="497" spans="1:23" ht="15">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6"/>
        <v>Maukaðir tómatar</v>
      </c>
      <c r="T497" s="149">
        <f>IF($B497="","",$C497/1000*IFERROR(INDEX(Vöruskrá!$R:$R,MATCH($B497,Vöruskrá!$B:$B,0)),0))</f>
        <v>17848.8</v>
      </c>
      <c r="U497" s="150" t="str">
        <f t="shared" si="27"/>
        <v/>
      </c>
      <c r="W497" t="str">
        <f t="shared" si="24"/>
        <v>Vegan bolognese</v>
      </c>
    </row>
    <row r="498" spans="1:23" ht="15">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6"/>
        <v>Tómatpuré Doppio Concentrato 800 g (Menu)</v>
      </c>
      <c r="T498" s="149">
        <f>IF($B498="","",$C498/1000*IFERROR(INDEX(Vöruskrá!$R:$R,MATCH($B498,Vöruskrá!$B:$B,0)),0))</f>
        <v>2250</v>
      </c>
      <c r="U498" s="150" t="str">
        <f t="shared" si="27"/>
        <v/>
      </c>
      <c r="W498" t="str">
        <f t="shared" si="24"/>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6"/>
        <v>Brunoise grænmetisblanda</v>
      </c>
      <c r="T499" s="149">
        <f>IF($B499="","",$C499/1000*IFERROR(INDEX(Vöruskrá!$R:$R,MATCH($B499,Vöruskrá!$B:$B,0)),0))</f>
        <v>2680</v>
      </c>
      <c r="U499" s="150" t="str">
        <f t="shared" si="27"/>
        <v/>
      </c>
      <c r="W499" t="str">
        <f t="shared" si="24"/>
        <v>Vegan bolognese</v>
      </c>
    </row>
    <row r="500" spans="1:23" ht="15">
      <c r="A500" s="243"/>
      <c r="B500" s="243" t="s">
        <v>934</v>
      </c>
      <c r="C500" s="244">
        <v>2000</v>
      </c>
      <c r="D500" s="245" t="s">
        <v>937</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6"/>
        <v>Nautakraftur Vegan</v>
      </c>
      <c r="T500" s="149">
        <f>IF($B500="","",$C500/1000*IFERROR(INDEX(Vöruskrá!$R:$R,MATCH($B500,Vöruskrá!$B:$B,0)),0))</f>
        <v>1200</v>
      </c>
      <c r="U500" s="150" t="str">
        <f t="shared" si="27"/>
        <v/>
      </c>
      <c r="W500" t="str">
        <f t="shared" si="24"/>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6"/>
        <v>Hvítlaukur í olíu (Crushed garlic, coarse cut with oil)</v>
      </c>
      <c r="T501" s="149">
        <f>IF($B501="","",$C501/1000*IFERROR(INDEX(Vöruskrá!$R:$R,MATCH($B501,Vöruskrá!$B:$B,0)),0))</f>
        <v>747</v>
      </c>
      <c r="U501" s="150" t="str">
        <f t="shared" si="27"/>
        <v/>
      </c>
      <c r="W501" t="str">
        <f t="shared" si="24"/>
        <v>Vegan bolognese</v>
      </c>
    </row>
    <row r="502" spans="1:23" ht="15">
      <c r="A502" s="243"/>
      <c r="B502" s="243" t="s">
        <v>891</v>
      </c>
      <c r="C502" s="244">
        <v>1300</v>
      </c>
      <c r="D502" s="245" t="s">
        <v>891</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6"/>
        <v>Sólblómaolía</v>
      </c>
      <c r="T502" s="149">
        <f>IF($B502="","",$C502/1000*IFERROR(INDEX(Vöruskrá!$R:$R,MATCH($B502,Vöruskrá!$B:$B,0)),0))</f>
        <v>520</v>
      </c>
      <c r="U502" s="150" t="str">
        <f t="shared" si="27"/>
        <v/>
      </c>
      <c r="W502" t="str">
        <f t="shared" si="24"/>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6"/>
        <v>Borðsalt</v>
      </c>
      <c r="T503" s="149">
        <f>IF($B503="","",$C503/1000*IFERROR(INDEX(Vöruskrá!$R:$R,MATCH($B503,Vöruskrá!$B:$B,0)),0))</f>
        <v>80.400000000000006</v>
      </c>
      <c r="U503" s="150" t="str">
        <f t="shared" si="27"/>
        <v/>
      </c>
      <c r="W503" t="str">
        <f t="shared" si="24"/>
        <v>Vegan bolognese</v>
      </c>
    </row>
    <row r="504" spans="1:23" ht="15">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6"/>
        <v>Svartur pipar, malaður</v>
      </c>
      <c r="T504" s="149">
        <f>IF($B504="","",$C504/1000*IFERROR(INDEX(Vöruskrá!$R:$R,MATCH($B504,Vöruskrá!$B:$B,0)),0))</f>
        <v>931</v>
      </c>
      <c r="U504" s="150" t="str">
        <f t="shared" si="27"/>
        <v/>
      </c>
      <c r="W504" t="str">
        <f t="shared" si="24"/>
        <v>Vegan bolognese</v>
      </c>
    </row>
    <row r="505" spans="1:23" ht="15">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6"/>
        <v>Oregano</v>
      </c>
      <c r="T505" s="149">
        <f>IF($B505="","",$C505/1000*IFERROR(INDEX(Vöruskrá!$R:$R,MATCH($B505,Vöruskrá!$B:$B,0)),0))</f>
        <v>660.35200000000009</v>
      </c>
      <c r="U505" s="150" t="str">
        <f t="shared" si="27"/>
        <v/>
      </c>
      <c r="W505" t="str">
        <f t="shared" si="24"/>
        <v>Vegan bolognese</v>
      </c>
    </row>
    <row r="506" spans="1:23" ht="15">
      <c r="A506" s="243"/>
      <c r="B506" s="243" t="s">
        <v>892</v>
      </c>
      <c r="C506" s="244">
        <v>10000</v>
      </c>
      <c r="D506" s="245" t="s">
        <v>892</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6"/>
        <v>Vatn</v>
      </c>
      <c r="T506" s="149">
        <f>IF($B506="","",$C506/1000*IFERROR(INDEX(Vöruskrá!$R:$R,MATCH($B506,Vöruskrá!$B:$B,0)),0))</f>
        <v>1000</v>
      </c>
      <c r="U506" s="150" t="str">
        <f t="shared" si="27"/>
        <v/>
      </c>
      <c r="W506" t="str">
        <f t="shared" si="24"/>
        <v>Vegan bolognese</v>
      </c>
    </row>
    <row r="507" spans="1:23" ht="72">
      <c r="A507" s="236" t="s">
        <v>1768</v>
      </c>
      <c r="B507" s="236"/>
      <c r="C507" s="237"/>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1771</v>
      </c>
      <c r="Q507" s="250" t="s">
        <v>1772</v>
      </c>
      <c r="R507" s="251" t="s">
        <v>1773</v>
      </c>
      <c r="S507" s="151" t="str">
        <f t="shared" si="26"/>
        <v>Grænmetislasagne með ricottaosti og hvítlauksbrauði</v>
      </c>
      <c r="T507" s="149" t="str">
        <f>IF($B507="","",$C507/1000*IFERROR(INDEX(Vöruskrá!$R:$R,MATCH($B507,Vöruskrá!$B:$B,0)),0))</f>
        <v/>
      </c>
      <c r="U507" s="150">
        <f t="shared" si="27"/>
        <v>1183.8</v>
      </c>
      <c r="W507" t="str">
        <f t="shared" si="24"/>
        <v>Grænmetislasagne með ricottaosti og hvítlauksbrauði</v>
      </c>
    </row>
    <row r="508" spans="1:23" ht="15">
      <c r="A508" s="243"/>
      <c r="B508" s="243" t="s">
        <v>1318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6"/>
        <v>Lasagneplötur</v>
      </c>
      <c r="T508" s="149">
        <f>IF($B508="","",$C508/1000*IFERROR(INDEX(Vöruskrá!$R:$R,MATCH($B508,Vöruskrá!$B:$B,0)),0))</f>
        <v>12000</v>
      </c>
      <c r="U508" s="150" t="str">
        <f t="shared" si="27"/>
        <v/>
      </c>
      <c r="W508" t="str">
        <f t="shared" si="24"/>
        <v>Grænmetislasagne með ricottaosti og hvítlauksbrauði</v>
      </c>
    </row>
    <row r="509" spans="1:23" ht="15">
      <c r="A509" s="248"/>
      <c r="B509" s="248" t="s">
        <v>1338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6"/>
        <v>Ricottaostur</v>
      </c>
      <c r="T509" s="149">
        <f>IF($B509="","",$C509/1000*IFERROR(INDEX(Vöruskrá!$R:$R,MATCH($B509,Vöruskrá!$B:$B,0)),0))</f>
        <v>70000</v>
      </c>
      <c r="U509" s="150" t="str">
        <f t="shared" si="27"/>
        <v/>
      </c>
      <c r="W509" t="str">
        <f t="shared" si="24"/>
        <v>Grænmetislasagne með ricottaosti og hvítlauksbrauði</v>
      </c>
    </row>
    <row r="510" spans="1:23" ht="15">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6"/>
        <v>Maukaðir tómatar</v>
      </c>
      <c r="T510" s="149">
        <f>IF($B510="","",$C510/1000*IFERROR(INDEX(Vöruskrá!$R:$R,MATCH($B510,Vöruskrá!$B:$B,0)),0))</f>
        <v>10720</v>
      </c>
      <c r="U510" s="150" t="str">
        <f t="shared" si="27"/>
        <v/>
      </c>
      <c r="W510" t="str">
        <f t="shared" si="24"/>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6"/>
        <v>Brunoise grænmetisblanda</v>
      </c>
      <c r="T511" s="149">
        <f>IF($B511="","",$C511/1000*IFERROR(INDEX(Vöruskrá!$R:$R,MATCH($B511,Vöruskrá!$B:$B,0)),0))</f>
        <v>6000</v>
      </c>
      <c r="U511" s="150" t="str">
        <f t="shared" si="27"/>
        <v/>
      </c>
      <c r="W511" t="str">
        <f t="shared" si="24"/>
        <v>Grænmetislasagne með ricottaosti og hvítlauksbrauði</v>
      </c>
    </row>
    <row r="512" spans="1:23" ht="15">
      <c r="A512" s="243"/>
      <c r="B512" s="243" t="s">
        <v>781</v>
      </c>
      <c r="C512" s="244">
        <v>10000</v>
      </c>
      <c r="D512" s="245" t="s">
        <v>783</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6"/>
        <v>Rifinn ostur – Pizzatopping mozzarella (Ulkjær)</v>
      </c>
      <c r="T512" s="149">
        <f>IF($B512="","",$C512/1000*IFERROR(INDEX(Vöruskrá!$R:$R,MATCH($B512,Vöruskrá!$B:$B,0)),0))</f>
        <v>15000</v>
      </c>
      <c r="U512" s="150" t="str">
        <f t="shared" si="27"/>
        <v/>
      </c>
      <c r="W512" t="str">
        <f t="shared" si="24"/>
        <v>Grænmetislasagne með ricottaosti og hvítlauksbrauði</v>
      </c>
    </row>
    <row r="513" spans="1:23" ht="15">
      <c r="A513" s="248"/>
      <c r="B513" s="248" t="s">
        <v>744</v>
      </c>
      <c r="C513" s="249">
        <v>7000</v>
      </c>
      <c r="D513" s="245" t="s">
        <v>745</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26"/>
        <v>Nýmjólk 1 L (MS)</v>
      </c>
      <c r="T513" s="149">
        <f>IF($B513="","",$C513/1000*IFERROR(INDEX(Vöruskrá!$R:$R,MATCH($B513,Vöruskrá!$B:$B,0)),0))</f>
        <v>1400</v>
      </c>
      <c r="U513" s="150" t="str">
        <f t="shared" si="27"/>
        <v/>
      </c>
      <c r="W513" t="str">
        <f t="shared" si="24"/>
        <v>Grænmetislasagne með ricottaosti og hvítlauksbrauði</v>
      </c>
    </row>
    <row r="514" spans="1:23" ht="15">
      <c r="A514" s="243"/>
      <c r="B514" s="243" t="s">
        <v>1275</v>
      </c>
      <c r="C514" s="244">
        <v>1500</v>
      </c>
      <c r="D514" s="245" t="s">
        <v>1278</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6"/>
        <v>Hveiti 2kg (rauður)</v>
      </c>
      <c r="T514" s="149">
        <f>IF($B514="","",$C514/1000*IFERROR(INDEX(Vöruskrá!$R:$R,MATCH($B514,Vöruskrá!$B:$B,0)),0))</f>
        <v>900</v>
      </c>
      <c r="U514" s="150" t="str">
        <f t="shared" si="27"/>
        <v/>
      </c>
      <c r="W514" t="str">
        <f t="shared" si="24"/>
        <v>Grænmetislasagne með ricottaosti og hvítlauksbrauði</v>
      </c>
    </row>
    <row r="515" spans="1:23" ht="15">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6"/>
        <v>Smjör 500 g</v>
      </c>
      <c r="T515" s="149">
        <f>IF($B515="","",$C515/1000*IFERROR(INDEX(Vöruskrá!$R:$R,MATCH($B515,Vöruskrá!$B:$B,0)),0))</f>
        <v>2300</v>
      </c>
      <c r="U515" s="150" t="str">
        <f t="shared" si="27"/>
        <v/>
      </c>
      <c r="W515" t="str">
        <f t="shared" ref="W515:W578" si="28">IF($A515="",W514,$A515)</f>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6"/>
        <v>Borðsalt</v>
      </c>
      <c r="T516" s="149">
        <f>IF($B516="","",$C516/1000*IFERROR(INDEX(Vöruskrá!$R:$R,MATCH($B516,Vöruskrá!$B:$B,0)),0))</f>
        <v>60</v>
      </c>
      <c r="U516" s="150" t="str">
        <f t="shared" si="27"/>
        <v/>
      </c>
      <c r="W516" t="str">
        <f t="shared" si="28"/>
        <v>Grænmetislasagne með ricottaosti og hvítlauksbrauði</v>
      </c>
    </row>
    <row r="517" spans="1:23" ht="48">
      <c r="A517" s="236" t="s">
        <v>1774</v>
      </c>
      <c r="B517" s="236"/>
      <c r="C517" s="237"/>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0" t="s">
        <v>1776</v>
      </c>
      <c r="Q517" s="241" t="s">
        <v>1777</v>
      </c>
      <c r="R517" s="242" t="s">
        <v>1778</v>
      </c>
      <c r="S517" s="151" t="str">
        <f t="shared" si="26"/>
        <v>Quinoa-skál með bökuðum sætum kartöflum og avocado</v>
      </c>
      <c r="T517" s="149" t="str">
        <f>IF($B517="","",$C517/1000*IFERROR(INDEX(Vöruskrá!$R:$R,MATCH($B517,Vöruskrá!$B:$B,0)),0))</f>
        <v/>
      </c>
      <c r="U517" s="150">
        <f t="shared" si="27"/>
        <v>762.08</v>
      </c>
      <c r="W517" t="str">
        <f t="shared" si="28"/>
        <v>Quinoa-skál með bökuðum sætum kartöflum og avocado</v>
      </c>
    </row>
    <row r="518" spans="1:23" ht="15">
      <c r="A518" s="243"/>
      <c r="B518" s="243" t="s">
        <v>1344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29">IF($A518&lt;&gt;"",$A518,$B518)</f>
        <v>Quinoa</v>
      </c>
      <c r="T518" s="149">
        <f>IF($B518="","",$C518/1000*IFERROR(INDEX(Vöruskrá!$R:$R,MATCH($B518,Vöruskrá!$B:$B,0)),0))</f>
        <v>37500</v>
      </c>
      <c r="U518" s="150" t="str">
        <f t="shared" si="27"/>
        <v/>
      </c>
      <c r="W518" t="str">
        <f t="shared" si="28"/>
        <v>Quinoa-skál með bökuðum sætum kartöflum og avocado</v>
      </c>
    </row>
    <row r="519" spans="1:23" ht="15">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29"/>
        <v>Sweet Potato Rust Cut (Sætar kartöflur)</v>
      </c>
      <c r="T519" s="149">
        <f>IF($B519="","",$C519/1000*IFERROR(INDEX(Vöruskrá!$R:$R,MATCH($B519,Vöruskrá!$B:$B,0)),0))</f>
        <v>14000</v>
      </c>
      <c r="U519" s="150" t="str">
        <f t="shared" si="27"/>
        <v/>
      </c>
      <c r="W519" t="str">
        <f t="shared" si="28"/>
        <v>Quinoa-skál með bökuðum sætum kartöflum og avocado</v>
      </c>
    </row>
    <row r="520" spans="1:23" ht="15">
      <c r="A520" s="243"/>
      <c r="B520" s="243" t="s">
        <v>1345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29"/>
        <v>Avocado</v>
      </c>
      <c r="T520" s="149">
        <f>IF($B520="","",$C520/1000*IFERROR(INDEX(Vöruskrá!$R:$R,MATCH($B520,Vöruskrá!$B:$B,0)),0))</f>
        <v>12000</v>
      </c>
      <c r="U520" s="150" t="str">
        <f t="shared" si="27"/>
        <v/>
      </c>
      <c r="W520" t="str">
        <f t="shared" si="28"/>
        <v>Quinoa-skál með bökuðum sætum kartöflum og avocado</v>
      </c>
    </row>
    <row r="521" spans="1:23" ht="15">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29"/>
        <v>Hrásalat, ferskt</v>
      </c>
      <c r="T521" s="149">
        <f>IF($B521="","",$C521/1000*IFERROR(INDEX(Vöruskrá!$R:$R,MATCH($B521,Vöruskrá!$B:$B,0)),0))</f>
        <v>6000</v>
      </c>
      <c r="U521" s="150" t="str">
        <f t="shared" si="27"/>
        <v/>
      </c>
      <c r="W521" t="str">
        <f t="shared" si="28"/>
        <v>Quinoa-skál með bökuðum sætum kartöflum og avocado</v>
      </c>
    </row>
    <row r="522" spans="1:23" ht="15">
      <c r="A522" s="243"/>
      <c r="B522" s="243" t="s">
        <v>981</v>
      </c>
      <c r="C522" s="244">
        <v>5000</v>
      </c>
      <c r="D522" s="245" t="s">
        <v>982</v>
      </c>
      <c r="E522" s="245" t="s">
        <v>957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29"/>
        <v>Tómatar (ferskir)</v>
      </c>
      <c r="T522" s="149">
        <f>IF($B522="","",$C522/1000*IFERROR(INDEX(Vöruskrá!$R:$R,MATCH($B522,Vöruskrá!$B:$B,0)),0))</f>
        <v>2500</v>
      </c>
      <c r="U522" s="150" t="str">
        <f t="shared" si="27"/>
        <v/>
      </c>
      <c r="W522" t="str">
        <f t="shared" si="28"/>
        <v>Quinoa-skál með bökuðum sætum kartöflum og avocado</v>
      </c>
    </row>
    <row r="523" spans="1:23" ht="26.1">
      <c r="A523" s="248"/>
      <c r="B523" s="248" t="s">
        <v>1608</v>
      </c>
      <c r="C523" s="249">
        <v>2000</v>
      </c>
      <c r="D523" s="245" t="s">
        <v>1473</v>
      </c>
      <c r="E523" s="245" t="s">
        <v>1478</v>
      </c>
      <c r="F523" s="245"/>
      <c r="G523" s="246">
        <f>IF(OR(B523="",C523=""),"",IFERROR(IFERROR(INDEX(Vöruskrá!J:J,MATCH(B523,Vöruskrá!B:B,0)),0)*C523/100000,""))</f>
        <v>0</v>
      </c>
      <c r="H523" s="246">
        <f>IF(OR(B523="",C523=""),"",IFERROR(IFERROR(INDEX(Vöruskrá!K:K,MATCH(B523,Vöruskrá!B:B,0)),0)*C523/100000,""))</f>
        <v>0</v>
      </c>
      <c r="I523" s="246">
        <f>IF(OR(B523="",C523=""),"",IFERROR(IFERROR(INDEX(Vöruskrá!L:L,MATCH(B523,Vöruskrá!B:B,0)),0)*C523/100000,""))</f>
        <v>0</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v>
      </c>
      <c r="P523" s="248"/>
      <c r="Q523" s="97"/>
      <c r="R523" s="25"/>
      <c r="S523" s="151" t="str">
        <f t="shared" si="29"/>
        <v>Sítrónusafi</v>
      </c>
      <c r="T523" s="149">
        <f>IF($B523="","",$C523/1000*IFERROR(INDEX(Vöruskrá!$R:$R,MATCH($B523,Vöruskrá!$B:$B,0)),0))</f>
        <v>0</v>
      </c>
      <c r="U523" s="150" t="str">
        <f t="shared" si="27"/>
        <v/>
      </c>
      <c r="W523" t="str">
        <f t="shared" si="28"/>
        <v>Quinoa-skál með bökuðum sætum kartöflum og avocado</v>
      </c>
    </row>
    <row r="524" spans="1:23" ht="15">
      <c r="A524" s="243"/>
      <c r="B524" s="243" t="s">
        <v>1282</v>
      </c>
      <c r="C524" s="244">
        <v>2000</v>
      </c>
      <c r="D524" s="245" t="s">
        <v>1285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29"/>
        <v>Ólífuolía</v>
      </c>
      <c r="T524" s="149">
        <f>IF($B524="","",$C524/1000*IFERROR(INDEX(Vöruskrá!$R:$R,MATCH($B524,Vöruskrá!$B:$B,0)),0))</f>
        <v>648</v>
      </c>
      <c r="U524" s="150" t="str">
        <f t="shared" si="27"/>
        <v/>
      </c>
      <c r="W524" t="str">
        <f t="shared" si="2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29"/>
        <v>Borðsalt</v>
      </c>
      <c r="T525" s="149">
        <f>IF($B525="","",$C525/1000*IFERROR(INDEX(Vöruskrá!$R:$R,MATCH($B525,Vöruskrá!$B:$B,0)),0))</f>
        <v>60</v>
      </c>
      <c r="U525" s="150" t="str">
        <f t="shared" si="27"/>
        <v/>
      </c>
      <c r="W525" t="str">
        <f t="shared" si="28"/>
        <v>Quinoa-skál með bökuðum sætum kartöflum og avocado</v>
      </c>
    </row>
    <row r="526" spans="1:23" ht="15">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29"/>
        <v>Svartur pipar, malaður</v>
      </c>
      <c r="T526" s="149">
        <f>IF($B526="","",$C526/1000*IFERROR(INDEX(Vöruskrá!$R:$R,MATCH($B526,Vöruskrá!$B:$B,0)),0))</f>
        <v>3500</v>
      </c>
      <c r="U526" s="150" t="str">
        <f t="shared" si="27"/>
        <v/>
      </c>
      <c r="W526" t="str">
        <f t="shared" si="28"/>
        <v>Quinoa-skál með bökuðum sætum kartöflum og avocado</v>
      </c>
    </row>
    <row r="527" spans="1:23" ht="48">
      <c r="A527" s="236" t="s">
        <v>1779</v>
      </c>
      <c r="B527" s="236"/>
      <c r="C527" s="237"/>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1781</v>
      </c>
      <c r="Q527" s="250" t="s">
        <v>1782</v>
      </c>
      <c r="R527" s="251" t="s">
        <v>1783</v>
      </c>
      <c r="S527" s="151" t="str">
        <f t="shared" si="29"/>
        <v>Tofu-grænmetisstir-fry með núðlum og sojasósu</v>
      </c>
      <c r="T527" s="149" t="str">
        <f>IF($B527="","",$C527/1000*IFERROR(INDEX(Vöruskrá!$R:$R,MATCH($B527,Vöruskrá!$B:$B,0)),0))</f>
        <v/>
      </c>
      <c r="U527" s="150">
        <f t="shared" si="27"/>
        <v>996.92857142857144</v>
      </c>
      <c r="W527" t="str">
        <f t="shared" si="28"/>
        <v>Tofu-grænmetisstir-fry með núðlum og sojasósu</v>
      </c>
    </row>
    <row r="528" spans="1:23" ht="15">
      <c r="A528" s="243"/>
      <c r="B528" s="243" t="s">
        <v>1346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29"/>
        <v>Tofu</v>
      </c>
      <c r="T528" s="149">
        <f>IF($B528="","",$C528/1000*IFERROR(INDEX(Vöruskrá!$R:$R,MATCH($B528,Vöruskrá!$B:$B,0)),0))</f>
        <v>54000</v>
      </c>
      <c r="U528" s="150" t="str">
        <f t="shared" si="27"/>
        <v/>
      </c>
      <c r="W528" t="str">
        <f t="shared" si="28"/>
        <v>Tofu-grænmetisstir-fry með núðlum og sojasósu</v>
      </c>
    </row>
    <row r="529" spans="1:23" ht="15">
      <c r="A529" s="248"/>
      <c r="B529" s="248" t="s">
        <v>1116</v>
      </c>
      <c r="C529" s="249">
        <v>25000</v>
      </c>
      <c r="D529" s="245" t="s">
        <v>1117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29"/>
        <v>Kínablanda stir fry 2,5kg</v>
      </c>
      <c r="T529" s="149">
        <f>IF($B529="","",$C529/1000*IFERROR(INDEX(Vöruskrá!$R:$R,MATCH($B529,Vöruskrá!$B:$B,0)),0))</f>
        <v>8750</v>
      </c>
      <c r="U529" s="150" t="str">
        <f t="shared" si="27"/>
        <v/>
      </c>
      <c r="W529" t="str">
        <f t="shared" si="28"/>
        <v>Tofu-grænmetisstir-fry með núðlum og sojasósu</v>
      </c>
    </row>
    <row r="530" spans="1:23" ht="15">
      <c r="A530" s="243"/>
      <c r="B530" s="243" t="s">
        <v>1312</v>
      </c>
      <c r="C530" s="244">
        <v>5000</v>
      </c>
      <c r="D530" s="245" t="s">
        <v>1314</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29"/>
        <v>Sojasósa</v>
      </c>
      <c r="T530" s="149">
        <f>IF($B530="","",$C530/1000*IFERROR(INDEX(Vöruskrá!$R:$R,MATCH($B530,Vöruskrá!$B:$B,0)),0))</f>
        <v>3000</v>
      </c>
      <c r="U530" s="150" t="str">
        <f t="shared" si="27"/>
        <v/>
      </c>
      <c r="W530" t="str">
        <f t="shared" si="28"/>
        <v>Tofu-grænmetisstir-fry með núðlum og sojasósu</v>
      </c>
    </row>
    <row r="531" spans="1:23" ht="15">
      <c r="A531" s="248"/>
      <c r="B531" s="248" t="s">
        <v>1331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29"/>
        <v>Sesamolía</v>
      </c>
      <c r="T531" s="149">
        <f>IF($B531="","",$C531/1000*IFERROR(INDEX(Vöruskrá!$R:$R,MATCH($B531,Vöruskrá!$B:$B,0)),0))</f>
        <v>1200</v>
      </c>
      <c r="U531" s="150" t="str">
        <f t="shared" si="27"/>
        <v/>
      </c>
      <c r="W531" t="str">
        <f t="shared" si="28"/>
        <v>Tofu-grænmetisstir-fry með núðlum og sojasósu</v>
      </c>
    </row>
    <row r="532" spans="1:23" ht="15">
      <c r="A532" s="243"/>
      <c r="B532" s="243" t="s">
        <v>889</v>
      </c>
      <c r="C532" s="244">
        <v>1000</v>
      </c>
      <c r="D532" s="245" t="s">
        <v>890</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29"/>
        <v>Hvítlaukur (ferskur)</v>
      </c>
      <c r="T532" s="149">
        <f>IF($B532="","",$C532/1000*IFERROR(INDEX(Vöruskrá!$R:$R,MATCH($B532,Vöruskrá!$B:$B,0)),0))</f>
        <v>1500</v>
      </c>
      <c r="U532" s="150" t="str">
        <f t="shared" si="27"/>
        <v/>
      </c>
      <c r="W532" t="str">
        <f t="shared" si="28"/>
        <v>Tofu-grænmetisstir-fry með núðlum og sojasósu</v>
      </c>
    </row>
    <row r="533" spans="1:23" ht="15">
      <c r="A533" s="248"/>
      <c r="B533" s="248" t="s">
        <v>1307</v>
      </c>
      <c r="C533" s="249">
        <v>1000</v>
      </c>
      <c r="D533" s="245" t="s">
        <v>1308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29"/>
        <v>Engifer (ferskur)</v>
      </c>
      <c r="T533" s="149">
        <f>IF($B533="","",$C533/1000*IFERROR(INDEX(Vöruskrá!$R:$R,MATCH($B533,Vöruskrá!$B:$B,0)),0))</f>
        <v>600</v>
      </c>
      <c r="U533" s="150" t="str">
        <f t="shared" si="27"/>
        <v/>
      </c>
      <c r="W533" t="str">
        <f t="shared" si="28"/>
        <v>Tofu-grænmetisstir-fry með núðlum og sojasósu</v>
      </c>
    </row>
    <row r="534" spans="1:23" ht="15">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29"/>
        <v>Crystal Sugar (Sykur)</v>
      </c>
      <c r="T534" s="149">
        <f>IF($B534="","",$C534/1000*IFERROR(INDEX(Vöruskrá!$R:$R,MATCH($B534,Vöruskrá!$B:$B,0)),0))</f>
        <v>175</v>
      </c>
      <c r="U534" s="150" t="str">
        <f t="shared" si="27"/>
        <v/>
      </c>
      <c r="W534" t="str">
        <f t="shared" si="2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29"/>
        <v>Borðsalt</v>
      </c>
      <c r="T535" s="149">
        <f>IF($B535="","",$C535/1000*IFERROR(INDEX(Vöruskrá!$R:$R,MATCH($B535,Vöruskrá!$B:$B,0)),0))</f>
        <v>60</v>
      </c>
      <c r="U535" s="150" t="str">
        <f t="shared" si="27"/>
        <v/>
      </c>
      <c r="W535" t="str">
        <f t="shared" si="28"/>
        <v>Tofu-grænmetisstir-fry með núðlum og sojasósu</v>
      </c>
    </row>
    <row r="536" spans="1:23" ht="15">
      <c r="A536" s="243"/>
      <c r="B536" s="243" t="s">
        <v>892</v>
      </c>
      <c r="C536" s="244">
        <v>5000</v>
      </c>
      <c r="D536" s="245" t="s">
        <v>892</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29"/>
        <v>Vatn</v>
      </c>
      <c r="T536" s="149">
        <f>IF($B536="","",$C536/1000*IFERROR(INDEX(Vöruskrá!$R:$R,MATCH($B536,Vöruskrá!$B:$B,0)),0))</f>
        <v>500</v>
      </c>
      <c r="U536" s="150" t="str">
        <f t="shared" si="27"/>
        <v/>
      </c>
      <c r="W536" t="str">
        <f t="shared" si="28"/>
        <v>Tofu-grænmetisstir-fry með núðlum og sojasósu</v>
      </c>
    </row>
    <row r="537" spans="1:23" ht="48">
      <c r="A537" s="236" t="s">
        <v>1784</v>
      </c>
      <c r="B537" s="236"/>
      <c r="C537" s="237"/>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1787</v>
      </c>
      <c r="Q537" s="241" t="s">
        <v>1788</v>
      </c>
      <c r="R537" s="242" t="s">
        <v>1789</v>
      </c>
      <c r="S537" s="151" t="str">
        <f t="shared" si="29"/>
        <v>Heimabakaðar pizzasnitter með grænmeti og osti</v>
      </c>
      <c r="T537" s="149" t="str">
        <f>IF($B537="","",$C537/1000*IFERROR(INDEX(Vöruskrá!$R:$R,MATCH($B537,Vöruskrá!$B:$B,0)),0))</f>
        <v/>
      </c>
      <c r="U537" s="150">
        <f t="shared" si="27"/>
        <v>805.6</v>
      </c>
      <c r="W537" t="str">
        <f t="shared" si="28"/>
        <v>Heimabakaðar pizzasnitter með grænmeti og osti</v>
      </c>
    </row>
    <row r="538" spans="1:23" ht="15">
      <c r="A538" s="243"/>
      <c r="B538" s="243" t="s">
        <v>1347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29"/>
        <v>Pizzadeig</v>
      </c>
      <c r="T538" s="149">
        <f>IF($B538="","",$C538/1000*IFERROR(INDEX(Vöruskrá!$R:$R,MATCH($B538,Vöruskrá!$B:$B,0)),0))</f>
        <v>27000</v>
      </c>
      <c r="U538" s="150" t="str">
        <f t="shared" si="27"/>
        <v/>
      </c>
      <c r="W538" t="str">
        <f t="shared" si="28"/>
        <v>Heimabakaðar pizzasnitter með grænmeti og osti</v>
      </c>
    </row>
    <row r="539" spans="1:23" ht="15">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29"/>
        <v>Maukaðir tómatar</v>
      </c>
      <c r="T539" s="149">
        <f>IF($B539="","",$C539/1000*IFERROR(INDEX(Vöruskrá!$R:$R,MATCH($B539,Vöruskrá!$B:$B,0)),0))</f>
        <v>8040</v>
      </c>
      <c r="U539" s="150" t="str">
        <f t="shared" si="27"/>
        <v/>
      </c>
      <c r="W539" t="str">
        <f t="shared" si="28"/>
        <v>Heimabakaðar pizzasnitter með grænmeti og osti</v>
      </c>
    </row>
    <row r="540" spans="1:23" ht="15">
      <c r="A540" s="243"/>
      <c r="B540" s="243" t="s">
        <v>781</v>
      </c>
      <c r="C540" s="244">
        <v>20000</v>
      </c>
      <c r="D540" s="245" t="s">
        <v>783</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29"/>
        <v>Rifinn ostur – Pizzatopping mozzarella (Ulkjær)</v>
      </c>
      <c r="T540" s="149">
        <f>IF($B540="","",$C540/1000*IFERROR(INDEX(Vöruskrá!$R:$R,MATCH($B540,Vöruskrá!$B:$B,0)),0))</f>
        <v>30000</v>
      </c>
      <c r="U540" s="150" t="str">
        <f t="shared" si="27"/>
        <v/>
      </c>
      <c r="W540" t="str">
        <f t="shared" si="2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29"/>
        <v>Brunoise grænmetisblanda</v>
      </c>
      <c r="T541" s="149">
        <f>IF($B541="","",$C541/1000*IFERROR(INDEX(Vöruskrá!$R:$R,MATCH($B541,Vöruskrá!$B:$B,0)),0))</f>
        <v>6000</v>
      </c>
      <c r="U541" s="150" t="str">
        <f t="shared" si="27"/>
        <v/>
      </c>
      <c r="W541" t="str">
        <f t="shared" si="28"/>
        <v>Heimabakaðar pizzasnitter með grænmeti og osti</v>
      </c>
    </row>
    <row r="542" spans="1:23" ht="15">
      <c r="A542" s="243"/>
      <c r="B542" s="243" t="s">
        <v>1282</v>
      </c>
      <c r="C542" s="244">
        <v>3000</v>
      </c>
      <c r="D542" s="245" t="s">
        <v>1285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29"/>
        <v>Ólífuolía</v>
      </c>
      <c r="T542" s="149">
        <f>IF($B542="","",$C542/1000*IFERROR(INDEX(Vöruskrá!$R:$R,MATCH($B542,Vöruskrá!$B:$B,0)),0))</f>
        <v>972</v>
      </c>
      <c r="U542" s="150" t="str">
        <f t="shared" si="27"/>
        <v/>
      </c>
      <c r="W542" t="str">
        <f t="shared" si="28"/>
        <v>Heimabakaðar pizzasnitter með grænmeti og osti</v>
      </c>
    </row>
    <row r="543" spans="1:23" ht="15">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29"/>
        <v>Oregano</v>
      </c>
      <c r="T543" s="149">
        <f>IF($B543="","",$C543/1000*IFERROR(INDEX(Vöruskrá!$R:$R,MATCH($B543,Vöruskrá!$B:$B,0)),0))</f>
        <v>4928</v>
      </c>
      <c r="U543" s="150" t="str">
        <f t="shared" si="27"/>
        <v/>
      </c>
      <c r="W543" t="str">
        <f t="shared" si="2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29"/>
        <v>Borðsalt</v>
      </c>
      <c r="T544" s="149">
        <f>IF($B544="","",$C544/1000*IFERROR(INDEX(Vöruskrá!$R:$R,MATCH($B544,Vöruskrá!$B:$B,0)),0))</f>
        <v>120</v>
      </c>
      <c r="U544" s="150" t="str">
        <f t="shared" si="27"/>
        <v/>
      </c>
      <c r="W544" t="str">
        <f t="shared" si="28"/>
        <v>Heimabakaðar pizzasnitter með grænmeti og osti</v>
      </c>
    </row>
    <row r="545" spans="1:23" ht="15">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29"/>
        <v>Svartur pipar, malaður</v>
      </c>
      <c r="T545" s="149">
        <f>IF($B545="","",$C545/1000*IFERROR(INDEX(Vöruskrá!$R:$R,MATCH($B545,Vöruskrá!$B:$B,0)),0))</f>
        <v>3500</v>
      </c>
      <c r="U545" s="150" t="str">
        <f t="shared" si="27"/>
        <v/>
      </c>
      <c r="W545" t="str">
        <f t="shared" si="28"/>
        <v>Heimabakaðar pizzasnitter með grænmeti og osti</v>
      </c>
    </row>
    <row r="546" spans="1:23" ht="48">
      <c r="A546" s="236" t="s">
        <v>1790</v>
      </c>
      <c r="B546" s="236"/>
      <c r="C546" s="237"/>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1793</v>
      </c>
      <c r="Q546" s="250" t="s">
        <v>1794</v>
      </c>
      <c r="R546" s="251" t="s">
        <v>1795</v>
      </c>
      <c r="S546" s="151" t="str">
        <f t="shared" si="29"/>
        <v>Couscous með ofnbökuðu grænmeti og fetaosti</v>
      </c>
      <c r="T546" s="149" t="str">
        <f>IF($B546="","",$C546/1000*IFERROR(INDEX(Vöruskrá!$R:$R,MATCH($B546,Vöruskrá!$B:$B,0)),0))</f>
        <v/>
      </c>
      <c r="U546" s="150">
        <f t="shared" si="27"/>
        <v>829.18</v>
      </c>
      <c r="W546" t="str">
        <f t="shared" si="28"/>
        <v>Couscous með ofnbökuðu grænmeti og fetaosti</v>
      </c>
    </row>
    <row r="547" spans="1:23" ht="15">
      <c r="A547" s="243"/>
      <c r="B547" s="243" t="s">
        <v>1348</v>
      </c>
      <c r="C547" s="244">
        <v>30000</v>
      </c>
      <c r="D547" s="245" t="s">
        <v>1350</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29"/>
        <v>Couscous</v>
      </c>
      <c r="T547" s="149">
        <f>IF($B547="","",$C547/1000*IFERROR(INDEX(Vöruskrá!$R:$R,MATCH($B547,Vöruskrá!$B:$B,0)),0))</f>
        <v>15000</v>
      </c>
      <c r="U547" s="150" t="str">
        <f t="shared" si="27"/>
        <v/>
      </c>
      <c r="W547" t="str">
        <f t="shared" si="2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29"/>
        <v>Brunoise grænmetisblanda</v>
      </c>
      <c r="T548" s="149">
        <f>IF($B548="","",$C548/1000*IFERROR(INDEX(Vöruskrá!$R:$R,MATCH($B548,Vöruskrá!$B:$B,0)),0))</f>
        <v>14000</v>
      </c>
      <c r="U548" s="150" t="str">
        <f t="shared" si="27"/>
        <v/>
      </c>
      <c r="W548" t="str">
        <f t="shared" si="28"/>
        <v>Couscous með ofnbökuðu grænmeti og fetaosti</v>
      </c>
    </row>
    <row r="549" spans="1:23" ht="15">
      <c r="A549" s="243"/>
      <c r="B549" s="243" t="s">
        <v>1339</v>
      </c>
      <c r="C549" s="244">
        <v>15000</v>
      </c>
      <c r="D549" s="245" t="s">
        <v>1340</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29"/>
        <v>Fetaostur</v>
      </c>
      <c r="T549" s="149">
        <f>IF($B549="","",$C549/1000*IFERROR(INDEX(Vöruskrá!$R:$R,MATCH($B549,Vöruskrá!$B:$B,0)),0))</f>
        <v>42000</v>
      </c>
      <c r="U549" s="150" t="str">
        <f t="shared" si="27"/>
        <v/>
      </c>
      <c r="W549" t="str">
        <f t="shared" si="28"/>
        <v>Couscous með ofnbökuðu grænmeti og fetaosti</v>
      </c>
    </row>
    <row r="550" spans="1:23" ht="15">
      <c r="A550" s="248"/>
      <c r="B550" s="248" t="s">
        <v>892</v>
      </c>
      <c r="C550" s="249">
        <v>10000</v>
      </c>
      <c r="D550" s="245" t="s">
        <v>892</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29"/>
        <v>Vatn</v>
      </c>
      <c r="T550" s="149">
        <f>IF($B550="","",$C550/1000*IFERROR(INDEX(Vöruskrá!$R:$R,MATCH($B550,Vöruskrá!$B:$B,0)),0))</f>
        <v>1000</v>
      </c>
      <c r="U550" s="150" t="str">
        <f t="shared" si="27"/>
        <v/>
      </c>
      <c r="W550" t="str">
        <f t="shared" si="28"/>
        <v>Couscous með ofnbökuðu grænmeti og fetaosti</v>
      </c>
    </row>
    <row r="551" spans="1:23" ht="15">
      <c r="A551" s="243"/>
      <c r="B551" s="243" t="s">
        <v>1282</v>
      </c>
      <c r="C551" s="244">
        <v>5000</v>
      </c>
      <c r="D551" s="245" t="s">
        <v>1285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29"/>
        <v>Ólífuolía</v>
      </c>
      <c r="T551" s="149">
        <f>IF($B551="","",$C551/1000*IFERROR(INDEX(Vöruskrá!$R:$R,MATCH($B551,Vöruskrá!$B:$B,0)),0))</f>
        <v>1620</v>
      </c>
      <c r="U551" s="150" t="str">
        <f t="shared" si="27"/>
        <v/>
      </c>
      <c r="W551" t="str">
        <f t="shared" si="28"/>
        <v>Couscous með ofnbökuðu grænmeti og fetaosti</v>
      </c>
    </row>
    <row r="552" spans="1:23" ht="26.1">
      <c r="A552" s="248"/>
      <c r="B552" s="248" t="s">
        <v>1526</v>
      </c>
      <c r="C552" s="249">
        <v>500</v>
      </c>
      <c r="D552" s="245" t="s">
        <v>1473</v>
      </c>
      <c r="E552" s="245" t="s">
        <v>1478</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29"/>
        <v>Timían</v>
      </c>
      <c r="T552" s="149">
        <f>IF($B552="","",$C552/1000*IFERROR(INDEX(Vöruskrá!$R:$R,MATCH($B552,Vöruskrá!$B:$B,0)),0))</f>
        <v>0</v>
      </c>
      <c r="U552" s="150" t="str">
        <f t="shared" si="27"/>
        <v/>
      </c>
      <c r="W552" t="str">
        <f t="shared" si="28"/>
        <v>Couscous með ofnbökuðu grænmeti og fetaosti</v>
      </c>
    </row>
    <row r="553" spans="1:23" ht="15">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29"/>
        <v>Oregano</v>
      </c>
      <c r="T553" s="149">
        <f>IF($B553="","",$C553/1000*IFERROR(INDEX(Vöruskrá!$R:$R,MATCH($B553,Vöruskrá!$B:$B,0)),0))</f>
        <v>4928</v>
      </c>
      <c r="U553" s="150" t="str">
        <f t="shared" si="27"/>
        <v/>
      </c>
      <c r="W553" t="str">
        <f t="shared" si="2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29"/>
        <v>Borðsalt</v>
      </c>
      <c r="T554" s="149">
        <f>IF($B554="","",$C554/1000*IFERROR(INDEX(Vöruskrá!$R:$R,MATCH($B554,Vöruskrá!$B:$B,0)),0))</f>
        <v>120</v>
      </c>
      <c r="U554" s="150" t="str">
        <f t="shared" si="27"/>
        <v/>
      </c>
      <c r="W554" t="str">
        <f t="shared" si="28"/>
        <v>Couscous með ofnbökuðu grænmeti og fetaosti</v>
      </c>
    </row>
    <row r="555" spans="1:23" ht="15">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29"/>
        <v>Svartur pipar, malaður</v>
      </c>
      <c r="T555" s="149">
        <f>IF($B555="","",$C555/1000*IFERROR(INDEX(Vöruskrá!$R:$R,MATCH($B555,Vöruskrá!$B:$B,0)),0))</f>
        <v>3500</v>
      </c>
      <c r="U555" s="150" t="str">
        <f t="shared" ref="U555:U618" si="30">IF($A555="","",IFERROR(SUMIFS($T:$T,$W:$W,$A555)/(SUMIFS($C:$C,$W:$W,$A555)/1000),""))</f>
        <v/>
      </c>
      <c r="W555" t="str">
        <f t="shared" si="28"/>
        <v>Couscous með ofnbökuðu grænmeti og fetaosti</v>
      </c>
    </row>
    <row r="556" spans="1:23" ht="26.1">
      <c r="A556" s="248"/>
      <c r="B556" s="248" t="s">
        <v>1608</v>
      </c>
      <c r="C556" s="249">
        <v>2000</v>
      </c>
      <c r="D556" s="245" t="s">
        <v>1473</v>
      </c>
      <c r="E556" s="245" t="s">
        <v>1478</v>
      </c>
      <c r="F556" s="245"/>
      <c r="G556" s="246">
        <f>IF(OR(B556="",C556=""),"",IFERROR(IFERROR(INDEX(Vöruskrá!J:J,MATCH(B556,Vöruskrá!B:B,0)),0)*C556/100000,""))</f>
        <v>0</v>
      </c>
      <c r="H556" s="246">
        <f>IF(OR(B556="",C556=""),"",IFERROR(IFERROR(INDEX(Vöruskrá!K:K,MATCH(B556,Vöruskrá!B:B,0)),0)*C556/100000,""))</f>
        <v>0</v>
      </c>
      <c r="I556" s="246">
        <f>IF(OR(B556="",C556=""),"",IFERROR(IFERROR(INDEX(Vöruskrá!L:L,MATCH(B556,Vöruskrá!B:B,0)),0)*C556/100000,""))</f>
        <v>0</v>
      </c>
      <c r="J556" s="246">
        <f>IF(OR(B556="",C556=""),"",IFERROR(IFERROR(INDEX(Vöruskrá!M:M,MATCH(B556,Vöruskrá!B:B,0)),0)*C556/100000,""))</f>
        <v>0</v>
      </c>
      <c r="K556" s="246">
        <f>IF(OR(B556="",C556=""),"",IFERROR(IFERROR(INDEX(Vöruskrá!N:N,MATCH(B556,Vöruskrá!B:B,0)),0)*C556/100000,""))</f>
        <v>0</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0</v>
      </c>
      <c r="P556" s="248"/>
      <c r="Q556" s="98"/>
      <c r="R556" s="5"/>
      <c r="S556" s="151" t="str">
        <f t="shared" si="29"/>
        <v>Sítrónusafi</v>
      </c>
      <c r="T556" s="149">
        <f>IF($B556="","",$C556/1000*IFERROR(INDEX(Vöruskrá!$R:$R,MATCH($B556,Vöruskrá!$B:$B,0)),0))</f>
        <v>0</v>
      </c>
      <c r="U556" s="150" t="str">
        <f t="shared" si="30"/>
        <v/>
      </c>
      <c r="W556" t="str">
        <f t="shared" si="28"/>
        <v>Couscous með ofnbökuðu grænmeti og fetaosti</v>
      </c>
    </row>
    <row r="557" spans="1:23" ht="15">
      <c r="A557" s="243"/>
      <c r="B557" s="243" t="s">
        <v>889</v>
      </c>
      <c r="C557" s="244">
        <v>500</v>
      </c>
      <c r="D557" s="245" t="s">
        <v>890</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29"/>
        <v>Hvítlaukur (ferskur)</v>
      </c>
      <c r="T557" s="149">
        <f>IF($B557="","",$C557/1000*IFERROR(INDEX(Vöruskrá!$R:$R,MATCH($B557,Vöruskrá!$B:$B,0)),0))</f>
        <v>750</v>
      </c>
      <c r="U557" s="150" t="str">
        <f t="shared" si="30"/>
        <v/>
      </c>
      <c r="W557" t="str">
        <f t="shared" si="28"/>
        <v>Couscous með ofnbökuðu grænmeti og fetaosti</v>
      </c>
    </row>
    <row r="558" spans="1:23" ht="48">
      <c r="A558" s="236" t="s">
        <v>1796</v>
      </c>
      <c r="B558" s="236"/>
      <c r="C558" s="237"/>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1798</v>
      </c>
      <c r="Q558" s="250" t="s">
        <v>1799</v>
      </c>
      <c r="R558" s="251" t="s">
        <v>1800</v>
      </c>
      <c r="S558" s="151" t="str">
        <f t="shared" si="29"/>
        <v>Mildur kjúklingabaunakari (chana masala) með hrísgrjónum</v>
      </c>
      <c r="T558" s="149" t="str">
        <f>IF($B558="","",$C558/1000*IFERROR(INDEX(Vöruskrá!$R:$R,MATCH($B558,Vöruskrá!$B:$B,0)),0))</f>
        <v/>
      </c>
      <c r="U558" s="150">
        <f t="shared" si="30"/>
        <v>916.56666666666672</v>
      </c>
      <c r="W558" t="str">
        <f t="shared" si="28"/>
        <v>Mildur kjúklingabaunakari (chana masala) með hrísgrjónum</v>
      </c>
    </row>
    <row r="559" spans="1:23" ht="15">
      <c r="A559" s="243"/>
      <c r="B559" s="243" t="s">
        <v>1323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29"/>
        <v>Kjúklingabaunir</v>
      </c>
      <c r="T559" s="149">
        <f>IF($B559="","",$C559/1000*IFERROR(INDEX(Vöruskrá!$R:$R,MATCH($B559,Vöruskrá!$B:$B,0)),0))</f>
        <v>48000</v>
      </c>
      <c r="U559" s="150" t="str">
        <f t="shared" si="30"/>
        <v/>
      </c>
      <c r="W559" t="str">
        <f t="shared" si="28"/>
        <v>Mildur kjúklingabaunakari (chana masala) með hrísgrjónum</v>
      </c>
    </row>
    <row r="560" spans="1:23" ht="15">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29"/>
        <v>Maukaðir tómatar</v>
      </c>
      <c r="T560" s="149">
        <f>IF($B560="","",$C560/1000*IFERROR(INDEX(Vöruskrá!$R:$R,MATCH($B560,Vöruskrá!$B:$B,0)),0))</f>
        <v>8040</v>
      </c>
      <c r="U560" s="150" t="str">
        <f t="shared" si="30"/>
        <v/>
      </c>
      <c r="W560" t="str">
        <f t="shared" si="28"/>
        <v>Mildur kjúklingabaunakari (chana masala) með hrísgrjónum</v>
      </c>
    </row>
    <row r="561" spans="1:23" ht="15">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29"/>
        <v>Kókosmjólk Roland Coconut Milk</v>
      </c>
      <c r="T561" s="149">
        <f>IF($B561="","",$C561/1000*IFERROR(INDEX(Vöruskrá!$R:$R,MATCH($B561,Vöruskrá!$B:$B,0)),0))</f>
        <v>4500</v>
      </c>
      <c r="U561" s="150" t="str">
        <f t="shared" si="30"/>
        <v/>
      </c>
      <c r="W561" t="str">
        <f t="shared" si="28"/>
        <v>Mildur kjúklingabaunakari (chana masala) með hrísgrjónum</v>
      </c>
    </row>
    <row r="562" spans="1:23" ht="15">
      <c r="A562" s="248"/>
      <c r="B562" s="248" t="s">
        <v>882</v>
      </c>
      <c r="C562" s="249">
        <v>5000</v>
      </c>
      <c r="D562" s="245" t="s">
        <v>883</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29"/>
        <v>Laukur (ferskur)</v>
      </c>
      <c r="T562" s="149">
        <f>IF($B562="","",$C562/1000*IFERROR(INDEX(Vöruskrá!$R:$R,MATCH($B562,Vöruskrá!$B:$B,0)),0))</f>
        <v>1250</v>
      </c>
      <c r="U562" s="150" t="str">
        <f t="shared" si="30"/>
        <v/>
      </c>
      <c r="W562" t="str">
        <f t="shared" si="28"/>
        <v>Mildur kjúklingabaunakari (chana masala) með hrísgrjónum</v>
      </c>
    </row>
    <row r="563" spans="1:23" ht="15">
      <c r="A563" s="243"/>
      <c r="B563" s="243" t="s">
        <v>889</v>
      </c>
      <c r="C563" s="244">
        <v>1000</v>
      </c>
      <c r="D563" s="245" t="s">
        <v>890</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29"/>
        <v>Hvítlaukur (ferskur)</v>
      </c>
      <c r="T563" s="149">
        <f>IF($B563="","",$C563/1000*IFERROR(INDEX(Vöruskrá!$R:$R,MATCH($B563,Vöruskrá!$B:$B,0)),0))</f>
        <v>1500</v>
      </c>
      <c r="U563" s="150" t="str">
        <f t="shared" si="30"/>
        <v/>
      </c>
      <c r="W563" t="str">
        <f t="shared" si="28"/>
        <v>Mildur kjúklingabaunakari (chana masala) með hrísgrjónum</v>
      </c>
    </row>
    <row r="564" spans="1:23" ht="15">
      <c r="A564" s="248"/>
      <c r="B564" s="248" t="s">
        <v>893</v>
      </c>
      <c r="C564" s="249">
        <v>1500</v>
      </c>
      <c r="D564" s="245" t="s">
        <v>894</v>
      </c>
      <c r="E564" s="245" t="s">
        <v>121</v>
      </c>
      <c r="F564" s="245" t="s">
        <v>895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29"/>
        <v>Karríduft (Curry powder)</v>
      </c>
      <c r="T564" s="149">
        <f>IF($B564="","",$C564/1000*IFERROR(INDEX(Vöruskrá!$R:$R,MATCH($B564,Vöruskrá!$B:$B,0)),0))</f>
        <v>4500</v>
      </c>
      <c r="U564" s="150" t="str">
        <f t="shared" si="30"/>
        <v/>
      </c>
      <c r="W564" t="str">
        <f t="shared" si="28"/>
        <v>Mildur kjúklingabaunakari (chana masala) með hrísgrjónum</v>
      </c>
    </row>
    <row r="565" spans="1:23" ht="15">
      <c r="A565" s="243"/>
      <c r="B565" s="243" t="s">
        <v>1307</v>
      </c>
      <c r="C565" s="244">
        <v>500</v>
      </c>
      <c r="D565" s="245" t="s">
        <v>1308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29"/>
        <v>Engifer (ferskur)</v>
      </c>
      <c r="T565" s="149">
        <f>IF($B565="","",$C565/1000*IFERROR(INDEX(Vöruskrá!$R:$R,MATCH($B565,Vöruskrá!$B:$B,0)),0))</f>
        <v>300</v>
      </c>
      <c r="U565" s="150" t="str">
        <f t="shared" si="30"/>
        <v/>
      </c>
      <c r="W565" t="str">
        <f t="shared" si="2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29"/>
        <v>Borðsalt</v>
      </c>
      <c r="T566" s="149">
        <f>IF($B566="","",$C566/1000*IFERROR(INDEX(Vöruskrá!$R:$R,MATCH($B566,Vöruskrá!$B:$B,0)),0))</f>
        <v>60</v>
      </c>
      <c r="U566" s="150" t="str">
        <f t="shared" si="30"/>
        <v/>
      </c>
      <c r="W566" t="str">
        <f t="shared" si="28"/>
        <v>Mildur kjúklingabaunakari (chana masala) með hrísgrjónum</v>
      </c>
    </row>
    <row r="567" spans="1:23" ht="15">
      <c r="A567" s="243"/>
      <c r="B567" s="243" t="s">
        <v>1105</v>
      </c>
      <c r="C567" s="244">
        <v>1500</v>
      </c>
      <c r="D567" s="245" t="s">
        <v>1105</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29"/>
        <v>Repjuolía</v>
      </c>
      <c r="T567" s="149">
        <f>IF($B567="","",$C567/1000*IFERROR(INDEX(Vöruskrá!$R:$R,MATCH($B567,Vöruskrá!$B:$B,0)),0))</f>
        <v>592.5</v>
      </c>
      <c r="U567" s="150" t="str">
        <f t="shared" si="30"/>
        <v/>
      </c>
      <c r="W567" t="str">
        <f t="shared" si="28"/>
        <v>Mildur kjúklingabaunakari (chana masala) með hrísgrjónum</v>
      </c>
    </row>
    <row r="568" spans="1:23" ht="60">
      <c r="A568" s="236" t="s">
        <v>1801</v>
      </c>
      <c r="B568" s="236"/>
      <c r="C568" s="237"/>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1803</v>
      </c>
      <c r="Q568" s="250" t="s">
        <v>1804</v>
      </c>
      <c r="R568" s="251" t="s">
        <v>1805</v>
      </c>
      <c r="S568" s="151" t="str">
        <f t="shared" si="29"/>
        <v>Grjónagrautur með lifrapylsu og kanil</v>
      </c>
      <c r="T568" s="149" t="str">
        <f>IF($B568="","",$C568/1000*IFERROR(INDEX(Vöruskrá!$R:$R,MATCH($B568,Vöruskrá!$B:$B,0)),0))</f>
        <v/>
      </c>
      <c r="U568" s="150">
        <f t="shared" si="30"/>
        <v>114.60709999999999</v>
      </c>
      <c r="W568" t="str">
        <f t="shared" si="28"/>
        <v>Grjónagrautur með lifrapylsu og kanil</v>
      </c>
    </row>
    <row r="569" spans="1:23" ht="15">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29"/>
        <v>Hrísgrjón Thai Hom Mali (Royal Umbrella)</v>
      </c>
      <c r="T569" s="149">
        <f>IF($B569="","",$C569/1000*IFERROR(INDEX(Vöruskrá!$R:$R,MATCH($B569,Vöruskrá!$B:$B,0)),0))</f>
        <v>8482.9499999999989</v>
      </c>
      <c r="U569" s="150" t="str">
        <f t="shared" si="30"/>
        <v/>
      </c>
      <c r="W569" t="str">
        <f t="shared" si="28"/>
        <v>Grjónagrautur með lifrapylsu og kanil</v>
      </c>
    </row>
    <row r="570" spans="1:23">
      <c r="A570" s="248"/>
      <c r="B570" s="397" t="s">
        <v>1806</v>
      </c>
      <c r="C570" s="249">
        <v>72710</v>
      </c>
      <c r="D570" s="245" t="s">
        <v>745</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29"/>
        <v>la</v>
      </c>
      <c r="T570" s="149">
        <f>IF($B570="","",$C570/1000*IFERROR(INDEX(Vöruskrá!$R:$R,MATCH($B570,Vöruskrá!$B:$B,0)),0))</f>
        <v>0</v>
      </c>
      <c r="U570" s="150" t="str">
        <f t="shared" si="30"/>
        <v/>
      </c>
      <c r="W570" t="str">
        <f t="shared" si="28"/>
        <v>Grjónagrautur með lifrapylsu og kanil</v>
      </c>
    </row>
    <row r="571" spans="1:23" ht="15">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29"/>
        <v>Crystal Sugar (Sykur)</v>
      </c>
      <c r="T571" s="149">
        <f>IF($B571="","",$C571/1000*IFERROR(INDEX(Vöruskrá!$R:$R,MATCH($B571,Vöruskrá!$B:$B,0)),0))</f>
        <v>508.9</v>
      </c>
      <c r="U571" s="150" t="str">
        <f t="shared" si="30"/>
        <v/>
      </c>
      <c r="W571" t="str">
        <f t="shared" si="2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29"/>
        <v>Borðsalt</v>
      </c>
      <c r="T572" s="149">
        <f>IF($B572="","",$C572/1000*IFERROR(INDEX(Vöruskrá!$R:$R,MATCH($B572,Vöruskrá!$B:$B,0)),0))</f>
        <v>46.56</v>
      </c>
      <c r="U572" s="150" t="str">
        <f t="shared" si="30"/>
        <v/>
      </c>
      <c r="W572" t="str">
        <f t="shared" si="28"/>
        <v>Grjónagrautur með lifrapylsu og kanil</v>
      </c>
    </row>
    <row r="573" spans="1:23" ht="15">
      <c r="A573" s="243"/>
      <c r="B573" s="243" t="s">
        <v>1352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29"/>
        <v>Vanillsykur</v>
      </c>
      <c r="T573" s="149">
        <f>IF($B573="","",$C573/1000*IFERROR(INDEX(Vöruskrá!$R:$R,MATCH($B573,Vöruskrá!$B:$B,0)),0))</f>
        <v>193.6</v>
      </c>
      <c r="U573" s="150" t="str">
        <f t="shared" si="30"/>
        <v/>
      </c>
      <c r="W573" t="str">
        <f t="shared" si="28"/>
        <v>Grjónagrautur með lifrapylsu og kanil</v>
      </c>
    </row>
    <row r="574" spans="1:23" ht="15">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29"/>
        <v>Smjör 500 g</v>
      </c>
      <c r="T574" s="149">
        <f>IF($B574="","",$C574/1000*IFERROR(INDEX(Vöruskrá!$R:$R,MATCH($B574,Vöruskrá!$B:$B,0)),0))</f>
        <v>2228.6999999999998</v>
      </c>
      <c r="U574" s="150" t="str">
        <f t="shared" si="30"/>
        <v/>
      </c>
      <c r="W574" t="str">
        <f t="shared" si="28"/>
        <v>Grjónagrautur með lifrapylsu og kanil</v>
      </c>
    </row>
    <row r="575" spans="1:23" ht="60">
      <c r="A575" s="236" t="s">
        <v>1807</v>
      </c>
      <c r="B575" s="236"/>
      <c r="C575" s="237"/>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1809</v>
      </c>
      <c r="Q575" s="250" t="s">
        <v>1810</v>
      </c>
      <c r="R575" s="251" t="s">
        <v>1811</v>
      </c>
      <c r="S575" s="151" t="str">
        <f t="shared" si="29"/>
        <v>Minestrone stafasúpa</v>
      </c>
      <c r="T575" s="149" t="str">
        <f>IF($B575="","",$C575/1000*IFERROR(INDEX(Vöruskrá!$R:$R,MATCH($B575,Vöruskrá!$B:$B,0)),0))</f>
        <v/>
      </c>
      <c r="U575" s="150">
        <f t="shared" si="30"/>
        <v>386.00480591497228</v>
      </c>
      <c r="W575" t="str">
        <f t="shared" si="2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29"/>
        <v>Brunoise grænmetisblanda</v>
      </c>
      <c r="T576" s="149">
        <f>IF($B576="","",$C576/1000*IFERROR(INDEX(Vöruskrá!$R:$R,MATCH($B576,Vöruskrá!$B:$B,0)),0))</f>
        <v>10706.8</v>
      </c>
      <c r="U576" s="150" t="str">
        <f t="shared" si="30"/>
        <v/>
      </c>
      <c r="W576" t="str">
        <f t="shared" si="28"/>
        <v>Minestrone stafasúpa</v>
      </c>
    </row>
    <row r="577" spans="1:23" ht="15">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29"/>
        <v>Maukaðir tómatar</v>
      </c>
      <c r="T577" s="149">
        <f>IF($B577="","",$C577/1000*IFERROR(INDEX(Vöruskrá!$R:$R,MATCH($B577,Vöruskrá!$B:$B,0)),0))</f>
        <v>5738.9520000000002</v>
      </c>
      <c r="U577" s="150" t="str">
        <f t="shared" si="30"/>
        <v/>
      </c>
      <c r="W577" t="str">
        <f t="shared" si="28"/>
        <v>Minestrone stafasúpa</v>
      </c>
    </row>
    <row r="578" spans="1:23" ht="15">
      <c r="A578" s="243"/>
      <c r="B578" s="243" t="s">
        <v>889</v>
      </c>
      <c r="C578" s="244">
        <v>535</v>
      </c>
      <c r="D578" s="245" t="s">
        <v>890</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29"/>
        <v>Hvítlaukur (ferskur)</v>
      </c>
      <c r="T578" s="149">
        <f>IF($B578="","",$C578/1000*IFERROR(INDEX(Vöruskrá!$R:$R,MATCH($B578,Vöruskrá!$B:$B,0)),0))</f>
        <v>802.5</v>
      </c>
      <c r="U578" s="150" t="str">
        <f t="shared" si="30"/>
        <v/>
      </c>
      <c r="W578" t="str">
        <f t="shared" si="28"/>
        <v>Minestrone stafasúpa</v>
      </c>
    </row>
    <row r="579" spans="1:23" ht="15">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29"/>
        <v>Knorr grænmetiskraftur þurr</v>
      </c>
      <c r="T579" s="149">
        <f>IF($B579="","",$C579/1000*IFERROR(INDEX(Vöruskrá!$R:$R,MATCH($B579,Vöruskrá!$B:$B,0)),0))</f>
        <v>14989.449999999999</v>
      </c>
      <c r="U579" s="150" t="str">
        <f t="shared" si="30"/>
        <v/>
      </c>
      <c r="W579" t="str">
        <f t="shared" ref="W579:W642" si="31">IF($A579="",W578,$A579)</f>
        <v>Minestrone stafasúpa</v>
      </c>
    </row>
    <row r="580" spans="1:23" ht="15">
      <c r="A580" s="243"/>
      <c r="B580" s="243" t="s">
        <v>882</v>
      </c>
      <c r="C580" s="244">
        <v>5353</v>
      </c>
      <c r="D580" s="245" t="s">
        <v>883</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29"/>
        <v>Laukur (ferskur)</v>
      </c>
      <c r="T580" s="149">
        <f>IF($B580="","",$C580/1000*IFERROR(INDEX(Vöruskrá!$R:$R,MATCH($B580,Vöruskrá!$B:$B,0)),0))</f>
        <v>1338.25</v>
      </c>
      <c r="U580" s="150" t="str">
        <f t="shared" si="30"/>
        <v/>
      </c>
      <c r="W580" t="str">
        <f t="shared" si="31"/>
        <v>Minestrone stafasúpa</v>
      </c>
    </row>
    <row r="581" spans="1:23" ht="15">
      <c r="A581" s="248"/>
      <c r="B581" s="248" t="s">
        <v>1321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29"/>
        <v>Hvítar baunir</v>
      </c>
      <c r="T581" s="149">
        <f>IF($B581="","",$C581/1000*IFERROR(INDEX(Vöruskrá!$R:$R,MATCH($B581,Vöruskrá!$B:$B,0)),0))</f>
        <v>1873.55</v>
      </c>
      <c r="U581" s="150" t="str">
        <f t="shared" si="30"/>
        <v/>
      </c>
      <c r="W581" t="str">
        <f t="shared" si="31"/>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2">IF($A582&lt;&gt;"",$A582,$B582)</f>
        <v>Borðsalt</v>
      </c>
      <c r="T582" s="149">
        <f>IF($B582="","",$C582/1000*IFERROR(INDEX(Vöruskrá!$R:$R,MATCH($B582,Vöruskrá!$B:$B,0)),0))</f>
        <v>51.36</v>
      </c>
      <c r="U582" s="150" t="str">
        <f t="shared" si="30"/>
        <v/>
      </c>
      <c r="W582" t="str">
        <f t="shared" si="31"/>
        <v>Minestrone stafasúpa</v>
      </c>
    </row>
    <row r="583" spans="1:23" ht="48">
      <c r="A583" s="236" t="s">
        <v>1812</v>
      </c>
      <c r="B583" s="236"/>
      <c r="C583" s="237"/>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1814</v>
      </c>
      <c r="Q583" s="241" t="s">
        <v>1815</v>
      </c>
      <c r="R583" s="242" t="s">
        <v>1816</v>
      </c>
      <c r="S583" s="151" t="str">
        <f t="shared" si="32"/>
        <v>Baunasúpa: Saltkjöt og baunir / Vegan baunasúpa</v>
      </c>
      <c r="T583" s="149" t="str">
        <f>IF($B583="","",$C583/1000*IFERROR(INDEX(Vöruskrá!$R:$R,MATCH($B583,Vöruskrá!$B:$B,0)),0))</f>
        <v/>
      </c>
      <c r="U583" s="150">
        <f t="shared" si="30"/>
        <v>600.0548</v>
      </c>
      <c r="W583" t="str">
        <f t="shared" si="31"/>
        <v>Baunasúpa: Saltkjöt og baunir / Vegan baunasúpa</v>
      </c>
    </row>
    <row r="584" spans="1:23" ht="15">
      <c r="A584" s="243"/>
      <c r="B584" s="243" t="s">
        <v>1321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2"/>
        <v>Hvítar baunir</v>
      </c>
      <c r="T584" s="149">
        <f>IF($B584="","",$C584/1000*IFERROR(INDEX(Vöruskrá!$R:$R,MATCH($B584,Vöruskrá!$B:$B,0)),0))</f>
        <v>8388.1</v>
      </c>
      <c r="U584" s="150" t="str">
        <f t="shared" si="30"/>
        <v/>
      </c>
      <c r="W584" t="str">
        <f t="shared" si="31"/>
        <v>Baunasúpa: Saltkjöt og baunir / Vegan baunasúpa</v>
      </c>
    </row>
    <row r="585" spans="1:23" ht="15">
      <c r="A585" s="248"/>
      <c r="B585" s="248" t="s">
        <v>882</v>
      </c>
      <c r="C585" s="249">
        <v>5992</v>
      </c>
      <c r="D585" s="245" t="s">
        <v>883</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2"/>
        <v>Laukur (ferskur)</v>
      </c>
      <c r="T585" s="149">
        <f>IF($B585="","",$C585/1000*IFERROR(INDEX(Vöruskrá!$R:$R,MATCH($B585,Vöruskrá!$B:$B,0)),0))</f>
        <v>1498</v>
      </c>
      <c r="U585" s="150" t="str">
        <f t="shared" si="30"/>
        <v/>
      </c>
      <c r="W585" t="str">
        <f t="shared" si="31"/>
        <v>Baunasúpa: Saltkjöt og baunir / Vegan baunasúpa</v>
      </c>
    </row>
    <row r="586" spans="1:23" ht="15">
      <c r="A586" s="243"/>
      <c r="B586" s="243" t="s">
        <v>889</v>
      </c>
      <c r="C586" s="244">
        <v>479</v>
      </c>
      <c r="D586" s="245" t="s">
        <v>890</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2"/>
        <v>Hvítlaukur (ferskur)</v>
      </c>
      <c r="T586" s="149">
        <f>IF($B586="","",$C586/1000*IFERROR(INDEX(Vöruskrá!$R:$R,MATCH($B586,Vöruskrá!$B:$B,0)),0))</f>
        <v>718.5</v>
      </c>
      <c r="U586" s="150" t="str">
        <f t="shared" si="30"/>
        <v/>
      </c>
      <c r="W586" t="str">
        <f t="shared" si="31"/>
        <v>Baunasúpa: Saltkjöt og baunir / Vegan baunasúpa</v>
      </c>
    </row>
    <row r="587" spans="1:23" ht="15">
      <c r="A587" s="248"/>
      <c r="B587" s="248" t="s">
        <v>1353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2"/>
        <v>Saltkjöt / Beikon</v>
      </c>
      <c r="T587" s="149">
        <f>IF($B587="","",$C587/1000*IFERROR(INDEX(Vöruskrá!$R:$R,MATCH($B587,Vöruskrá!$B:$B,0)),0))</f>
        <v>11384.8</v>
      </c>
      <c r="U587" s="150" t="str">
        <f t="shared" si="30"/>
        <v/>
      </c>
      <c r="W587" t="str">
        <f t="shared" si="31"/>
        <v>Baunasúpa: Saltkjöt og baunir / Vegan baunasúpa</v>
      </c>
    </row>
    <row r="588" spans="1:23" ht="15">
      <c r="A588" s="243"/>
      <c r="B588" s="243" t="s">
        <v>934</v>
      </c>
      <c r="C588" s="244">
        <v>59916</v>
      </c>
      <c r="D588" s="245" t="s">
        <v>937</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2"/>
        <v>Nautakraftur Vegan</v>
      </c>
      <c r="T588" s="149">
        <f>IF($B588="","",$C588/1000*IFERROR(INDEX(Vöruskrá!$R:$R,MATCH($B588,Vöruskrá!$B:$B,0)),0))</f>
        <v>35949.599999999999</v>
      </c>
      <c r="U588" s="150" t="str">
        <f t="shared" si="30"/>
        <v/>
      </c>
      <c r="W588" t="str">
        <f t="shared" si="31"/>
        <v>Baunasúpa: Saltkjöt og baunir / Vegan baunasúpa</v>
      </c>
    </row>
    <row r="589" spans="1:23" ht="15">
      <c r="A589" s="248"/>
      <c r="B589" s="248" t="s">
        <v>878</v>
      </c>
      <c r="C589" s="249">
        <v>2996</v>
      </c>
      <c r="D589" s="245" t="s">
        <v>879</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2"/>
        <v>Gulrætur (ferskar)</v>
      </c>
      <c r="T589" s="149">
        <f>IF($B589="","",$C589/1000*IFERROR(INDEX(Vöruskrá!$R:$R,MATCH($B589,Vöruskrá!$B:$B,0)),0))</f>
        <v>749</v>
      </c>
      <c r="U589" s="150" t="str">
        <f t="shared" si="30"/>
        <v/>
      </c>
      <c r="W589" t="str">
        <f t="shared" si="31"/>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2"/>
        <v>Borðsalt</v>
      </c>
      <c r="T590" s="149">
        <f>IF($B590="","",$C590/1000*IFERROR(INDEX(Vöruskrá!$R:$R,MATCH($B590,Vöruskrá!$B:$B,0)),0))</f>
        <v>57.48</v>
      </c>
      <c r="U590" s="150" t="str">
        <f t="shared" si="30"/>
        <v/>
      </c>
      <c r="W590" t="str">
        <f t="shared" si="31"/>
        <v>Baunasúpa: Saltkjöt og baunir / Vegan baunasúpa</v>
      </c>
    </row>
    <row r="591" spans="1:23" ht="15">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2"/>
        <v>Svartur pipar, malaður</v>
      </c>
      <c r="T591" s="149">
        <f>IF($B591="","",$C591/1000*IFERROR(INDEX(Vöruskrá!$R:$R,MATCH($B591,Vöruskrá!$B:$B,0)),0))</f>
        <v>1260</v>
      </c>
      <c r="U591" s="150" t="str">
        <f t="shared" si="30"/>
        <v/>
      </c>
      <c r="W591" t="str">
        <f t="shared" si="31"/>
        <v>Baunasúpa: Saltkjöt og baunir / Vegan baunasúpa</v>
      </c>
    </row>
    <row r="592" spans="1:23" ht="84">
      <c r="A592" s="236" t="s">
        <v>1817</v>
      </c>
      <c r="B592" s="236"/>
      <c r="C592" s="237"/>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1819</v>
      </c>
      <c r="Q592" s="241" t="s">
        <v>1820</v>
      </c>
      <c r="R592" s="242" t="s">
        <v>1821</v>
      </c>
      <c r="S592" s="151" t="str">
        <f t="shared" si="32"/>
        <v>Mexico kjúklingasúpa</v>
      </c>
      <c r="T592" s="149" t="str">
        <f>IF($B592="","",$C592/1000*IFERROR(INDEX(Vöruskrá!$R:$R,MATCH($B592,Vöruskrá!$B:$B,0)),0))</f>
        <v/>
      </c>
      <c r="U592" s="150">
        <f t="shared" si="30"/>
        <v>434.58719999999994</v>
      </c>
      <c r="W592" t="str">
        <f t="shared" si="31"/>
        <v>Mexico kjúklingasúpa</v>
      </c>
    </row>
    <row r="593" spans="1:23" ht="15">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2"/>
        <v>Tómatsúpugrunnur (Oscar)</v>
      </c>
      <c r="T593" s="149">
        <f>IF($B593="","",$C593/1000*IFERROR(INDEX(Vöruskrá!$R:$R,MATCH($B593,Vöruskrá!$B:$B,0)),0))</f>
        <v>3300</v>
      </c>
      <c r="U593" s="150" t="str">
        <f t="shared" si="30"/>
        <v/>
      </c>
      <c r="W593" t="str">
        <f t="shared" si="31"/>
        <v>Mexico kjúklingasúpa</v>
      </c>
    </row>
    <row r="594" spans="1:23" ht="15">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2"/>
        <v>Maukaðir tómatar</v>
      </c>
      <c r="T594" s="149">
        <f>IF($B594="","",$C594/1000*IFERROR(INDEX(Vöruskrá!$R:$R,MATCH($B594,Vöruskrá!$B:$B,0)),0))</f>
        <v>3216</v>
      </c>
      <c r="U594" s="150" t="str">
        <f t="shared" si="30"/>
        <v/>
      </c>
      <c r="W594" t="str">
        <f t="shared" si="31"/>
        <v>Mexico kjúklingasúpa</v>
      </c>
    </row>
    <row r="595" spans="1:23" ht="15">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2"/>
        <v>Chunky Salsa Medium (Salsa sósa)</v>
      </c>
      <c r="T595" s="149">
        <f>IF($B595="","",$C595/1000*IFERROR(INDEX(Vöruskrá!$R:$R,MATCH($B595,Vöruskrá!$B:$B,0)),0))</f>
        <v>1800</v>
      </c>
      <c r="U595" s="150" t="str">
        <f t="shared" si="30"/>
        <v/>
      </c>
      <c r="W595" t="str">
        <f t="shared" si="31"/>
        <v>Mexico kjúklingasúpa</v>
      </c>
    </row>
    <row r="596" spans="1:23" ht="15">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2"/>
        <v>Paprikuteningar litblandir</v>
      </c>
      <c r="T596" s="149">
        <f>IF($B596="","",$C596/1000*IFERROR(INDEX(Vöruskrá!$R:$R,MATCH($B596,Vöruskrá!$B:$B,0)),0))</f>
        <v>1000</v>
      </c>
      <c r="U596" s="150" t="str">
        <f t="shared" si="30"/>
        <v/>
      </c>
      <c r="W596" t="str">
        <f t="shared" si="31"/>
        <v>Mexico kjúklingasúpa</v>
      </c>
    </row>
    <row r="597" spans="1:23" ht="15">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2"/>
        <v>Forsteiktur laukur (Pre-fried sliced onions)</v>
      </c>
      <c r="T597" s="149">
        <f>IF($B597="","",$C597/1000*IFERROR(INDEX(Vöruskrá!$R:$R,MATCH($B597,Vöruskrá!$B:$B,0)),0))</f>
        <v>800</v>
      </c>
      <c r="U597" s="150" t="str">
        <f t="shared" si="30"/>
        <v/>
      </c>
      <c r="W597" t="str">
        <f t="shared" si="31"/>
        <v>Mexico kjúklingasúpa</v>
      </c>
    </row>
    <row r="598" spans="1:23" ht="15">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2"/>
        <v>Fennel frosinn (Diced Fennel)</v>
      </c>
      <c r="T598" s="149">
        <f>IF($B598="","",$C598/1000*IFERROR(INDEX(Vöruskrá!$R:$R,MATCH($B598,Vöruskrá!$B:$B,0)),0))</f>
        <v>500</v>
      </c>
      <c r="U598" s="150" t="str">
        <f t="shared" si="30"/>
        <v/>
      </c>
      <c r="W598" t="str">
        <f t="shared" si="31"/>
        <v>Mexico kjúklingasúpa</v>
      </c>
    </row>
    <row r="599" spans="1:23" ht="15">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2"/>
        <v>Kjúklingakraftur Vegan (Essential Cuisine)</v>
      </c>
      <c r="T599" s="149">
        <f>IF($B599="","",$C599/1000*IFERROR(INDEX(Vöruskrá!$R:$R,MATCH($B599,Vöruskrá!$B:$B,0)),0))</f>
        <v>3000</v>
      </c>
      <c r="U599" s="150" t="str">
        <f t="shared" si="30"/>
        <v/>
      </c>
      <c r="W599" t="str">
        <f t="shared" si="31"/>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2"/>
        <v>Hvítlaukur í olíu (Crushed garlic, coarse cut with oil)</v>
      </c>
      <c r="T600" s="149">
        <f>IF($B600="","",$C600/1000*IFERROR(INDEX(Vöruskrá!$R:$R,MATCH($B600,Vöruskrá!$B:$B,0)),0))</f>
        <v>360</v>
      </c>
      <c r="U600" s="150" t="str">
        <f t="shared" si="30"/>
        <v/>
      </c>
      <c r="W600" t="str">
        <f t="shared" si="31"/>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2"/>
        <v>Borðsalt</v>
      </c>
      <c r="T601" s="149">
        <f>IF($B601="","",$C601/1000*IFERROR(INDEX(Vöruskrá!$R:$R,MATCH($B601,Vöruskrá!$B:$B,0)),0))</f>
        <v>60</v>
      </c>
      <c r="U601" s="150" t="str">
        <f t="shared" si="30"/>
        <v/>
      </c>
      <c r="W601" t="str">
        <f t="shared" si="31"/>
        <v>Mexico kjúklingasúpa</v>
      </c>
    </row>
    <row r="602" spans="1:23" ht="15">
      <c r="A602" s="248"/>
      <c r="B602" s="248" t="s">
        <v>926</v>
      </c>
      <c r="C602" s="249">
        <v>80</v>
      </c>
      <c r="D602" s="245" t="s">
        <v>927</v>
      </c>
      <c r="E602" s="245" t="s">
        <v>121</v>
      </c>
      <c r="F602" s="245" t="s">
        <v>895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2"/>
        <v>Kúmen (cumin)</v>
      </c>
      <c r="T602" s="149">
        <f>IF($B602="","",$C602/1000*IFERROR(INDEX(Vöruskrá!$R:$R,MATCH($B602,Vöruskrá!$B:$B,0)),0))</f>
        <v>240</v>
      </c>
      <c r="U602" s="150" t="str">
        <f t="shared" si="30"/>
        <v/>
      </c>
      <c r="W602" t="str">
        <f t="shared" si="31"/>
        <v>Mexico kjúklingasúpa</v>
      </c>
    </row>
    <row r="603" spans="1:23" ht="15">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2"/>
        <v>Svartur pipar, malaður</v>
      </c>
      <c r="T603" s="149">
        <f>IF($B603="","",$C603/1000*IFERROR(INDEX(Vöruskrá!$R:$R,MATCH($B603,Vöruskrá!$B:$B,0)),0))</f>
        <v>350</v>
      </c>
      <c r="U603" s="150" t="str">
        <f t="shared" si="30"/>
        <v/>
      </c>
      <c r="W603" t="str">
        <f t="shared" si="31"/>
        <v>Mexico kjúklingasúpa</v>
      </c>
    </row>
    <row r="604" spans="1:23" ht="15">
      <c r="A604" s="248"/>
      <c r="B604" s="248" t="s">
        <v>897</v>
      </c>
      <c r="C604" s="249">
        <v>60</v>
      </c>
      <c r="D604" s="245" t="s">
        <v>898</v>
      </c>
      <c r="E604" s="245" t="s">
        <v>121</v>
      </c>
      <c r="F604" s="245" t="s">
        <v>895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2"/>
        <v>Paprikuduft</v>
      </c>
      <c r="T604" s="149">
        <f>IF($B604="","",$C604/1000*IFERROR(INDEX(Vöruskrá!$R:$R,MATCH($B604,Vöruskrá!$B:$B,0)),0))</f>
        <v>180</v>
      </c>
      <c r="U604" s="150" t="str">
        <f t="shared" si="30"/>
        <v/>
      </c>
      <c r="W604" t="str">
        <f t="shared" si="31"/>
        <v>Mexico kjúklingasúpa</v>
      </c>
    </row>
    <row r="605" spans="1:23" ht="15">
      <c r="A605" s="243"/>
      <c r="B605" s="243" t="s">
        <v>998</v>
      </c>
      <c r="C605" s="244">
        <v>40</v>
      </c>
      <c r="D605" s="245" t="s">
        <v>999</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2"/>
        <v>Chiliduft mild</v>
      </c>
      <c r="T605" s="149">
        <f>IF($B605="","",$C605/1000*IFERROR(INDEX(Vöruskrá!$R:$R,MATCH($B605,Vöruskrá!$B:$B,0)),0))</f>
        <v>120</v>
      </c>
      <c r="U605" s="150" t="str">
        <f t="shared" si="30"/>
        <v/>
      </c>
      <c r="W605" t="str">
        <f t="shared" si="31"/>
        <v>Mexico kjúklingasúpa</v>
      </c>
    </row>
    <row r="606" spans="1:23" ht="15">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2"/>
        <v>Oregano</v>
      </c>
      <c r="T606" s="149">
        <f>IF($B606="","",$C606/1000*IFERROR(INDEX(Vöruskrá!$R:$R,MATCH($B606,Vöruskrá!$B:$B,0)),0))</f>
        <v>394.24</v>
      </c>
      <c r="U606" s="150" t="str">
        <f t="shared" si="30"/>
        <v/>
      </c>
      <c r="W606" t="str">
        <f t="shared" si="31"/>
        <v>Mexico kjúklingasúpa</v>
      </c>
    </row>
    <row r="607" spans="1:23" ht="15">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2"/>
        <v>Lárviðarlauf, heil</v>
      </c>
      <c r="T607" s="149">
        <f>IF($B607="","",$C607/1000*IFERROR(INDEX(Vöruskrá!$R:$R,MATCH($B607,Vöruskrá!$B:$B,0)),0))</f>
        <v>68.38</v>
      </c>
      <c r="U607" s="150" t="str">
        <f t="shared" si="30"/>
        <v/>
      </c>
      <c r="W607" t="str">
        <f t="shared" si="31"/>
        <v>Mexico kjúklingasúpa</v>
      </c>
    </row>
    <row r="608" spans="1:23" ht="15">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2"/>
        <v>Crystal Sugar (Sykur)</v>
      </c>
      <c r="T608" s="149">
        <f>IF($B608="","",$C608/1000*IFERROR(INDEX(Vöruskrá!$R:$R,MATCH($B608,Vöruskrá!$B:$B,0)),0))</f>
        <v>17.5</v>
      </c>
      <c r="U608" s="150" t="str">
        <f t="shared" si="30"/>
        <v/>
      </c>
      <c r="W608" t="str">
        <f t="shared" si="31"/>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2"/>
        <v>Kjúklinga lærakjöt Rodizio</v>
      </c>
      <c r="T609" s="149">
        <f>IF($B609="","",$C609/1000*IFERROR(INDEX(Vöruskrá!$R:$R,MATCH($B609,Vöruskrá!$B:$B,0)),0))</f>
        <v>21600</v>
      </c>
      <c r="U609" s="150" t="str">
        <f t="shared" si="30"/>
        <v/>
      </c>
      <c r="W609" t="str">
        <f t="shared" si="31"/>
        <v>Mexico kjúklingasúpa</v>
      </c>
    </row>
    <row r="610" spans="1:23" ht="15">
      <c r="A610" s="248"/>
      <c r="B610" s="248" t="s">
        <v>892</v>
      </c>
      <c r="C610" s="249">
        <v>64526</v>
      </c>
      <c r="D610" s="245" t="s">
        <v>892</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2"/>
        <v>Vatn</v>
      </c>
      <c r="T610" s="149">
        <f>IF($B610="","",$C610/1000*IFERROR(INDEX(Vöruskrá!$R:$R,MATCH($B610,Vöruskrá!$B:$B,0)),0))</f>
        <v>6452.5999999999995</v>
      </c>
      <c r="U610" s="150" t="str">
        <f t="shared" si="30"/>
        <v/>
      </c>
      <c r="W610" t="str">
        <f t="shared" si="31"/>
        <v>Mexico kjúklingasúpa</v>
      </c>
    </row>
    <row r="611" spans="1:23" ht="48">
      <c r="A611" s="236" t="s">
        <v>1822</v>
      </c>
      <c r="B611" s="236"/>
      <c r="C611" s="237"/>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1824</v>
      </c>
      <c r="Q611" s="250" t="s">
        <v>1825</v>
      </c>
      <c r="R611" s="251" t="s">
        <v>1826</v>
      </c>
      <c r="S611" s="151" t="str">
        <f t="shared" si="32"/>
        <v>Íslensk kjötsúpa með lambakjöti og rótargrænmeti</v>
      </c>
      <c r="T611" s="149" t="str">
        <f>IF($B611="","",$C611/1000*IFERROR(INDEX(Vöruskrá!$R:$R,MATCH($B611,Vöruskrá!$B:$B,0)),0))</f>
        <v/>
      </c>
      <c r="U611" s="150">
        <f t="shared" si="30"/>
        <v>1019.9349999999999</v>
      </c>
      <c r="W611" t="str">
        <f t="shared" si="31"/>
        <v>Íslensk kjötsúpa með lambakjöti og rótargrænmeti</v>
      </c>
    </row>
    <row r="612" spans="1:23" ht="15">
      <c r="A612" s="243"/>
      <c r="B612" s="243" t="s">
        <v>910</v>
      </c>
      <c r="C612" s="244">
        <v>20000</v>
      </c>
      <c r="D612" s="245" t="s">
        <v>911</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2"/>
        <v>Lambakjöt teningar</v>
      </c>
      <c r="T612" s="149">
        <f>IF($B612="","",$C612/1000*IFERROR(INDEX(Vöruskrá!$R:$R,MATCH($B612,Vöruskrá!$B:$B,0)),0))</f>
        <v>78000</v>
      </c>
      <c r="U612" s="150" t="str">
        <f t="shared" si="30"/>
        <v/>
      </c>
      <c r="W612" t="str">
        <f t="shared" si="31"/>
        <v>Íslensk kjötsúpa með lambakjöti og rótargrænmeti</v>
      </c>
    </row>
    <row r="613" spans="1:23" ht="15">
      <c r="A613" s="248"/>
      <c r="B613" s="248" t="s">
        <v>881</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2"/>
        <v>Kartöflur (ferskar)</v>
      </c>
      <c r="T613" s="149">
        <f>IF($B613="","",$C613/1000*IFERROR(INDEX(Vöruskrá!$R:$R,MATCH($B613,Vöruskrá!$B:$B,0)),0))</f>
        <v>5000</v>
      </c>
      <c r="U613" s="150" t="str">
        <f t="shared" si="30"/>
        <v/>
      </c>
      <c r="W613" t="str">
        <f t="shared" si="31"/>
        <v>Íslensk kjötsúpa með lambakjöti og rótargrænmeti</v>
      </c>
    </row>
    <row r="614" spans="1:23" ht="15">
      <c r="A614" s="243"/>
      <c r="B614" s="243" t="s">
        <v>878</v>
      </c>
      <c r="C614" s="244">
        <v>10000</v>
      </c>
      <c r="D614" s="245" t="s">
        <v>879</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2"/>
        <v>Gulrætur (ferskar)</v>
      </c>
      <c r="T614" s="149">
        <f>IF($B614="","",$C614/1000*IFERROR(INDEX(Vöruskrá!$R:$R,MATCH($B614,Vöruskrá!$B:$B,0)),0))</f>
        <v>2500</v>
      </c>
      <c r="U614" s="150" t="str">
        <f t="shared" si="30"/>
        <v/>
      </c>
      <c r="W614" t="str">
        <f t="shared" si="31"/>
        <v>Íslensk kjötsúpa með lambakjöti og rótargrænmeti</v>
      </c>
    </row>
    <row r="615" spans="1:23" ht="15">
      <c r="A615" s="248"/>
      <c r="B615" s="248" t="s">
        <v>1354</v>
      </c>
      <c r="C615" s="249">
        <v>8000</v>
      </c>
      <c r="D615" s="245" t="s">
        <v>1354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2"/>
        <v>Rófur</v>
      </c>
      <c r="T615" s="149">
        <f>IF($B615="","",$C615/1000*IFERROR(INDEX(Vöruskrá!$R:$R,MATCH($B615,Vöruskrá!$B:$B,0)),0))</f>
        <v>4800</v>
      </c>
      <c r="U615" s="150" t="str">
        <f t="shared" si="30"/>
        <v/>
      </c>
      <c r="W615" t="str">
        <f t="shared" si="31"/>
        <v>Íslensk kjötsúpa með lambakjöti og rótargrænmeti</v>
      </c>
    </row>
    <row r="616" spans="1:23" ht="15">
      <c r="A616" s="243"/>
      <c r="B616" s="243" t="s">
        <v>886</v>
      </c>
      <c r="C616" s="244">
        <v>5000</v>
      </c>
      <c r="D616" s="245" t="s">
        <v>887</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2"/>
        <v>Sellerí (ferskt)</v>
      </c>
      <c r="T616" s="149">
        <f>IF($B616="","",$C616/1000*IFERROR(INDEX(Vöruskrá!$R:$R,MATCH($B616,Vöruskrá!$B:$B,0)),0))</f>
        <v>2500</v>
      </c>
      <c r="U616" s="150" t="str">
        <f t="shared" si="30"/>
        <v/>
      </c>
      <c r="W616" t="str">
        <f t="shared" si="31"/>
        <v>Íslensk kjötsúpa með lambakjöti og rótargrænmeti</v>
      </c>
    </row>
    <row r="617" spans="1:23" ht="15">
      <c r="A617" s="248"/>
      <c r="B617" s="248" t="s">
        <v>882</v>
      </c>
      <c r="C617" s="249">
        <v>5000</v>
      </c>
      <c r="D617" s="245" t="s">
        <v>883</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2"/>
        <v>Laukur (ferskur)</v>
      </c>
      <c r="T617" s="149">
        <f>IF($B617="","",$C617/1000*IFERROR(INDEX(Vöruskrá!$R:$R,MATCH($B617,Vöruskrá!$B:$B,0)),0))</f>
        <v>1250</v>
      </c>
      <c r="U617" s="150" t="str">
        <f t="shared" si="30"/>
        <v/>
      </c>
      <c r="W617" t="str">
        <f t="shared" si="31"/>
        <v>Íslensk kjötsúpa með lambakjöti og rótargrænmeti</v>
      </c>
    </row>
    <row r="618" spans="1:23" ht="15">
      <c r="A618" s="243"/>
      <c r="B618" s="243" t="s">
        <v>892</v>
      </c>
      <c r="C618" s="244">
        <v>22500</v>
      </c>
      <c r="D618" s="245" t="s">
        <v>892</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2"/>
        <v>Vatn</v>
      </c>
      <c r="T618" s="149">
        <f>IF($B618="","",$C618/1000*IFERROR(INDEX(Vöruskrá!$R:$R,MATCH($B618,Vöruskrá!$B:$B,0)),0))</f>
        <v>2250</v>
      </c>
      <c r="U618" s="150" t="str">
        <f t="shared" si="30"/>
        <v/>
      </c>
      <c r="W618" t="str">
        <f t="shared" si="31"/>
        <v>Íslensk kjötsúpa með lambakjöti og rótargrænmeti</v>
      </c>
    </row>
    <row r="619" spans="1:23" ht="15">
      <c r="A619" s="248"/>
      <c r="B619" s="248" t="s">
        <v>934</v>
      </c>
      <c r="C619" s="249">
        <v>3000</v>
      </c>
      <c r="D619" s="245" t="s">
        <v>937</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2"/>
        <v>Nautakraftur Vegan</v>
      </c>
      <c r="T619" s="149">
        <f>IF($B619="","",$C619/1000*IFERROR(INDEX(Vöruskrá!$R:$R,MATCH($B619,Vöruskrá!$B:$B,0)),0))</f>
        <v>1800</v>
      </c>
      <c r="U619" s="150" t="str">
        <f t="shared" ref="U619:U682" si="33">IF($A619="","",IFERROR(SUMIFS($T:$T,$W:$W,$A619)/(SUMIFS($C:$C,$W:$W,$A619)/1000),""))</f>
        <v/>
      </c>
      <c r="W619" t="str">
        <f t="shared" si="31"/>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2"/>
        <v>Borðsalt</v>
      </c>
      <c r="T620" s="149">
        <f>IF($B620="","",$C620/1000*IFERROR(INDEX(Vöruskrá!$R:$R,MATCH($B620,Vöruskrá!$B:$B,0)),0))</f>
        <v>84</v>
      </c>
      <c r="U620" s="150" t="str">
        <f t="shared" si="33"/>
        <v/>
      </c>
      <c r="W620" t="str">
        <f t="shared" si="31"/>
        <v>Íslensk kjötsúpa með lambakjöti og rótargrænmeti</v>
      </c>
    </row>
    <row r="621" spans="1:23" ht="15">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2"/>
        <v>Svartur pipar, malaður</v>
      </c>
      <c r="T621" s="149">
        <f>IF($B621="","",$C621/1000*IFERROR(INDEX(Vöruskrá!$R:$R,MATCH($B621,Vöruskrá!$B:$B,0)),0))</f>
        <v>2100</v>
      </c>
      <c r="U621" s="150" t="str">
        <f t="shared" si="33"/>
        <v/>
      </c>
      <c r="W621" t="str">
        <f t="shared" si="31"/>
        <v>Íslensk kjötsúpa með lambakjöti og rótargrænmeti</v>
      </c>
    </row>
    <row r="622" spans="1:23" ht="15">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2"/>
        <v>Lárviðarlauf, heil</v>
      </c>
      <c r="T622" s="149">
        <f>IF($B622="","",$C622/1000*IFERROR(INDEX(Vöruskrá!$R:$R,MATCH($B622,Vöruskrá!$B:$B,0)),0))</f>
        <v>1709.5</v>
      </c>
      <c r="U622" s="150" t="str">
        <f t="shared" si="33"/>
        <v/>
      </c>
      <c r="W622" t="str">
        <f t="shared" si="31"/>
        <v>Íslensk kjötsúpa með lambakjöti og rótargrænmeti</v>
      </c>
    </row>
    <row r="623" spans="1:23" ht="26.1">
      <c r="A623" s="248"/>
      <c r="B623" s="248" t="s">
        <v>1526</v>
      </c>
      <c r="C623" s="249">
        <v>400</v>
      </c>
      <c r="D623" s="245" t="s">
        <v>1473</v>
      </c>
      <c r="E623" s="245" t="s">
        <v>1478</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2"/>
        <v>Timían</v>
      </c>
      <c r="T623" s="149">
        <f>IF($B623="","",$C623/1000*IFERROR(INDEX(Vöruskrá!$R:$R,MATCH($B623,Vöruskrá!$B:$B,0)),0))</f>
        <v>0</v>
      </c>
      <c r="U623" s="150" t="str">
        <f t="shared" si="33"/>
        <v/>
      </c>
      <c r="W623" t="str">
        <f t="shared" si="31"/>
        <v>Íslensk kjötsúpa með lambakjöti og rótargrænmeti</v>
      </c>
    </row>
    <row r="624" spans="1:23" ht="60">
      <c r="A624" s="236" t="s">
        <v>1827</v>
      </c>
      <c r="B624" s="236"/>
      <c r="C624" s="237"/>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1829</v>
      </c>
      <c r="Q624" s="241" t="s">
        <v>1830</v>
      </c>
      <c r="R624" s="242" t="s">
        <v>1831</v>
      </c>
      <c r="S624" s="151" t="str">
        <f t="shared" si="32"/>
        <v>Krydduð rauðlinsubaunasúpa með nan-brauði</v>
      </c>
      <c r="T624" s="149" t="str">
        <f>IF($B624="","",$C624/1000*IFERROR(INDEX(Vöruskrá!$R:$R,MATCH($B624,Vöruskrá!$B:$B,0)),0))</f>
        <v/>
      </c>
      <c r="U624" s="150">
        <f t="shared" si="33"/>
        <v>473.44949494949498</v>
      </c>
      <c r="W624" t="str">
        <f t="shared" si="31"/>
        <v>Krydduð rauðlinsubaunasúpa með nan-brauði</v>
      </c>
    </row>
    <row r="625" spans="1:23" ht="15">
      <c r="A625" s="243"/>
      <c r="B625" s="243" t="s">
        <v>1324</v>
      </c>
      <c r="C625" s="244">
        <v>20000</v>
      </c>
      <c r="D625" s="245" t="s">
        <v>1325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2"/>
        <v>Rauðar linsur</v>
      </c>
      <c r="T625" s="149">
        <f>IF($B625="","",$C625/1000*IFERROR(INDEX(Vöruskrá!$R:$R,MATCH($B625,Vöruskrá!$B:$B,0)),0))</f>
        <v>8000</v>
      </c>
      <c r="U625" s="150" t="str">
        <f t="shared" si="33"/>
        <v/>
      </c>
      <c r="W625" t="str">
        <f t="shared" si="31"/>
        <v>Krydduð rauðlinsubaunasúpa með nan-brauði</v>
      </c>
    </row>
    <row r="626" spans="1:23" ht="15">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2"/>
        <v>Maukaðir tómatar</v>
      </c>
      <c r="T626" s="149">
        <f>IF($B626="","",$C626/1000*IFERROR(INDEX(Vöruskrá!$R:$R,MATCH($B626,Vöruskrá!$B:$B,0)),0))</f>
        <v>8040</v>
      </c>
      <c r="U626" s="150" t="str">
        <f t="shared" si="33"/>
        <v/>
      </c>
      <c r="W626" t="str">
        <f t="shared" si="31"/>
        <v>Krydduð rauðlinsubaunasúpa með nan-brauði</v>
      </c>
    </row>
    <row r="627" spans="1:23" ht="15">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2"/>
        <v>Kókosmjólk Roland Coconut Milk</v>
      </c>
      <c r="T627" s="149">
        <f>IF($B627="","",$C627/1000*IFERROR(INDEX(Vöruskrá!$R:$R,MATCH($B627,Vöruskrá!$B:$B,0)),0))</f>
        <v>4500</v>
      </c>
      <c r="U627" s="150" t="str">
        <f t="shared" si="33"/>
        <v/>
      </c>
      <c r="W627" t="str">
        <f t="shared" si="31"/>
        <v>Krydduð rauðlinsubaunasúpa með nan-brauði</v>
      </c>
    </row>
    <row r="628" spans="1:23" ht="15">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2"/>
        <v>Knorr grænmetiskraftur þurr</v>
      </c>
      <c r="T628" s="149">
        <f>IF($B628="","",$C628/1000*IFERROR(INDEX(Vöruskrá!$R:$R,MATCH($B628,Vöruskrá!$B:$B,0)),0))</f>
        <v>13300</v>
      </c>
      <c r="U628" s="150" t="str">
        <f t="shared" si="33"/>
        <v/>
      </c>
      <c r="W628" t="str">
        <f t="shared" si="31"/>
        <v>Krydduð rauðlinsubaunasúpa með nan-brauði</v>
      </c>
    </row>
    <row r="629" spans="1:23" ht="15">
      <c r="A629" s="243"/>
      <c r="B629" s="243" t="s">
        <v>882</v>
      </c>
      <c r="C629" s="244">
        <v>7000</v>
      </c>
      <c r="D629" s="245" t="s">
        <v>883</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2"/>
        <v>Laukur (ferskur)</v>
      </c>
      <c r="T629" s="149">
        <f>IF($B629="","",$C629/1000*IFERROR(INDEX(Vöruskrá!$R:$R,MATCH($B629,Vöruskrá!$B:$B,0)),0))</f>
        <v>1750</v>
      </c>
      <c r="U629" s="150" t="str">
        <f t="shared" si="33"/>
        <v/>
      </c>
      <c r="W629" t="str">
        <f t="shared" si="31"/>
        <v>Krydduð rauðlinsubaunasúpa með nan-brauði</v>
      </c>
    </row>
    <row r="630" spans="1:23" ht="15">
      <c r="A630" s="248"/>
      <c r="B630" s="248" t="s">
        <v>889</v>
      </c>
      <c r="C630" s="249">
        <v>1000</v>
      </c>
      <c r="D630" s="245" t="s">
        <v>890</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2"/>
        <v>Hvítlaukur (ferskur)</v>
      </c>
      <c r="T630" s="149">
        <f>IF($B630="","",$C630/1000*IFERROR(INDEX(Vöruskrá!$R:$R,MATCH($B630,Vöruskrá!$B:$B,0)),0))</f>
        <v>1500</v>
      </c>
      <c r="U630" s="150" t="str">
        <f t="shared" si="33"/>
        <v/>
      </c>
      <c r="W630" t="str">
        <f t="shared" si="31"/>
        <v>Krydduð rauðlinsubaunasúpa með nan-brauði</v>
      </c>
    </row>
    <row r="631" spans="1:23" ht="15">
      <c r="A631" s="243"/>
      <c r="B631" s="243" t="s">
        <v>893</v>
      </c>
      <c r="C631" s="244">
        <v>2000</v>
      </c>
      <c r="D631" s="245" t="s">
        <v>894</v>
      </c>
      <c r="E631" s="245" t="s">
        <v>121</v>
      </c>
      <c r="F631" s="245" t="s">
        <v>895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2"/>
        <v>Karríduft (Curry powder)</v>
      </c>
      <c r="T631" s="149">
        <f>IF($B631="","",$C631/1000*IFERROR(INDEX(Vöruskrá!$R:$R,MATCH($B631,Vöruskrá!$B:$B,0)),0))</f>
        <v>6000</v>
      </c>
      <c r="U631" s="150" t="str">
        <f t="shared" si="33"/>
        <v/>
      </c>
      <c r="W631" t="str">
        <f t="shared" si="31"/>
        <v>Krydduð rauðlinsubaunasúpa með nan-brauði</v>
      </c>
    </row>
    <row r="632" spans="1:23" ht="15">
      <c r="A632" s="248"/>
      <c r="B632" s="248" t="s">
        <v>926</v>
      </c>
      <c r="C632" s="249">
        <v>500</v>
      </c>
      <c r="D632" s="245" t="s">
        <v>927</v>
      </c>
      <c r="E632" s="245" t="s">
        <v>121</v>
      </c>
      <c r="F632" s="245" t="s">
        <v>895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2"/>
        <v>Kúmen (cumin)</v>
      </c>
      <c r="T632" s="149">
        <f>IF($B632="","",$C632/1000*IFERROR(INDEX(Vöruskrá!$R:$R,MATCH($B632,Vöruskrá!$B:$B,0)),0))</f>
        <v>1500</v>
      </c>
      <c r="U632" s="150" t="str">
        <f t="shared" si="33"/>
        <v/>
      </c>
      <c r="W632" t="str">
        <f t="shared" si="31"/>
        <v>Krydduð rauðlinsubaunasúpa með nan-brauði</v>
      </c>
    </row>
    <row r="633" spans="1:23" ht="15">
      <c r="A633" s="243"/>
      <c r="B633" s="243" t="s">
        <v>1307</v>
      </c>
      <c r="C633" s="244">
        <v>500</v>
      </c>
      <c r="D633" s="245" t="s">
        <v>1308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2"/>
        <v>Engifer (ferskur)</v>
      </c>
      <c r="T633" s="149">
        <f>IF($B633="","",$C633/1000*IFERROR(INDEX(Vöruskrá!$R:$R,MATCH($B633,Vöruskrá!$B:$B,0)),0))</f>
        <v>300</v>
      </c>
      <c r="U633" s="150" t="str">
        <f t="shared" si="33"/>
        <v/>
      </c>
      <c r="W633" t="str">
        <f t="shared" si="31"/>
        <v>Krydduð rauðlinsubaunasúpa með nan-brauði</v>
      </c>
    </row>
    <row r="634" spans="1:23" ht="15">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2"/>
        <v>Tómatpuré Doppio Concentrato 800 g (Menu)</v>
      </c>
      <c r="T634" s="149">
        <f>IF($B634="","",$C634/1000*IFERROR(INDEX(Vöruskrá!$R:$R,MATCH($B634,Vöruskrá!$B:$B,0)),0))</f>
        <v>1125</v>
      </c>
      <c r="U634" s="150" t="str">
        <f t="shared" si="33"/>
        <v/>
      </c>
      <c r="W634" t="str">
        <f t="shared" si="31"/>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2"/>
        <v>Borðsalt</v>
      </c>
      <c r="T635" s="149">
        <f>IF($B635="","",$C635/1000*IFERROR(INDEX(Vöruskrá!$R:$R,MATCH($B635,Vöruskrá!$B:$B,0)),0))</f>
        <v>84</v>
      </c>
      <c r="U635" s="150" t="str">
        <f t="shared" si="33"/>
        <v/>
      </c>
      <c r="W635" t="str">
        <f t="shared" si="31"/>
        <v>Krydduð rauðlinsubaunasúpa með nan-brauði</v>
      </c>
    </row>
    <row r="636" spans="1:23" ht="15">
      <c r="A636" s="248"/>
      <c r="B636" s="248" t="s">
        <v>1105</v>
      </c>
      <c r="C636" s="249">
        <v>1500</v>
      </c>
      <c r="D636" s="245" t="s">
        <v>1105</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2"/>
        <v>Repjuolía</v>
      </c>
      <c r="T636" s="149">
        <f>IF($B636="","",$C636/1000*IFERROR(INDEX(Vöruskrá!$R:$R,MATCH($B636,Vöruskrá!$B:$B,0)),0))</f>
        <v>592.5</v>
      </c>
      <c r="U636" s="150" t="str">
        <f t="shared" si="33"/>
        <v/>
      </c>
      <c r="W636" t="str">
        <f t="shared" si="31"/>
        <v>Krydduð rauðlinsubaunasúpa með nan-brauði</v>
      </c>
    </row>
    <row r="637" spans="1:23" ht="15">
      <c r="A637" s="243"/>
      <c r="B637" s="243" t="s">
        <v>1298</v>
      </c>
      <c r="C637" s="244">
        <v>300</v>
      </c>
      <c r="D637" s="245" t="s">
        <v>1299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2"/>
        <v>Kóríander (ferskur)</v>
      </c>
      <c r="T637" s="149">
        <f>IF($B637="","",$C637/1000*IFERROR(INDEX(Vöruskrá!$R:$R,MATCH($B637,Vöruskrá!$B:$B,0)),0))</f>
        <v>180</v>
      </c>
      <c r="U637" s="150" t="str">
        <f t="shared" si="33"/>
        <v/>
      </c>
      <c r="W637" t="str">
        <f t="shared" si="31"/>
        <v>Krydduð rauðlinsubaunasúpa með nan-brauði</v>
      </c>
    </row>
    <row r="638" spans="1:23" ht="60">
      <c r="A638" s="236" t="s">
        <v>1832</v>
      </c>
      <c r="B638" s="236"/>
      <c r="C638" s="237"/>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0" t="s">
        <v>1834</v>
      </c>
      <c r="Q638" s="250" t="s">
        <v>1835</v>
      </c>
      <c r="R638" s="251" t="s">
        <v>1836</v>
      </c>
      <c r="S638" s="151" t="str">
        <f t="shared" si="32"/>
        <v>Aspassúpa með rjóma og brauði</v>
      </c>
      <c r="T638" s="149" t="str">
        <f>IF($B638="","",$C638/1000*IFERROR(INDEX(Vöruskrá!$R:$R,MATCH($B638,Vöruskrá!$B:$B,0)),0))</f>
        <v/>
      </c>
      <c r="U638" s="150">
        <f t="shared" si="33"/>
        <v>495.46</v>
      </c>
      <c r="W638" t="str">
        <f t="shared" si="31"/>
        <v>Aspassúpa með rjóma og brauði</v>
      </c>
    </row>
    <row r="639" spans="1:23" ht="15">
      <c r="A639" s="243"/>
      <c r="B639" s="243" t="s">
        <v>1360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2"/>
        <v>Aspas</v>
      </c>
      <c r="T639" s="149">
        <f>IF($B639="","",$C639/1000*IFERROR(INDEX(Vöruskrá!$R:$R,MATCH($B639,Vöruskrá!$B:$B,0)),0))</f>
        <v>12250</v>
      </c>
      <c r="U639" s="150" t="str">
        <f t="shared" si="33"/>
        <v/>
      </c>
      <c r="W639" t="str">
        <f t="shared" si="31"/>
        <v>Aspassúpa með rjóma og brauði</v>
      </c>
    </row>
    <row r="640" spans="1:23" ht="15">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2"/>
        <v>Knorr grænmetiskraftur þurr</v>
      </c>
      <c r="T640" s="149">
        <f>IF($B640="","",$C640/1000*IFERROR(INDEX(Vöruskrá!$R:$R,MATCH($B640,Vöruskrá!$B:$B,0)),0))</f>
        <v>14000</v>
      </c>
      <c r="U640" s="150" t="str">
        <f t="shared" si="33"/>
        <v/>
      </c>
      <c r="W640" t="str">
        <f t="shared" si="31"/>
        <v>Aspassúpa með rjóma og brauði</v>
      </c>
    </row>
    <row r="641" spans="1:23" ht="15">
      <c r="A641" s="243"/>
      <c r="B641" s="243" t="s">
        <v>922</v>
      </c>
      <c r="C641" s="244">
        <v>15000</v>
      </c>
      <c r="D641" s="245" t="s">
        <v>924</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2"/>
        <v>Matreiðslurjómi (MS)</v>
      </c>
      <c r="T641" s="149">
        <f>IF($B641="","",$C641/1000*IFERROR(INDEX(Vöruskrá!$R:$R,MATCH($B641,Vöruskrá!$B:$B,0)),0))</f>
        <v>13500</v>
      </c>
      <c r="U641" s="150" t="str">
        <f t="shared" si="33"/>
        <v/>
      </c>
      <c r="W641" t="str">
        <f t="shared" si="31"/>
        <v>Aspassúpa með rjóma og brauði</v>
      </c>
    </row>
    <row r="642" spans="1:23" ht="15">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2"/>
        <v>Smjör 500 g</v>
      </c>
      <c r="T642" s="149">
        <f>IF($B642="","",$C642/1000*IFERROR(INDEX(Vöruskrá!$R:$R,MATCH($B642,Vöruskrá!$B:$B,0)),0))</f>
        <v>6900</v>
      </c>
      <c r="U642" s="150" t="str">
        <f t="shared" si="33"/>
        <v/>
      </c>
      <c r="W642" t="str">
        <f t="shared" si="31"/>
        <v>Aspassúpa með rjóma og brauði</v>
      </c>
    </row>
    <row r="643" spans="1:23" ht="15">
      <c r="A643" s="243"/>
      <c r="B643" s="243" t="s">
        <v>882</v>
      </c>
      <c r="C643" s="244">
        <v>4000</v>
      </c>
      <c r="D643" s="245" t="s">
        <v>883</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2"/>
        <v>Laukur (ferskur)</v>
      </c>
      <c r="T643" s="149">
        <f>IF($B643="","",$C643/1000*IFERROR(INDEX(Vöruskrá!$R:$R,MATCH($B643,Vöruskrá!$B:$B,0)),0))</f>
        <v>1000</v>
      </c>
      <c r="U643" s="150" t="str">
        <f t="shared" si="33"/>
        <v/>
      </c>
      <c r="W643" t="str">
        <f t="shared" ref="W643:W706" si="34">IF($A643="",W642,$A643)</f>
        <v>Aspassúpa með rjóma og brauði</v>
      </c>
    </row>
    <row r="644" spans="1:23" ht="15">
      <c r="A644" s="248"/>
      <c r="B644" s="248" t="s">
        <v>889</v>
      </c>
      <c r="C644" s="249">
        <v>1000</v>
      </c>
      <c r="D644" s="245" t="s">
        <v>890</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2"/>
        <v>Hvítlaukur (ferskur)</v>
      </c>
      <c r="T644" s="149">
        <f>IF($B644="","",$C644/1000*IFERROR(INDEX(Vöruskrá!$R:$R,MATCH($B644,Vöruskrá!$B:$B,0)),0))</f>
        <v>1500</v>
      </c>
      <c r="U644" s="150" t="str">
        <f t="shared" si="33"/>
        <v/>
      </c>
      <c r="W644" t="str">
        <f t="shared" si="34"/>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2"/>
        <v>Borðsalt</v>
      </c>
      <c r="T645" s="149">
        <f>IF($B645="","",$C645/1000*IFERROR(INDEX(Vöruskrá!$R:$R,MATCH($B645,Vöruskrá!$B:$B,0)),0))</f>
        <v>96</v>
      </c>
      <c r="U645" s="150" t="str">
        <f t="shared" si="33"/>
        <v/>
      </c>
      <c r="W645" t="str">
        <f t="shared" si="34"/>
        <v>Aspassúpa með rjóma og brauði</v>
      </c>
    </row>
    <row r="646" spans="1:23" ht="15">
      <c r="A646" s="248"/>
      <c r="B646" s="248" t="s">
        <v>1361</v>
      </c>
      <c r="C646" s="249">
        <v>500</v>
      </c>
      <c r="D646" s="245" t="s">
        <v>1363</v>
      </c>
      <c r="E646" s="245"/>
      <c r="F646" s="245" t="s">
        <v>895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5">IF($A646&lt;&gt;"",$A646,$B646)</f>
        <v>Hvítur pipar</v>
      </c>
      <c r="T646" s="149">
        <f>IF($B646="","",$C646/1000*IFERROR(INDEX(Vöruskrá!$R:$R,MATCH($B646,Vöruskrá!$B:$B,0)),0))</f>
        <v>300</v>
      </c>
      <c r="U646" s="150" t="str">
        <f t="shared" si="33"/>
        <v/>
      </c>
      <c r="W646" t="str">
        <f t="shared" si="34"/>
        <v>Aspassúpa með rjóma og brauði</v>
      </c>
    </row>
    <row r="647" spans="1:23" ht="26.1">
      <c r="A647" s="243"/>
      <c r="B647" s="243" t="s">
        <v>1608</v>
      </c>
      <c r="C647" s="244">
        <v>700</v>
      </c>
      <c r="D647" s="245" t="s">
        <v>1473</v>
      </c>
      <c r="E647" s="245" t="s">
        <v>1478</v>
      </c>
      <c r="F647" s="245"/>
      <c r="G647" s="246">
        <f>IF(OR(B647="",C647=""),"",IFERROR(IFERROR(INDEX(Vöruskrá!J:J,MATCH(B647,Vöruskrá!B:B,0)),0)*C647/100000,""))</f>
        <v>0</v>
      </c>
      <c r="H647" s="246">
        <f>IF(OR(B647="",C647=""),"",IFERROR(IFERROR(INDEX(Vöruskrá!K:K,MATCH(B647,Vöruskrá!B:B,0)),0)*C647/100000,""))</f>
        <v>0</v>
      </c>
      <c r="I647" s="246">
        <f>IF(OR(B647="",C647=""),"",IFERROR(IFERROR(INDEX(Vöruskrá!L:L,MATCH(B647,Vöruskrá!B:B,0)),0)*C647/100000,""))</f>
        <v>0</v>
      </c>
      <c r="J647" s="246">
        <f>IF(OR(B647="",C647=""),"",IFERROR(IFERROR(INDEX(Vöruskrá!M:M,MATCH(B647,Vöruskrá!B:B,0)),0)*C647/100000,""))</f>
        <v>0</v>
      </c>
      <c r="K647" s="246">
        <f>IF(OR(B647="",C647=""),"",IFERROR(IFERROR(INDEX(Vöruskrá!N:N,MATCH(B647,Vöruskrá!B:B,0)),0)*C647/100000,""))</f>
        <v>0</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v>
      </c>
      <c r="P647" s="243"/>
      <c r="Q647" s="110"/>
      <c r="R647" s="99"/>
      <c r="S647" s="151" t="str">
        <f t="shared" si="35"/>
        <v>Sítrónusafi</v>
      </c>
      <c r="T647" s="149">
        <f>IF($B647="","",$C647/1000*IFERROR(INDEX(Vöruskrá!$R:$R,MATCH($B647,Vöruskrá!$B:$B,0)),0))</f>
        <v>0</v>
      </c>
      <c r="U647" s="150" t="str">
        <f t="shared" si="33"/>
        <v/>
      </c>
      <c r="W647" t="str">
        <f t="shared" si="34"/>
        <v>Aspassúpa með rjóma og brauði</v>
      </c>
    </row>
    <row r="648" spans="1:23" ht="48">
      <c r="A648" s="236" t="s">
        <v>1837</v>
      </c>
      <c r="B648" s="236"/>
      <c r="C648" s="237"/>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1839</v>
      </c>
      <c r="Q648" s="241" t="s">
        <v>1840</v>
      </c>
      <c r="R648" s="242" t="s">
        <v>1841</v>
      </c>
      <c r="S648" s="151" t="str">
        <f t="shared" si="35"/>
        <v>Sveppasúpa með rjóma og kryddjurtum</v>
      </c>
      <c r="T648" s="149" t="str">
        <f>IF($B648="","",$C648/1000*IFERROR(INDEX(Vöruskrá!$R:$R,MATCH($B648,Vöruskrá!$B:$B,0)),0))</f>
        <v/>
      </c>
      <c r="U648" s="150">
        <f t="shared" si="33"/>
        <v>644.75247524752479</v>
      </c>
      <c r="W648" t="str">
        <f t="shared" si="34"/>
        <v>Sveppasúpa með rjóma og kryddjurtum</v>
      </c>
    </row>
    <row r="649" spans="1:23" ht="15">
      <c r="A649" s="243"/>
      <c r="B649" s="243" t="s">
        <v>1366</v>
      </c>
      <c r="C649" s="244">
        <v>35000</v>
      </c>
      <c r="D649" s="245" t="s">
        <v>1367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5"/>
        <v>Sveppir (ferskir)</v>
      </c>
      <c r="T649" s="149">
        <f>IF($B649="","",$C649/1000*IFERROR(INDEX(Vöruskrá!$R:$R,MATCH($B649,Vöruskrá!$B:$B,0)),0))</f>
        <v>21000</v>
      </c>
      <c r="U649" s="150" t="str">
        <f t="shared" si="33"/>
        <v/>
      </c>
      <c r="W649" t="str">
        <f t="shared" si="34"/>
        <v>Sveppasúpa með rjóma og kryddjurtum</v>
      </c>
    </row>
    <row r="650" spans="1:23" ht="15">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5"/>
        <v>Knorr grænmetiskraftur þurr</v>
      </c>
      <c r="T650" s="149">
        <f>IF($B650="","",$C650/1000*IFERROR(INDEX(Vöruskrá!$R:$R,MATCH($B650,Vöruskrá!$B:$B,0)),0))</f>
        <v>12250</v>
      </c>
      <c r="U650" s="150" t="str">
        <f t="shared" si="33"/>
        <v/>
      </c>
      <c r="W650" t="str">
        <f t="shared" si="34"/>
        <v>Sveppasúpa með rjóma og kryddjurtum</v>
      </c>
    </row>
    <row r="651" spans="1:23" ht="15">
      <c r="A651" s="243"/>
      <c r="B651" s="243" t="s">
        <v>922</v>
      </c>
      <c r="C651" s="244">
        <v>15000</v>
      </c>
      <c r="D651" s="245" t="s">
        <v>924</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5"/>
        <v>Matreiðslurjómi (MS)</v>
      </c>
      <c r="T651" s="149">
        <f>IF($B651="","",$C651/1000*IFERROR(INDEX(Vöruskrá!$R:$R,MATCH($B651,Vöruskrá!$B:$B,0)),0))</f>
        <v>13500</v>
      </c>
      <c r="U651" s="150" t="str">
        <f t="shared" si="33"/>
        <v/>
      </c>
      <c r="W651" t="str">
        <f t="shared" si="34"/>
        <v>Sveppasúpa með rjóma og kryddjurtum</v>
      </c>
    </row>
    <row r="652" spans="1:23" ht="15">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5"/>
        <v>Smjör 500 g</v>
      </c>
      <c r="T652" s="149">
        <f>IF($B652="","",$C652/1000*IFERROR(INDEX(Vöruskrá!$R:$R,MATCH($B652,Vöruskrá!$B:$B,0)),0))</f>
        <v>9200</v>
      </c>
      <c r="U652" s="150" t="str">
        <f t="shared" si="33"/>
        <v/>
      </c>
      <c r="W652" t="str">
        <f t="shared" si="34"/>
        <v>Sveppasúpa með rjóma og kryddjurtum</v>
      </c>
    </row>
    <row r="653" spans="1:23" ht="15">
      <c r="A653" s="243"/>
      <c r="B653" s="243" t="s">
        <v>882</v>
      </c>
      <c r="C653" s="244">
        <v>5000</v>
      </c>
      <c r="D653" s="245" t="s">
        <v>883</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5"/>
        <v>Laukur (ferskur)</v>
      </c>
      <c r="T653" s="149">
        <f>IF($B653="","",$C653/1000*IFERROR(INDEX(Vöruskrá!$R:$R,MATCH($B653,Vöruskrá!$B:$B,0)),0))</f>
        <v>1250</v>
      </c>
      <c r="U653" s="150" t="str">
        <f t="shared" si="33"/>
        <v/>
      </c>
      <c r="W653" t="str">
        <f t="shared" si="34"/>
        <v>Sveppasúpa með rjóma og kryddjurtum</v>
      </c>
    </row>
    <row r="654" spans="1:23" ht="15">
      <c r="A654" s="248"/>
      <c r="B654" s="248" t="s">
        <v>889</v>
      </c>
      <c r="C654" s="249">
        <v>2000</v>
      </c>
      <c r="D654" s="245" t="s">
        <v>890</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5"/>
        <v>Hvítlaukur (ferskur)</v>
      </c>
      <c r="T654" s="149">
        <f>IF($B654="","",$C654/1000*IFERROR(INDEX(Vöruskrá!$R:$R,MATCH($B654,Vöruskrá!$B:$B,0)),0))</f>
        <v>3000</v>
      </c>
      <c r="U654" s="150" t="str">
        <f t="shared" si="33"/>
        <v/>
      </c>
      <c r="W654" t="str">
        <f t="shared" si="34"/>
        <v>Sveppasúpa með rjóma og kryddjurtum</v>
      </c>
    </row>
    <row r="655" spans="1:23" ht="26.1">
      <c r="A655" s="243"/>
      <c r="B655" s="243" t="s">
        <v>1526</v>
      </c>
      <c r="C655" s="244">
        <v>500</v>
      </c>
      <c r="D655" s="245" t="s">
        <v>1473</v>
      </c>
      <c r="E655" s="245" t="s">
        <v>1478</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5"/>
        <v>Timían</v>
      </c>
      <c r="T655" s="149">
        <f>IF($B655="","",$C655/1000*IFERROR(INDEX(Vöruskrá!$R:$R,MATCH($B655,Vöruskrá!$B:$B,0)),0))</f>
        <v>0</v>
      </c>
      <c r="U655" s="150" t="str">
        <f t="shared" si="33"/>
        <v/>
      </c>
      <c r="W655" t="str">
        <f t="shared" si="34"/>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5"/>
        <v>Borðsalt</v>
      </c>
      <c r="T656" s="149">
        <f>IF($B656="","",$C656/1000*IFERROR(INDEX(Vöruskrá!$R:$R,MATCH($B656,Vöruskrá!$B:$B,0)),0))</f>
        <v>120</v>
      </c>
      <c r="U656" s="150" t="str">
        <f t="shared" si="33"/>
        <v/>
      </c>
      <c r="W656" t="str">
        <f t="shared" si="34"/>
        <v>Sveppasúpa með rjóma og kryddjurtum</v>
      </c>
    </row>
    <row r="657" spans="1:23" ht="15">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5"/>
        <v>Svartur pipar, malaður</v>
      </c>
      <c r="T657" s="149">
        <f>IF($B657="","",$C657/1000*IFERROR(INDEX(Vöruskrá!$R:$R,MATCH($B657,Vöruskrá!$B:$B,0)),0))</f>
        <v>3500</v>
      </c>
      <c r="U657" s="150" t="str">
        <f t="shared" si="33"/>
        <v/>
      </c>
      <c r="W657" t="str">
        <f t="shared" si="34"/>
        <v>Sveppasúpa með rjóma og kryddjurtum</v>
      </c>
    </row>
    <row r="658" spans="1:23" ht="15">
      <c r="A658" s="248"/>
      <c r="B658" s="248" t="s">
        <v>1275</v>
      </c>
      <c r="C658" s="249">
        <v>2000</v>
      </c>
      <c r="D658" s="245" t="s">
        <v>1278</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5"/>
        <v>Hveiti 2kg (rauður)</v>
      </c>
      <c r="T658" s="149">
        <f>IF($B658="","",$C658/1000*IFERROR(INDEX(Vöruskrá!$R:$R,MATCH($B658,Vöruskrá!$B:$B,0)),0))</f>
        <v>1200</v>
      </c>
      <c r="U658" s="150" t="str">
        <f t="shared" si="33"/>
        <v/>
      </c>
      <c r="W658" t="str">
        <f t="shared" si="34"/>
        <v>Sveppasúpa með rjóma og kryddjurtum</v>
      </c>
    </row>
    <row r="659" spans="1:23" ht="15">
      <c r="A659" s="243"/>
      <c r="B659" s="243" t="s">
        <v>892</v>
      </c>
      <c r="C659" s="244">
        <v>1000</v>
      </c>
      <c r="D659" s="245" t="s">
        <v>892</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5"/>
        <v>Vatn</v>
      </c>
      <c r="T659" s="149">
        <f>IF($B659="","",$C659/1000*IFERROR(INDEX(Vöruskrá!$R:$R,MATCH($B659,Vöruskrá!$B:$B,0)),0))</f>
        <v>100</v>
      </c>
      <c r="U659" s="150" t="str">
        <f t="shared" si="33"/>
        <v/>
      </c>
      <c r="W659" t="str">
        <f t="shared" si="34"/>
        <v>Sveppasúpa með rjóma og kryddjurtum</v>
      </c>
    </row>
    <row r="660" spans="1:23" ht="48">
      <c r="A660" s="236" t="s">
        <v>1842</v>
      </c>
      <c r="B660" s="236"/>
      <c r="C660" s="237"/>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1844</v>
      </c>
      <c r="Q660" s="250" t="s">
        <v>1845</v>
      </c>
      <c r="R660" s="251" t="s">
        <v>1846</v>
      </c>
      <c r="S660" s="151" t="str">
        <f t="shared" si="35"/>
        <v>Mild tómatsúpa með rjóma og brauði</v>
      </c>
      <c r="T660" s="149" t="str">
        <f>IF($B660="","",$C660/1000*IFERROR(INDEX(Vöruskrá!$R:$R,MATCH($B660,Vöruskrá!$B:$B,0)),0))</f>
        <v/>
      </c>
      <c r="U660" s="150">
        <f t="shared" si="33"/>
        <v>548.255</v>
      </c>
      <c r="W660" t="str">
        <f t="shared" si="34"/>
        <v>Mild tómatsúpa með rjóma og brauði</v>
      </c>
    </row>
    <row r="661" spans="1:23" ht="15">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5"/>
        <v>Maukaðir tómatar</v>
      </c>
      <c r="T661" s="149">
        <f>IF($B661="","",$C661/1000*IFERROR(INDEX(Vöruskrá!$R:$R,MATCH($B661,Vöruskrá!$B:$B,0)),0))</f>
        <v>29480</v>
      </c>
      <c r="U661" s="150" t="str">
        <f t="shared" si="33"/>
        <v/>
      </c>
      <c r="W661" t="str">
        <f t="shared" si="34"/>
        <v>Mild tómatsúpa með rjóma og brauði</v>
      </c>
    </row>
    <row r="662" spans="1:23" ht="15">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5"/>
        <v>Knorr grænmetiskraftur þurr</v>
      </c>
      <c r="T662" s="149">
        <f>IF($B662="","",$C662/1000*IFERROR(INDEX(Vöruskrá!$R:$R,MATCH($B662,Vöruskrá!$B:$B,0)),0))</f>
        <v>8750</v>
      </c>
      <c r="U662" s="150" t="str">
        <f t="shared" si="33"/>
        <v/>
      </c>
      <c r="W662" t="str">
        <f t="shared" si="34"/>
        <v>Mild tómatsúpa með rjóma og brauði</v>
      </c>
    </row>
    <row r="663" spans="1:23" ht="15">
      <c r="A663" s="243"/>
      <c r="B663" s="243" t="s">
        <v>922</v>
      </c>
      <c r="C663" s="244">
        <v>12000</v>
      </c>
      <c r="D663" s="245" t="s">
        <v>924</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5"/>
        <v>Matreiðslurjómi (MS)</v>
      </c>
      <c r="T663" s="149">
        <f>IF($B663="","",$C663/1000*IFERROR(INDEX(Vöruskrá!$R:$R,MATCH($B663,Vöruskrá!$B:$B,0)),0))</f>
        <v>10800</v>
      </c>
      <c r="U663" s="150" t="str">
        <f t="shared" si="33"/>
        <v/>
      </c>
      <c r="W663" t="str">
        <f t="shared" si="34"/>
        <v>Mild tómatsúpa með rjóma og brauði</v>
      </c>
    </row>
    <row r="664" spans="1:23" ht="15">
      <c r="A664" s="248"/>
      <c r="B664" s="248" t="s">
        <v>882</v>
      </c>
      <c r="C664" s="249">
        <v>5000</v>
      </c>
      <c r="D664" s="245" t="s">
        <v>883</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5"/>
        <v>Laukur (ferskur)</v>
      </c>
      <c r="T664" s="149">
        <f>IF($B664="","",$C664/1000*IFERROR(INDEX(Vöruskrá!$R:$R,MATCH($B664,Vöruskrá!$B:$B,0)),0))</f>
        <v>1250</v>
      </c>
      <c r="U664" s="150" t="str">
        <f t="shared" si="33"/>
        <v/>
      </c>
      <c r="W664" t="str">
        <f t="shared" si="34"/>
        <v>Mild tómatsúpa með rjóma og brauði</v>
      </c>
    </row>
    <row r="665" spans="1:23" ht="15">
      <c r="A665" s="243"/>
      <c r="B665" s="243" t="s">
        <v>889</v>
      </c>
      <c r="C665" s="244">
        <v>1000</v>
      </c>
      <c r="D665" s="245" t="s">
        <v>890</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5"/>
        <v>Hvítlaukur (ferskur)</v>
      </c>
      <c r="T665" s="149">
        <f>IF($B665="","",$C665/1000*IFERROR(INDEX(Vöruskrá!$R:$R,MATCH($B665,Vöruskrá!$B:$B,0)),0))</f>
        <v>1500</v>
      </c>
      <c r="U665" s="150" t="str">
        <f t="shared" si="33"/>
        <v/>
      </c>
      <c r="W665" t="str">
        <f t="shared" si="34"/>
        <v>Mild tómatsúpa með rjóma og brauði</v>
      </c>
    </row>
    <row r="666" spans="1:23" ht="15">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5"/>
        <v>Crystal Sugar (Sykur)</v>
      </c>
      <c r="T666" s="149">
        <f>IF($B666="","",$C666/1000*IFERROR(INDEX(Vöruskrá!$R:$R,MATCH($B666,Vöruskrá!$B:$B,0)),0))</f>
        <v>350</v>
      </c>
      <c r="U666" s="150" t="str">
        <f t="shared" si="33"/>
        <v/>
      </c>
      <c r="W666" t="str">
        <f t="shared" si="34"/>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5"/>
        <v>Borðsalt</v>
      </c>
      <c r="T667" s="149">
        <f>IF($B667="","",$C667/1000*IFERROR(INDEX(Vöruskrá!$R:$R,MATCH($B667,Vöruskrá!$B:$B,0)),0))</f>
        <v>60</v>
      </c>
      <c r="U667" s="150" t="str">
        <f t="shared" si="33"/>
        <v/>
      </c>
      <c r="W667" t="str">
        <f t="shared" si="34"/>
        <v>Mild tómatsúpa með rjóma og brauði</v>
      </c>
    </row>
    <row r="668" spans="1:23" ht="15">
      <c r="A668" s="248"/>
      <c r="B668" s="248" t="s">
        <v>1162</v>
      </c>
      <c r="C668" s="249">
        <v>500</v>
      </c>
      <c r="D668" s="245" t="s">
        <v>1163</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5"/>
        <v>Basilíka</v>
      </c>
      <c r="T668" s="149">
        <f>IF($B668="","",$C668/1000*IFERROR(INDEX(Vöruskrá!$R:$R,MATCH($B668,Vöruskrá!$B:$B,0)),0))</f>
        <v>2635.5</v>
      </c>
      <c r="U668" s="150" t="str">
        <f t="shared" si="33"/>
        <v/>
      </c>
      <c r="W668" t="str">
        <f t="shared" si="34"/>
        <v>Mild tómatsúpa með rjóma og brauði</v>
      </c>
    </row>
    <row r="669" spans="1:23" ht="36">
      <c r="A669" s="236" t="s">
        <v>1847</v>
      </c>
      <c r="B669" s="236"/>
      <c r="C669" s="237"/>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1850</v>
      </c>
      <c r="Q669" s="241" t="s">
        <v>1851</v>
      </c>
      <c r="R669" s="242" t="s">
        <v>1852</v>
      </c>
      <c r="S669" s="151" t="str">
        <f t="shared" si="35"/>
        <v>Rjómalöguð spergilkálssúpa með osti</v>
      </c>
      <c r="T669" s="149" t="str">
        <f>IF($B669="","",$C669/1000*IFERROR(INDEX(Vöruskrá!$R:$R,MATCH($B669,Vöruskrá!$B:$B,0)),0))</f>
        <v/>
      </c>
      <c r="U669" s="150">
        <f t="shared" si="33"/>
        <v>672.1</v>
      </c>
      <c r="W669" t="str">
        <f t="shared" si="34"/>
        <v>Rjómalöguð spergilkálssúpa með osti</v>
      </c>
    </row>
    <row r="670" spans="1:23" ht="15">
      <c r="A670" s="243"/>
      <c r="B670" s="243" t="s">
        <v>963</v>
      </c>
      <c r="C670" s="244">
        <v>35000</v>
      </c>
      <c r="D670" s="245" t="s">
        <v>964</v>
      </c>
      <c r="E670" s="245" t="s">
        <v>957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5"/>
        <v>Brokkolí (ferskt)</v>
      </c>
      <c r="T670" s="149">
        <f>IF($B670="","",$C670/1000*IFERROR(INDEX(Vöruskrá!$R:$R,MATCH($B670,Vöruskrá!$B:$B,0)),0))</f>
        <v>21000</v>
      </c>
      <c r="U670" s="150" t="str">
        <f t="shared" si="33"/>
        <v/>
      </c>
      <c r="W670" t="str">
        <f t="shared" si="34"/>
        <v>Rjómalöguð spergilkálssúpa með osti</v>
      </c>
    </row>
    <row r="671" spans="1:23" ht="15">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5"/>
        <v>Knorr grænmetiskraftur þurr</v>
      </c>
      <c r="T671" s="149">
        <f>IF($B671="","",$C671/1000*IFERROR(INDEX(Vöruskrá!$R:$R,MATCH($B671,Vöruskrá!$B:$B,0)),0))</f>
        <v>12250</v>
      </c>
      <c r="U671" s="150" t="str">
        <f t="shared" si="33"/>
        <v/>
      </c>
      <c r="W671" t="str">
        <f t="shared" si="34"/>
        <v>Rjómalöguð spergilkálssúpa með osti</v>
      </c>
    </row>
    <row r="672" spans="1:23" ht="15">
      <c r="A672" s="243"/>
      <c r="B672" s="243" t="s">
        <v>922</v>
      </c>
      <c r="C672" s="244">
        <v>15000</v>
      </c>
      <c r="D672" s="245" t="s">
        <v>924</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5"/>
        <v>Matreiðslurjómi (MS)</v>
      </c>
      <c r="T672" s="149">
        <f>IF($B672="","",$C672/1000*IFERROR(INDEX(Vöruskrá!$R:$R,MATCH($B672,Vöruskrá!$B:$B,0)),0))</f>
        <v>13500</v>
      </c>
      <c r="U672" s="150" t="str">
        <f t="shared" si="33"/>
        <v/>
      </c>
      <c r="W672" t="str">
        <f t="shared" si="34"/>
        <v>Rjómalöguð spergilkálssúpa með osti</v>
      </c>
    </row>
    <row r="673" spans="1:23" ht="15">
      <c r="A673" s="248"/>
      <c r="B673" s="248" t="s">
        <v>781</v>
      </c>
      <c r="C673" s="249">
        <v>8000</v>
      </c>
      <c r="D673" s="245" t="s">
        <v>783</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5"/>
        <v>Rifinn ostur – Pizzatopping mozzarella (Ulkjær)</v>
      </c>
      <c r="T673" s="149">
        <f>IF($B673="","",$C673/1000*IFERROR(INDEX(Vöruskrá!$R:$R,MATCH($B673,Vöruskrá!$B:$B,0)),0))</f>
        <v>12000</v>
      </c>
      <c r="U673" s="150" t="str">
        <f t="shared" si="33"/>
        <v/>
      </c>
      <c r="W673" t="str">
        <f t="shared" si="34"/>
        <v>Rjómalöguð spergilkálssúpa með osti</v>
      </c>
    </row>
    <row r="674" spans="1:23" ht="15">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5"/>
        <v>Smjör 500 g</v>
      </c>
      <c r="T674" s="149">
        <f>IF($B674="","",$C674/1000*IFERROR(INDEX(Vöruskrá!$R:$R,MATCH($B674,Vöruskrá!$B:$B,0)),0))</f>
        <v>6900</v>
      </c>
      <c r="U674" s="150" t="str">
        <f t="shared" si="33"/>
        <v/>
      </c>
      <c r="W674" t="str">
        <f t="shared" si="34"/>
        <v>Rjómalöguð spergilkálssúpa með osti</v>
      </c>
    </row>
    <row r="675" spans="1:23" ht="15">
      <c r="A675" s="248"/>
      <c r="B675" s="248" t="s">
        <v>882</v>
      </c>
      <c r="C675" s="249">
        <v>3000</v>
      </c>
      <c r="D675" s="245" t="s">
        <v>883</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5"/>
        <v>Laukur (ferskur)</v>
      </c>
      <c r="T675" s="149">
        <f>IF($B675="","",$C675/1000*IFERROR(INDEX(Vöruskrá!$R:$R,MATCH($B675,Vöruskrá!$B:$B,0)),0))</f>
        <v>750</v>
      </c>
      <c r="U675" s="150" t="str">
        <f t="shared" si="33"/>
        <v/>
      </c>
      <c r="W675" t="str">
        <f t="shared" si="34"/>
        <v>Rjómalöguð spergilkálssúpa með osti</v>
      </c>
    </row>
    <row r="676" spans="1:23" ht="15">
      <c r="A676" s="243"/>
      <c r="B676" s="243" t="s">
        <v>889</v>
      </c>
      <c r="C676" s="244">
        <v>500</v>
      </c>
      <c r="D676" s="245" t="s">
        <v>890</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5"/>
        <v>Hvítlaukur (ferskur)</v>
      </c>
      <c r="T676" s="149">
        <f>IF($B676="","",$C676/1000*IFERROR(INDEX(Vöruskrá!$R:$R,MATCH($B676,Vöruskrá!$B:$B,0)),0))</f>
        <v>750</v>
      </c>
      <c r="U676" s="150" t="str">
        <f t="shared" si="33"/>
        <v/>
      </c>
      <c r="W676" t="str">
        <f t="shared" si="34"/>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5"/>
        <v>Borðsalt</v>
      </c>
      <c r="T677" s="149">
        <f>IF($B677="","",$C677/1000*IFERROR(INDEX(Vöruskrá!$R:$R,MATCH($B677,Vöruskrá!$B:$B,0)),0))</f>
        <v>60</v>
      </c>
      <c r="U677" s="150" t="str">
        <f t="shared" si="33"/>
        <v/>
      </c>
      <c r="W677" t="str">
        <f t="shared" si="34"/>
        <v>Rjómalöguð spergilkálssúpa með osti</v>
      </c>
    </row>
    <row r="678" spans="1:23" ht="48">
      <c r="A678" s="236" t="s">
        <v>1853</v>
      </c>
      <c r="B678" s="236"/>
      <c r="C678" s="237"/>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1855</v>
      </c>
      <c r="Q678" s="250" t="s">
        <v>1856</v>
      </c>
      <c r="R678" s="251" t="s">
        <v>1857</v>
      </c>
      <c r="S678" s="151" t="str">
        <f t="shared" si="35"/>
        <v>Tomata-grænmetissúpa með brauðsneiðum</v>
      </c>
      <c r="T678" s="149" t="str">
        <f>IF($B678="","",$C678/1000*IFERROR(INDEX(Vöruskrá!$R:$R,MATCH($B678,Vöruskrá!$B:$B,0)),0))</f>
        <v/>
      </c>
      <c r="U678" s="150">
        <f t="shared" si="33"/>
        <v>503.08955223880599</v>
      </c>
      <c r="W678" t="str">
        <f t="shared" si="34"/>
        <v>Tomata-grænmetissúpa með brauðsneiðum</v>
      </c>
    </row>
    <row r="679" spans="1:23" ht="15">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5"/>
        <v>Maukaðir tómatar</v>
      </c>
      <c r="T679" s="149">
        <f>IF($B679="","",$C679/1000*IFERROR(INDEX(Vöruskrá!$R:$R,MATCH($B679,Vöruskrá!$B:$B,0)),0))</f>
        <v>26800</v>
      </c>
      <c r="U679" s="150" t="str">
        <f t="shared" si="33"/>
        <v/>
      </c>
      <c r="W679" t="str">
        <f t="shared" si="34"/>
        <v>Tomata-grænmetissúpa með brauðsneiðum</v>
      </c>
    </row>
    <row r="680" spans="1:23" ht="15">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5"/>
        <v>Knorr grænmetiskraftur þurr</v>
      </c>
      <c r="T680" s="149">
        <f>IF($B680="","",$C680/1000*IFERROR(INDEX(Vöruskrá!$R:$R,MATCH($B680,Vöruskrá!$B:$B,0)),0))</f>
        <v>10500</v>
      </c>
      <c r="U680" s="150" t="str">
        <f t="shared" si="33"/>
        <v/>
      </c>
      <c r="W680" t="str">
        <f t="shared" si="34"/>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5"/>
        <v>Brunoise grænmetisblanda</v>
      </c>
      <c r="T681" s="149">
        <f>IF($B681="","",$C681/1000*IFERROR(INDEX(Vöruskrá!$R:$R,MATCH($B681,Vöruskrá!$B:$B,0)),0))</f>
        <v>4000</v>
      </c>
      <c r="U681" s="150" t="str">
        <f t="shared" si="33"/>
        <v/>
      </c>
      <c r="W681" t="str">
        <f t="shared" si="34"/>
        <v>Tomata-grænmetissúpa með brauðsneiðum</v>
      </c>
    </row>
    <row r="682" spans="1:23" ht="15">
      <c r="A682" s="248"/>
      <c r="B682" s="248" t="s">
        <v>882</v>
      </c>
      <c r="C682" s="249">
        <v>5000</v>
      </c>
      <c r="D682" s="245" t="s">
        <v>883</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5"/>
        <v>Laukur (ferskur)</v>
      </c>
      <c r="T682" s="149">
        <f>IF($B682="","",$C682/1000*IFERROR(INDEX(Vöruskrá!$R:$R,MATCH($B682,Vöruskrá!$B:$B,0)),0))</f>
        <v>1250</v>
      </c>
      <c r="U682" s="150" t="str">
        <f t="shared" si="33"/>
        <v/>
      </c>
      <c r="W682" t="str">
        <f t="shared" si="34"/>
        <v>Tomata-grænmetissúpa með brauðsneiðum</v>
      </c>
    </row>
    <row r="683" spans="1:23" ht="15">
      <c r="A683" s="243"/>
      <c r="B683" s="243" t="s">
        <v>889</v>
      </c>
      <c r="C683" s="244">
        <v>500</v>
      </c>
      <c r="D683" s="245" t="s">
        <v>890</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5"/>
        <v>Hvítlaukur (ferskur)</v>
      </c>
      <c r="T683" s="149">
        <f>IF($B683="","",$C683/1000*IFERROR(INDEX(Vöruskrá!$R:$R,MATCH($B683,Vöruskrá!$B:$B,0)),0))</f>
        <v>750</v>
      </c>
      <c r="U683" s="150" t="str">
        <f t="shared" ref="U683:U743" si="36">IF($A683="","",IFERROR(SUMIFS($T:$T,$W:$W,$A683)/(SUMIFS($C:$C,$W:$W,$A683)/1000),""))</f>
        <v/>
      </c>
      <c r="W683" t="str">
        <f t="shared" si="34"/>
        <v>Tomata-grænmetissúpa með brauðsneiðum</v>
      </c>
    </row>
    <row r="684" spans="1:23" ht="15">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5"/>
        <v>Crystal Sugar (Sykur)</v>
      </c>
      <c r="T684" s="149">
        <f>IF($B684="","",$C684/1000*IFERROR(INDEX(Vöruskrá!$R:$R,MATCH($B684,Vöruskrá!$B:$B,0)),0))</f>
        <v>175</v>
      </c>
      <c r="U684" s="150" t="str">
        <f t="shared" si="36"/>
        <v/>
      </c>
      <c r="W684" t="str">
        <f t="shared" si="34"/>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5"/>
        <v>Borðsalt</v>
      </c>
      <c r="T685" s="149">
        <f>IF($B685="","",$C685/1000*IFERROR(INDEX(Vöruskrá!$R:$R,MATCH($B685,Vöruskrá!$B:$B,0)),0))</f>
        <v>60</v>
      </c>
      <c r="U685" s="150" t="str">
        <f t="shared" si="36"/>
        <v/>
      </c>
      <c r="W685" t="str">
        <f t="shared" si="34"/>
        <v>Tomata-grænmetissúpa með brauðsneiðum</v>
      </c>
    </row>
    <row r="686" spans="1:23" ht="15">
      <c r="A686" s="248"/>
      <c r="B686" s="248" t="s">
        <v>1162</v>
      </c>
      <c r="C686" s="249">
        <v>500</v>
      </c>
      <c r="D686" s="245" t="s">
        <v>1163</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5"/>
        <v>Basilíka</v>
      </c>
      <c r="T686" s="149">
        <f>IF($B686="","",$C686/1000*IFERROR(INDEX(Vöruskrá!$R:$R,MATCH($B686,Vöruskrá!$B:$B,0)),0))</f>
        <v>2635.5</v>
      </c>
      <c r="U686" s="150" t="str">
        <f t="shared" si="36"/>
        <v/>
      </c>
      <c r="W686" t="str">
        <f t="shared" si="34"/>
        <v>Tomata-grænmetissúpa með brauðsneiðum</v>
      </c>
    </row>
    <row r="687" spans="1:23" ht="15">
      <c r="A687" s="243"/>
      <c r="B687" s="243" t="s">
        <v>1105</v>
      </c>
      <c r="C687" s="244">
        <v>2000</v>
      </c>
      <c r="D687" s="245" t="s">
        <v>1105</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5"/>
        <v>Repjuolía</v>
      </c>
      <c r="T687" s="149">
        <f>IF($B687="","",$C687/1000*IFERROR(INDEX(Vöruskrá!$R:$R,MATCH($B687,Vöruskrá!$B:$B,0)),0))</f>
        <v>790</v>
      </c>
      <c r="U687" s="150" t="str">
        <f t="shared" si="36"/>
        <v/>
      </c>
      <c r="W687" t="str">
        <f t="shared" si="34"/>
        <v>Tomata-grænmetissúpa með brauðsneiðum</v>
      </c>
    </row>
    <row r="688" spans="1:23" ht="15">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5"/>
        <v>Svartur pipar, malaður</v>
      </c>
      <c r="T688" s="149">
        <f>IF($B688="","",$C688/1000*IFERROR(INDEX(Vöruskrá!$R:$R,MATCH($B688,Vöruskrá!$B:$B,0)),0))</f>
        <v>3500</v>
      </c>
      <c r="U688" s="150" t="str">
        <f t="shared" si="36"/>
        <v/>
      </c>
      <c r="W688" t="str">
        <f t="shared" si="34"/>
        <v>Tomata-grænmetissúpa með brauðsneiðum</v>
      </c>
    </row>
    <row r="689" spans="1:23" ht="15">
      <c r="A689" s="243"/>
      <c r="B689" s="243" t="s">
        <v>892</v>
      </c>
      <c r="C689" s="244">
        <v>1000</v>
      </c>
      <c r="D689" s="245" t="s">
        <v>892</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5"/>
        <v>Vatn</v>
      </c>
      <c r="T689" s="149">
        <f>IF($B689="","",$C689/1000*IFERROR(INDEX(Vöruskrá!$R:$R,MATCH($B689,Vöruskrá!$B:$B,0)),0))</f>
        <v>100</v>
      </c>
      <c r="U689" s="150" t="str">
        <f t="shared" si="36"/>
        <v/>
      </c>
      <c r="W689" t="str">
        <f t="shared" si="34"/>
        <v>Tomata-grænmetissúpa með brauðsneiðum</v>
      </c>
    </row>
    <row r="690" spans="1:23" ht="48">
      <c r="A690" s="236" t="s">
        <v>1858</v>
      </c>
      <c r="B690" s="236"/>
      <c r="C690" s="237"/>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1860</v>
      </c>
      <c r="Q690" s="250" t="s">
        <v>1861</v>
      </c>
      <c r="R690" s="251" t="s">
        <v>1862</v>
      </c>
      <c r="S690" s="151" t="str">
        <f t="shared" si="35"/>
        <v>Vegan Grjónagrautur</v>
      </c>
      <c r="T690" s="149" t="str">
        <f>IF($B690="","",$C690/1000*IFERROR(INDEX(Vöruskrá!$R:$R,MATCH($B690,Vöruskrá!$B:$B,0)),0))</f>
        <v/>
      </c>
      <c r="U690" s="150">
        <f t="shared" si="36"/>
        <v>102.54563640910227</v>
      </c>
      <c r="W690" t="str">
        <f t="shared" si="34"/>
        <v>Vegan Grjónagrautur</v>
      </c>
    </row>
    <row r="691" spans="1:23" ht="15">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5"/>
        <v>Hrísgrjón Thai Hom Mali (Royal Umbrella)</v>
      </c>
      <c r="T691" s="149">
        <f>IF($B691="","",$C691/1000*IFERROR(INDEX(Vöruskrá!$R:$R,MATCH($B691,Vöruskrá!$B:$B,0)),0))</f>
        <v>4550</v>
      </c>
      <c r="U691" s="150" t="str">
        <f t="shared" si="36"/>
        <v/>
      </c>
      <c r="W691" t="str">
        <f t="shared" si="34"/>
        <v>Vegan Grjónagrautur</v>
      </c>
    </row>
    <row r="692" spans="1:23" ht="15">
      <c r="A692" s="248"/>
      <c r="B692" s="248" t="s">
        <v>892</v>
      </c>
      <c r="C692" s="249">
        <v>30000</v>
      </c>
      <c r="D692" s="245" t="s">
        <v>892</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5"/>
        <v>Vatn</v>
      </c>
      <c r="T692" s="149">
        <f>IF($B692="","",$C692/1000*IFERROR(INDEX(Vöruskrá!$R:$R,MATCH($B692,Vöruskrá!$B:$B,0)),0))</f>
        <v>3000</v>
      </c>
      <c r="U692" s="150" t="str">
        <f t="shared" si="36"/>
        <v/>
      </c>
      <c r="W692" t="str">
        <f t="shared" si="34"/>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5"/>
        <v>0</v>
      </c>
      <c r="T693" s="149" t="str">
        <f>IF($B693="","",$C693/1000*IFERROR(INDEX(Vöruskrá!$R:$R,MATCH($B693,Vöruskrá!$B:$B,0)),0))</f>
        <v/>
      </c>
      <c r="U693" s="150" t="str">
        <f t="shared" si="36"/>
        <v/>
      </c>
      <c r="W693" t="str">
        <f t="shared" si="34"/>
        <v>Vegan Grjónagrautur</v>
      </c>
    </row>
    <row r="694" spans="1:23" ht="15">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5"/>
        <v>Crystal Sugar (Sykur)</v>
      </c>
      <c r="T694" s="149">
        <f>IF($B694="","",$C694/1000*IFERROR(INDEX(Vöruskrá!$R:$R,MATCH($B694,Vöruskrá!$B:$B,0)),0))</f>
        <v>630</v>
      </c>
      <c r="U694" s="150" t="str">
        <f t="shared" si="36"/>
        <v/>
      </c>
      <c r="W694" t="str">
        <f t="shared" si="34"/>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5"/>
        <v>Borðsalt</v>
      </c>
      <c r="T695" s="149">
        <f>IF($B695="","",$C695/1000*IFERROR(INDEX(Vöruskrá!$R:$R,MATCH($B695,Vöruskrá!$B:$B,0)),0))</f>
        <v>21.599999999999998</v>
      </c>
      <c r="U695" s="150" t="str">
        <f t="shared" si="36"/>
        <v/>
      </c>
      <c r="W695" t="str">
        <f t="shared" si="34"/>
        <v>Vegan Grjónagrautur</v>
      </c>
    </row>
    <row r="696" spans="1:23" ht="84">
      <c r="A696" s="236" t="s">
        <v>1863</v>
      </c>
      <c r="B696" s="236"/>
      <c r="C696" s="237"/>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1866</v>
      </c>
      <c r="Q696" s="241" t="s">
        <v>1867</v>
      </c>
      <c r="R696" s="242" t="s">
        <v>1868</v>
      </c>
      <c r="S696" s="151" t="str">
        <f t="shared" si="35"/>
        <v>Mac and Cheese</v>
      </c>
      <c r="T696" s="149" t="str">
        <f>IF($B696="","",$C696/1000*IFERROR(INDEX(Vöruskrá!$R:$R,MATCH($B696,Vöruskrá!$B:$B,0)),0))</f>
        <v/>
      </c>
      <c r="U696" s="150">
        <f t="shared" si="36"/>
        <v>766.99785292538922</v>
      </c>
      <c r="W696" t="str">
        <f t="shared" si="34"/>
        <v>Mac and Cheese</v>
      </c>
    </row>
    <row r="697" spans="1:23" ht="15">
      <c r="A697" s="243"/>
      <c r="B697" s="243" t="s">
        <v>744</v>
      </c>
      <c r="C697" s="244">
        <v>23125</v>
      </c>
      <c r="D697" s="245" t="s">
        <v>745</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35"/>
        <v>Nýmjólk 1 L (MS)</v>
      </c>
      <c r="T697" s="149">
        <f>IF($B697="","",$C697/1000*IFERROR(INDEX(Vöruskrá!$R:$R,MATCH($B697,Vöruskrá!$B:$B,0)),0))</f>
        <v>4625</v>
      </c>
      <c r="U697" s="150" t="str">
        <f t="shared" si="36"/>
        <v/>
      </c>
      <c r="W697" t="str">
        <f t="shared" si="34"/>
        <v>Mac and Cheese</v>
      </c>
    </row>
    <row r="698" spans="1:23" ht="15">
      <c r="A698" s="248"/>
      <c r="B698" s="248" t="s">
        <v>945</v>
      </c>
      <c r="C698" s="249">
        <v>6250</v>
      </c>
      <c r="D698" s="245" t="s">
        <v>947</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5"/>
        <v>Cheddar ostur rifinn (MS)</v>
      </c>
      <c r="T698" s="149">
        <f>IF($B698="","",$C698/1000*IFERROR(INDEX(Vöruskrá!$R:$R,MATCH($B698,Vöruskrá!$B:$B,0)),0))</f>
        <v>18125</v>
      </c>
      <c r="U698" s="150" t="str">
        <f t="shared" si="36"/>
        <v/>
      </c>
      <c r="W698" t="str">
        <f t="shared" si="34"/>
        <v>Mac and Cheese</v>
      </c>
    </row>
    <row r="699" spans="1:23" ht="15">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5"/>
        <v>Smjör 500 g</v>
      </c>
      <c r="T699" s="149">
        <f>IF($B699="","",$C699/1000*IFERROR(INDEX(Vöruskrá!$R:$R,MATCH($B699,Vöruskrá!$B:$B,0)),0))</f>
        <v>7187.5</v>
      </c>
      <c r="U699" s="150" t="str">
        <f t="shared" si="36"/>
        <v/>
      </c>
      <c r="W699" t="str">
        <f t="shared" si="34"/>
        <v>Mac and Cheese</v>
      </c>
    </row>
    <row r="700" spans="1:23" ht="15">
      <c r="A700" s="248"/>
      <c r="B700" s="248" t="s">
        <v>1275</v>
      </c>
      <c r="C700" s="249">
        <v>3125</v>
      </c>
      <c r="D700" s="245" t="s">
        <v>1278</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5"/>
        <v>Hveiti 2kg (rauður)</v>
      </c>
      <c r="T700" s="149">
        <f>IF($B700="","",$C700/1000*IFERROR(INDEX(Vöruskrá!$R:$R,MATCH($B700,Vöruskrá!$B:$B,0)),0))</f>
        <v>1875</v>
      </c>
      <c r="U700" s="150" t="str">
        <f t="shared" si="36"/>
        <v/>
      </c>
      <c r="W700" t="str">
        <f t="shared" si="34"/>
        <v>Mac and Cheese</v>
      </c>
    </row>
    <row r="701" spans="1:23" ht="15">
      <c r="A701" s="243"/>
      <c r="B701" s="243" t="s">
        <v>882</v>
      </c>
      <c r="C701" s="244">
        <v>2500</v>
      </c>
      <c r="D701" s="245" t="s">
        <v>883</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5"/>
        <v>Laukur (ferskur)</v>
      </c>
      <c r="T701" s="149">
        <f>IF($B701="","",$C701/1000*IFERROR(INDEX(Vöruskrá!$R:$R,MATCH($B701,Vöruskrá!$B:$B,0)),0))</f>
        <v>625</v>
      </c>
      <c r="U701" s="150" t="str">
        <f t="shared" si="36"/>
        <v/>
      </c>
      <c r="W701" t="str">
        <f t="shared" si="34"/>
        <v>Mac and Cheese</v>
      </c>
    </row>
    <row r="702" spans="1:23" ht="15">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5"/>
        <v>Country Grill grænmetisblanda</v>
      </c>
      <c r="T702" s="149">
        <f>IF($B702="","",$C702/1000*IFERROR(INDEX(Vöruskrá!$R:$R,MATCH($B702,Vöruskrá!$B:$B,0)),0))</f>
        <v>1500</v>
      </c>
      <c r="U702" s="150" t="str">
        <f t="shared" si="36"/>
        <v/>
      </c>
      <c r="W702" t="str">
        <f t="shared" si="34"/>
        <v>Mac and Cheese</v>
      </c>
    </row>
    <row r="703" spans="1:23" ht="15">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5"/>
        <v>Rustic gulrætur frosnar (Mix of rustica carrots)</v>
      </c>
      <c r="T703" s="149">
        <f>IF($B703="","",$C703/1000*IFERROR(INDEX(Vöruskrá!$R:$R,MATCH($B703,Vöruskrá!$B:$B,0)),0))</f>
        <v>1000</v>
      </c>
      <c r="U703" s="150" t="str">
        <f t="shared" si="36"/>
        <v/>
      </c>
      <c r="W703" t="str">
        <f t="shared" si="34"/>
        <v>Mac and Cheese</v>
      </c>
    </row>
    <row r="704" spans="1:23" ht="15">
      <c r="A704" s="248"/>
      <c r="B704" s="248" t="s">
        <v>770</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5"/>
        <v>Hvítlauksmauk (Wiik &amp; Co)</v>
      </c>
      <c r="T704" s="149">
        <f>IF($B704="","",$C704/1000*IFERROR(INDEX(Vöruskrá!$R:$R,MATCH($B704,Vöruskrá!$B:$B,0)),0))</f>
        <v>150</v>
      </c>
      <c r="U704" s="150" t="str">
        <f t="shared" si="36"/>
        <v/>
      </c>
      <c r="W704" t="str">
        <f t="shared" si="34"/>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5"/>
        <v>Borðsalt</v>
      </c>
      <c r="T705" s="149">
        <f>IF($B705="","",$C705/1000*IFERROR(INDEX(Vöruskrá!$R:$R,MATCH($B705,Vöruskrá!$B:$B,0)),0))</f>
        <v>45</v>
      </c>
      <c r="U705" s="150" t="str">
        <f t="shared" si="36"/>
        <v/>
      </c>
      <c r="W705" t="str">
        <f t="shared" si="34"/>
        <v>Mac and Cheese</v>
      </c>
    </row>
    <row r="706" spans="1:23" ht="15">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5"/>
        <v>Svartur pipar, malaður</v>
      </c>
      <c r="T706" s="149">
        <f>IF($B706="","",$C706/1000*IFERROR(INDEX(Vöruskrá!$R:$R,MATCH($B706,Vöruskrá!$B:$B,0)),0))</f>
        <v>350</v>
      </c>
      <c r="U706" s="150" t="str">
        <f t="shared" si="36"/>
        <v/>
      </c>
      <c r="W706" t="str">
        <f t="shared" si="34"/>
        <v>Mac and Cheese</v>
      </c>
    </row>
    <row r="707" spans="1:23" ht="15">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5"/>
        <v>Múskat, malaður</v>
      </c>
      <c r="T707" s="149">
        <f>IF($B707="","",$C707/1000*IFERROR(INDEX(Vöruskrá!$R:$R,MATCH($B707,Vöruskrá!$B:$B,0)),0))</f>
        <v>90.425000000000011</v>
      </c>
      <c r="U707" s="150" t="str">
        <f t="shared" si="36"/>
        <v/>
      </c>
      <c r="W707" t="str">
        <f t="shared" ref="W707:W770" si="37">IF($A707="",W706,$A707)</f>
        <v>Mac and Cheese</v>
      </c>
    </row>
    <row r="708" spans="1:23" ht="15">
      <c r="A708" s="248"/>
      <c r="B708" s="248" t="s">
        <v>892</v>
      </c>
      <c r="C708" s="249">
        <v>1500</v>
      </c>
      <c r="D708" s="245" t="s">
        <v>892</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5"/>
        <v>Vatn</v>
      </c>
      <c r="T708" s="149">
        <f>IF($B708="","",$C708/1000*IFERROR(INDEX(Vöruskrá!$R:$R,MATCH($B708,Vöruskrá!$B:$B,0)),0))</f>
        <v>150</v>
      </c>
      <c r="U708" s="150" t="str">
        <f t="shared" si="36"/>
        <v/>
      </c>
      <c r="W708" t="str">
        <f t="shared" si="37"/>
        <v>Mac and Cheese</v>
      </c>
    </row>
    <row r="709" spans="1:23" ht="72">
      <c r="A709" s="236" t="s">
        <v>1869</v>
      </c>
      <c r="B709" s="236"/>
      <c r="C709" s="237"/>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1872</v>
      </c>
      <c r="Q709" s="250" t="s">
        <v>1873</v>
      </c>
      <c r="R709" s="251" t="s">
        <v>1874</v>
      </c>
      <c r="S709" s="151" t="str">
        <f t="shared" si="35"/>
        <v>Vegan mac and cheese</v>
      </c>
      <c r="T709" s="149" t="str">
        <f>IF($B709="","",$C709/1000*IFERROR(INDEX(Vöruskrá!$R:$R,MATCH($B709,Vöruskrá!$B:$B,0)),0))</f>
        <v/>
      </c>
      <c r="U709" s="150">
        <f t="shared" si="36"/>
        <v>938.95388888888897</v>
      </c>
      <c r="W709" t="str">
        <f t="shared" si="37"/>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38">IF($A710&lt;&gt;"",$A710,$B710)</f>
        <v>Debic Vegan Top (jurtarjómi)</v>
      </c>
      <c r="T710" s="149">
        <f>IF($B710="","",$C710/1000*IFERROR(INDEX(Vöruskrá!$R:$R,MATCH($B710,Vöruskrá!$B:$B,0)),0))</f>
        <v>36000</v>
      </c>
      <c r="U710" s="150" t="str">
        <f t="shared" si="36"/>
        <v/>
      </c>
      <c r="W710" t="str">
        <f t="shared" si="37"/>
        <v>Vegan mac and cheese</v>
      </c>
    </row>
    <row r="711" spans="1:23" ht="26.1">
      <c r="A711" s="248"/>
      <c r="B711" s="248" t="s">
        <v>1755</v>
      </c>
      <c r="C711" s="249">
        <v>6250</v>
      </c>
      <c r="D711" s="245" t="s">
        <v>1473</v>
      </c>
      <c r="E711" s="245" t="s">
        <v>1478</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38"/>
        <v>Vegan rifinn ostur</v>
      </c>
      <c r="T711" s="149">
        <f>IF($B711="","",$C711/1000*IFERROR(INDEX(Vöruskrá!$R:$R,MATCH($B711,Vöruskrá!$B:$B,0)),0))</f>
        <v>0</v>
      </c>
      <c r="U711" s="150" t="str">
        <f t="shared" si="36"/>
        <v/>
      </c>
      <c r="W711" t="str">
        <f t="shared" si="37"/>
        <v>Vegan mac and cheese</v>
      </c>
    </row>
    <row r="712" spans="1:23" ht="15">
      <c r="A712" s="243"/>
      <c r="B712" s="243" t="s">
        <v>1275</v>
      </c>
      <c r="C712" s="244">
        <v>3125</v>
      </c>
      <c r="D712" s="245" t="s">
        <v>1278</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38"/>
        <v>Hveiti 2kg (rauður)</v>
      </c>
      <c r="T712" s="149">
        <f>IF($B712="","",$C712/1000*IFERROR(INDEX(Vöruskrá!$R:$R,MATCH($B712,Vöruskrá!$B:$B,0)),0))</f>
        <v>1875</v>
      </c>
      <c r="U712" s="150" t="str">
        <f t="shared" si="36"/>
        <v/>
      </c>
      <c r="W712" t="str">
        <f t="shared" si="37"/>
        <v>Vegan mac and cheese</v>
      </c>
    </row>
    <row r="713" spans="1:23" ht="15">
      <c r="A713" s="248"/>
      <c r="B713" s="248" t="s">
        <v>882</v>
      </c>
      <c r="C713" s="249">
        <v>2500</v>
      </c>
      <c r="D713" s="245" t="s">
        <v>883</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38"/>
        <v>Laukur (ferskur)</v>
      </c>
      <c r="T713" s="149">
        <f>IF($B713="","",$C713/1000*IFERROR(INDEX(Vöruskrá!$R:$R,MATCH($B713,Vöruskrá!$B:$B,0)),0))</f>
        <v>625</v>
      </c>
      <c r="U713" s="150" t="str">
        <f t="shared" si="36"/>
        <v/>
      </c>
      <c r="W713" t="str">
        <f t="shared" si="37"/>
        <v>Vegan mac and cheese</v>
      </c>
    </row>
    <row r="714" spans="1:23" ht="15">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38"/>
        <v>Country Grill grænmetisblanda</v>
      </c>
      <c r="T714" s="149">
        <f>IF($B714="","",$C714/1000*IFERROR(INDEX(Vöruskrá!$R:$R,MATCH($B714,Vöruskrá!$B:$B,0)),0))</f>
        <v>1500</v>
      </c>
      <c r="U714" s="150" t="str">
        <f t="shared" si="36"/>
        <v/>
      </c>
      <c r="W714" t="str">
        <f t="shared" si="37"/>
        <v>Vegan mac and cheese</v>
      </c>
    </row>
    <row r="715" spans="1:23" ht="15">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38"/>
        <v>Rustic gulrætur frosnar (Mix of rustica carrots)</v>
      </c>
      <c r="T715" s="149">
        <f>IF($B715="","",$C715/1000*IFERROR(INDEX(Vöruskrá!$R:$R,MATCH($B715,Vöruskrá!$B:$B,0)),0))</f>
        <v>1000</v>
      </c>
      <c r="U715" s="150" t="str">
        <f t="shared" si="36"/>
        <v/>
      </c>
      <c r="W715" t="str">
        <f t="shared" si="37"/>
        <v>Vegan mac and cheese</v>
      </c>
    </row>
    <row r="716" spans="1:23" ht="15">
      <c r="A716" s="243"/>
      <c r="B716" s="243" t="s">
        <v>770</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38"/>
        <v>Hvítlauksmauk (Wiik &amp; Co)</v>
      </c>
      <c r="T716" s="149">
        <f>IF($B716="","",$C716/1000*IFERROR(INDEX(Vöruskrá!$R:$R,MATCH($B716,Vöruskrá!$B:$B,0)),0))</f>
        <v>150</v>
      </c>
      <c r="U716" s="150" t="str">
        <f t="shared" si="36"/>
        <v/>
      </c>
      <c r="W716" t="str">
        <f t="shared" si="37"/>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38"/>
        <v>Borðsalt</v>
      </c>
      <c r="T717" s="149">
        <f>IF($B717="","",$C717/1000*IFERROR(INDEX(Vöruskrá!$R:$R,MATCH($B717,Vöruskrá!$B:$B,0)),0))</f>
        <v>45</v>
      </c>
      <c r="U717" s="150" t="str">
        <f t="shared" si="36"/>
        <v/>
      </c>
      <c r="W717" t="str">
        <f t="shared" si="37"/>
        <v>Vegan mac and cheese</v>
      </c>
    </row>
    <row r="718" spans="1:23" ht="15">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38"/>
        <v>Svartur pipar, malaður</v>
      </c>
      <c r="T718" s="149">
        <f>IF($B718="","",$C718/1000*IFERROR(INDEX(Vöruskrá!$R:$R,MATCH($B718,Vöruskrá!$B:$B,0)),0))</f>
        <v>350</v>
      </c>
      <c r="U718" s="150" t="str">
        <f t="shared" si="36"/>
        <v/>
      </c>
      <c r="W718" t="str">
        <f t="shared" si="37"/>
        <v>Vegan mac and cheese</v>
      </c>
    </row>
    <row r="719" spans="1:23" ht="15">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38"/>
        <v>Múskat, malaður</v>
      </c>
      <c r="T719" s="149">
        <f>IF($B719="","",$C719/1000*IFERROR(INDEX(Vöruskrá!$R:$R,MATCH($B719,Vöruskrá!$B:$B,0)),0))</f>
        <v>90.425000000000011</v>
      </c>
      <c r="U719" s="150" t="str">
        <f t="shared" si="36"/>
        <v/>
      </c>
      <c r="W719" t="str">
        <f t="shared" si="37"/>
        <v>Vegan mac and cheese</v>
      </c>
    </row>
    <row r="720" spans="1:23" ht="15">
      <c r="A720" s="243"/>
      <c r="B720" s="243" t="s">
        <v>892</v>
      </c>
      <c r="C720" s="244">
        <v>6175</v>
      </c>
      <c r="D720" s="245" t="s">
        <v>892</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38"/>
        <v>Vatn</v>
      </c>
      <c r="T720" s="149">
        <f>IF($B720="","",$C720/1000*IFERROR(INDEX(Vöruskrá!$R:$R,MATCH($B720,Vöruskrá!$B:$B,0)),0))</f>
        <v>617.5</v>
      </c>
      <c r="U720" s="150" t="str">
        <f t="shared" si="36"/>
        <v/>
      </c>
      <c r="W720" t="str">
        <f t="shared" si="37"/>
        <v>Vegan mac and cheese</v>
      </c>
    </row>
    <row r="721" spans="1:23" ht="48">
      <c r="A721" s="236" t="s">
        <v>1875</v>
      </c>
      <c r="B721" s="236"/>
      <c r="C721" s="237"/>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1878</v>
      </c>
      <c r="Q721" s="241" t="s">
        <v>1879</v>
      </c>
      <c r="R721" s="242" t="s">
        <v>1880</v>
      </c>
      <c r="S721" s="151" t="str">
        <f t="shared" si="38"/>
        <v>Pastaréttur með pestosósu, kirsuberjatómötum og mozzarella</v>
      </c>
      <c r="T721" s="149" t="str">
        <f>IF($B721="","",$C721/1000*IFERROR(INDEX(Vöruskrá!$R:$R,MATCH($B721,Vöruskrá!$B:$B,0)),0))</f>
        <v/>
      </c>
      <c r="U721" s="150">
        <f t="shared" si="36"/>
        <v>1080.7</v>
      </c>
      <c r="W721" t="str">
        <f t="shared" si="37"/>
        <v>Pastaréttur með pestosósu, kirsuberjatómötum og mozzarella</v>
      </c>
    </row>
    <row r="722" spans="1:23" ht="15">
      <c r="A722" s="243"/>
      <c r="B722" s="243" t="s">
        <v>1379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38"/>
        <v>Pestosósa</v>
      </c>
      <c r="T722" s="149">
        <f>IF($B722="","",$C722/1000*IFERROR(INDEX(Vöruskrá!$R:$R,MATCH($B722,Vöruskrá!$B:$B,0)),0))</f>
        <v>12000</v>
      </c>
      <c r="U722" s="150" t="str">
        <f t="shared" si="36"/>
        <v/>
      </c>
      <c r="W722" t="str">
        <f t="shared" si="37"/>
        <v>Pastaréttur með pestosósu, kirsuberjatómötum og mozzarella</v>
      </c>
    </row>
    <row r="723" spans="1:23">
      <c r="A723" s="104"/>
      <c r="B723" s="104" t="s">
        <v>981</v>
      </c>
      <c r="C723" s="105">
        <v>15000</v>
      </c>
      <c r="D723" s="259" t="s">
        <v>982</v>
      </c>
      <c r="E723" s="259" t="s">
        <v>957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38"/>
        <v>Tómatar (ferskir)</v>
      </c>
      <c r="T723" s="149">
        <f>IF($B723="","",$C723/1000*IFERROR(INDEX(Vöruskrá!$R:$R,MATCH($B723,Vöruskrá!$B:$B,0)),0))</f>
        <v>7500</v>
      </c>
      <c r="U723" s="150" t="str">
        <f t="shared" si="36"/>
        <v/>
      </c>
      <c r="W723" t="str">
        <f t="shared" si="37"/>
        <v>Pastaréttur með pestosósu, kirsuberjatómötum og mozzarella</v>
      </c>
    </row>
    <row r="724" spans="1:23">
      <c r="A724" s="106"/>
      <c r="B724" s="106" t="s">
        <v>781</v>
      </c>
      <c r="C724" s="107">
        <v>15000</v>
      </c>
      <c r="D724" s="259" t="s">
        <v>783</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38"/>
        <v>Rifinn ostur – Pizzatopping mozzarella (Ulkjær)</v>
      </c>
      <c r="T724" s="149">
        <f>IF($B724="","",$C724/1000*IFERROR(INDEX(Vöruskrá!$R:$R,MATCH($B724,Vöruskrá!$B:$B,0)),0))</f>
        <v>22500</v>
      </c>
      <c r="U724" s="150" t="str">
        <f t="shared" si="36"/>
        <v/>
      </c>
      <c r="W724" t="str">
        <f t="shared" si="37"/>
        <v>Pastaréttur með pestosósu, kirsuberjatómötum og mozzarella</v>
      </c>
    </row>
    <row r="725" spans="1:23">
      <c r="A725" s="104"/>
      <c r="B725" s="104" t="s">
        <v>949</v>
      </c>
      <c r="C725" s="105">
        <v>5000</v>
      </c>
      <c r="D725" s="259" t="s">
        <v>951</v>
      </c>
      <c r="E725" s="259" t="s">
        <v>952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38"/>
        <v>Parmesanostur (Grana padano)</v>
      </c>
      <c r="T725" s="149">
        <f>IF($B725="","",$C725/1000*IFERROR(INDEX(Vöruskrá!$R:$R,MATCH($B725,Vöruskrá!$B:$B,0)),0))</f>
        <v>17500</v>
      </c>
      <c r="U725" s="150" t="str">
        <f t="shared" si="36"/>
        <v/>
      </c>
      <c r="W725" t="str">
        <f t="shared" si="37"/>
        <v>Pastaréttur með pestosósu, kirsuberjatómötum og mozzarella</v>
      </c>
    </row>
    <row r="726" spans="1:23">
      <c r="A726" s="106"/>
      <c r="B726" s="106" t="s">
        <v>1282</v>
      </c>
      <c r="C726" s="107">
        <v>3000</v>
      </c>
      <c r="D726" s="259" t="s">
        <v>1285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38"/>
        <v>Ólífuolía</v>
      </c>
      <c r="T726" s="149">
        <f>IF($B726="","",$C726/1000*IFERROR(INDEX(Vöruskrá!$R:$R,MATCH($B726,Vöruskrá!$B:$B,0)),0))</f>
        <v>972</v>
      </c>
      <c r="U726" s="150" t="str">
        <f t="shared" si="36"/>
        <v/>
      </c>
      <c r="W726" t="str">
        <f t="shared" si="37"/>
        <v>Pastaréttur með pestosósu, kirsuberjatómötum og mozzarella</v>
      </c>
    </row>
    <row r="727" spans="1:23">
      <c r="A727" s="104"/>
      <c r="B727" s="104" t="s">
        <v>889</v>
      </c>
      <c r="C727" s="105">
        <v>500</v>
      </c>
      <c r="D727" s="259" t="s">
        <v>890</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38"/>
        <v>Hvítlaukur (ferskur)</v>
      </c>
      <c r="T727" s="149">
        <f>IF($B727="","",$C727/1000*IFERROR(INDEX(Vöruskrá!$R:$R,MATCH($B727,Vöruskrá!$B:$B,0)),0))</f>
        <v>750</v>
      </c>
      <c r="U727" s="150" t="str">
        <f t="shared" si="36"/>
        <v/>
      </c>
      <c r="W727" t="str">
        <f t="shared" si="37"/>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38"/>
        <v>Borðsalt</v>
      </c>
      <c r="T728" s="149">
        <f>IF($B728="","",$C728/1000*IFERROR(INDEX(Vöruskrá!$R:$R,MATCH($B728,Vöruskrá!$B:$B,0)),0))</f>
        <v>120</v>
      </c>
      <c r="U728" s="150" t="str">
        <f t="shared" si="36"/>
        <v/>
      </c>
      <c r="W728" t="str">
        <f t="shared" si="37"/>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38"/>
        <v>Svartur pipar, malaður</v>
      </c>
      <c r="T729" s="149">
        <f>IF($B729="","",$C729/1000*IFERROR(INDEX(Vöruskrá!$R:$R,MATCH($B729,Vöruskrá!$B:$B,0)),0))</f>
        <v>3500</v>
      </c>
      <c r="U729" s="150" t="str">
        <f t="shared" si="36"/>
        <v/>
      </c>
      <c r="W729" t="str">
        <f t="shared" si="37"/>
        <v>Pastaréttur með pestosósu, kirsuberjatómötum og mozzarella</v>
      </c>
    </row>
    <row r="730" spans="1:23" ht="37.5">
      <c r="A730" s="262" t="s">
        <v>983</v>
      </c>
      <c r="B730" s="262"/>
      <c r="C730" s="263"/>
      <c r="D730" s="262" t="s">
        <v>1881</v>
      </c>
      <c r="E730" s="262" t="s">
        <v>1882</v>
      </c>
      <c r="F730" s="262"/>
      <c r="G730" s="264">
        <v>66.069999999999993</v>
      </c>
      <c r="H730" s="264">
        <v>3.6</v>
      </c>
      <c r="I730" s="264">
        <v>1.92</v>
      </c>
      <c r="J730" s="264">
        <v>5.03</v>
      </c>
      <c r="K730" s="264"/>
      <c r="L730" s="264">
        <v>3.26</v>
      </c>
      <c r="M730" s="264">
        <v>0.08</v>
      </c>
      <c r="N730" s="264">
        <f>IFERROR(SUM(N731:N733)/(SUM($C$731:$C$733)/100000),"")</f>
        <v>0</v>
      </c>
      <c r="O730" s="265" t="str">
        <f>IF(OR(B730="",C730=""),"",IFERROR(C730/1000*IFERROR(INDEX(Vöruskrá!R:R,MATCH(B730,Vöruskrá!B:B,0)),0)/1000,""))</f>
        <v/>
      </c>
      <c r="P730" s="266" t="s">
        <v>1883</v>
      </c>
      <c r="Q730" s="267" t="s">
        <v>1884</v>
      </c>
      <c r="R730" s="267" t="s">
        <v>1885</v>
      </c>
      <c r="S730" s="151" t="str">
        <f t="shared" si="38"/>
        <v>Jógúrtsósa</v>
      </c>
      <c r="T730" s="149" t="str">
        <f>IF($B730="","",$C730/1000*IFERROR(INDEX(Vöruskrá!$R:$R,MATCH($B730,Vöruskrá!$B:$B,0)),0))</f>
        <v/>
      </c>
      <c r="U730" s="150">
        <f t="shared" si="36"/>
        <v>658.58585858585855</v>
      </c>
      <c r="W730" t="str">
        <f t="shared" si="37"/>
        <v>Jógúrtsósa</v>
      </c>
    </row>
    <row r="731" spans="1:23">
      <c r="A731" s="106"/>
      <c r="B731" s="106" t="s">
        <v>761</v>
      </c>
      <c r="C731" s="107">
        <v>82600</v>
      </c>
      <c r="D731" s="259" t="s">
        <v>762</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38"/>
        <v>Hrein jógúrt 5 kg (MS)</v>
      </c>
      <c r="T731" s="149">
        <f>IF($B731="","",$C731/1000*IFERROR(INDEX(Vöruskrá!$R:$R,MATCH($B731,Vöruskrá!$B:$B,0)),0))</f>
        <v>57819.999999999993</v>
      </c>
      <c r="U731" s="150" t="str">
        <f t="shared" si="36"/>
        <v/>
      </c>
      <c r="W731" t="str">
        <f t="shared" si="37"/>
        <v>Jógúrtsósa</v>
      </c>
    </row>
    <row r="732" spans="1:23">
      <c r="A732" s="104"/>
      <c r="B732" s="104" t="s">
        <v>1608</v>
      </c>
      <c r="C732" s="105">
        <v>8200</v>
      </c>
      <c r="D732" s="259" t="s">
        <v>1473</v>
      </c>
      <c r="E732" s="259" t="s">
        <v>1478</v>
      </c>
      <c r="F732" s="259"/>
      <c r="G732" s="260">
        <f>IF(OR(B732="",C732=""),"",IFERROR(IFERROR(INDEX(Vöruskrá!J:J,MATCH(B732,Vöruskrá!B:B,0)),0)*C732/100000,""))</f>
        <v>0</v>
      </c>
      <c r="H732" s="260">
        <f>IF(OR(B732="",C732=""),"",IFERROR(IFERROR(INDEX(Vöruskrá!K:K,MATCH(B732,Vöruskrá!B:B,0)),0)*C732/100000,""))</f>
        <v>0</v>
      </c>
      <c r="I732" s="260">
        <f>IF(OR(B732="",C732=""),"",IFERROR(IFERROR(INDEX(Vöruskrá!L:L,MATCH(B732,Vöruskrá!B:B,0)),0)*C732/100000,""))</f>
        <v>0</v>
      </c>
      <c r="J732" s="260">
        <f>IF(OR(B732="",C732=""),"",IFERROR(IFERROR(INDEX(Vöruskrá!M:M,MATCH(B732,Vöruskrá!B:B,0)),0)*C732/100000,""))</f>
        <v>0</v>
      </c>
      <c r="K732" s="260">
        <f>IF(OR(B732="",C732=""),"",IFERROR(IFERROR(INDEX(Vöruskrá!N:N,MATCH(B732,Vöruskrá!B:B,0)),0)*C732/100000,""))</f>
        <v>0</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0</v>
      </c>
      <c r="P732" s="104"/>
      <c r="S732" s="151" t="str">
        <f t="shared" si="38"/>
        <v>Sítrónusafi</v>
      </c>
      <c r="T732" s="149">
        <f>IF($B732="","",$C732/1000*IFERROR(INDEX(Vöruskrá!$R:$R,MATCH($B732,Vöruskrá!$B:$B,0)),0))</f>
        <v>0</v>
      </c>
      <c r="U732" s="150" t="str">
        <f t="shared" si="36"/>
        <v/>
      </c>
      <c r="W732" t="str">
        <f t="shared" si="37"/>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38"/>
        <v>Hvítlaukur í olíu (Crushed garlic, coarse cut with oil)</v>
      </c>
      <c r="T733" s="149">
        <f>IF($B733="","",$C733/1000*IFERROR(INDEX(Vöruskrá!$R:$R,MATCH($B733,Vöruskrá!$B:$B,0)),0))</f>
        <v>7379.9999999999991</v>
      </c>
      <c r="U733" s="150" t="str">
        <f t="shared" si="36"/>
        <v/>
      </c>
      <c r="W733" t="str">
        <f t="shared" si="37"/>
        <v>Jógúrtsósa</v>
      </c>
    </row>
    <row r="734" spans="1:23">
      <c r="A734" s="372" t="s">
        <v>1886</v>
      </c>
      <c r="B734" s="372"/>
      <c r="C734" s="373"/>
      <c r="D734" s="372" t="s">
        <v>1887</v>
      </c>
      <c r="E734" s="372" t="s">
        <v>121</v>
      </c>
      <c r="F734" s="372"/>
      <c r="G734" s="374">
        <v>27.63</v>
      </c>
      <c r="H734" s="374">
        <v>0.33</v>
      </c>
      <c r="I734">
        <v>0.02</v>
      </c>
      <c r="J734">
        <v>5.53</v>
      </c>
      <c r="L734">
        <v>0.57999999999999996</v>
      </c>
      <c r="M734">
        <v>1.17</v>
      </c>
      <c r="S734" s="151" t="str">
        <f t="shared" si="38"/>
        <v>Brún sósa</v>
      </c>
      <c r="T734" s="149" t="str">
        <f>IF($B734="","",$C734/1000*IFERROR(INDEX(Vöruskrá!$R:$R,MATCH($B734,Vöruskrá!$B:$B,0)),0))</f>
        <v/>
      </c>
      <c r="U734" s="150">
        <f t="shared" si="36"/>
        <v>596.25</v>
      </c>
      <c r="W734" t="str">
        <f t="shared" si="37"/>
        <v>Brún sósa</v>
      </c>
    </row>
    <row r="735" spans="1:23">
      <c r="A735" s="375"/>
      <c r="B735" s="375" t="s">
        <v>264</v>
      </c>
      <c r="C735" s="376">
        <v>98500</v>
      </c>
      <c r="D735" s="377" t="s">
        <v>266</v>
      </c>
      <c r="E735" s="377" t="s">
        <v>121</v>
      </c>
      <c r="F735" s="377"/>
      <c r="G735" s="378"/>
      <c r="H735" s="378"/>
      <c r="S735" s="151" t="str">
        <f t="shared" si="38"/>
        <v>Knorr brún sósa (Brun basissauce, granulat) - Tilbúin sósa</v>
      </c>
      <c r="T735" s="149">
        <f>IF($B735="","",$C735/1000*IFERROR(INDEX(Vöruskrá!$R:$R,MATCH($B735,Vöruskrá!$B:$B,0)),0))</f>
        <v>59100</v>
      </c>
      <c r="U735" s="150" t="str">
        <f t="shared" si="36"/>
        <v/>
      </c>
      <c r="W735" t="str">
        <f t="shared" si="37"/>
        <v>Brún sósa</v>
      </c>
    </row>
    <row r="736" spans="1:23">
      <c r="A736" s="379"/>
      <c r="B736" s="379" t="s">
        <v>295</v>
      </c>
      <c r="C736" s="380">
        <v>1500</v>
      </c>
      <c r="D736" s="377" t="s">
        <v>296</v>
      </c>
      <c r="E736" s="377" t="s">
        <v>121</v>
      </c>
      <c r="F736" s="377"/>
      <c r="G736" s="378"/>
      <c r="H736" s="378"/>
      <c r="S736" s="151" t="str">
        <f t="shared" si="38"/>
        <v>Knorr grænmetiskraftur þurr</v>
      </c>
      <c r="T736" s="149">
        <f>IF($B736="","",$C736/1000*IFERROR(INDEX(Vöruskrá!$R:$R,MATCH($B736,Vöruskrá!$B:$B,0)),0))</f>
        <v>525</v>
      </c>
      <c r="U736" s="150" t="str">
        <f t="shared" si="36"/>
        <v/>
      </c>
      <c r="W736" t="str">
        <f t="shared" si="37"/>
        <v>Brún sósa</v>
      </c>
    </row>
    <row r="737" spans="1:23">
      <c r="S737" s="151">
        <f t="shared" si="38"/>
        <v>0</v>
      </c>
      <c r="T737" s="149" t="str">
        <f>IF($B737="","",$C737/1000*IFERROR(INDEX(Vöruskrá!$R:$R,MATCH($B737,Vöruskrá!$B:$B,0)),0))</f>
        <v/>
      </c>
      <c r="U737" s="150" t="str">
        <f t="shared" si="36"/>
        <v/>
      </c>
      <c r="W737" t="str">
        <f t="shared" si="37"/>
        <v>Brún sósa</v>
      </c>
    </row>
    <row r="738" spans="1:23">
      <c r="A738" s="372" t="s">
        <v>104</v>
      </c>
      <c r="B738" s="372"/>
      <c r="C738" s="373"/>
      <c r="D738" s="372" t="s">
        <v>1888</v>
      </c>
      <c r="E738" s="372" t="s">
        <v>108</v>
      </c>
      <c r="F738" s="372"/>
      <c r="G738" s="374">
        <v>90.11</v>
      </c>
      <c r="H738" s="374">
        <v>1.38</v>
      </c>
      <c r="I738">
        <v>0.78</v>
      </c>
      <c r="J738">
        <v>16.78</v>
      </c>
      <c r="L738">
        <v>2.23</v>
      </c>
      <c r="M738">
        <v>0.26</v>
      </c>
      <c r="P738" t="s">
        <v>1889</v>
      </c>
      <c r="S738" s="151" t="str">
        <f t="shared" ref="S738:S743" si="39">IF($A738&lt;&gt;"",$A738,$B738)</f>
        <v>Heimilis grjónagrautur</v>
      </c>
      <c r="T738" s="149" t="str">
        <f>IF($B738="","",$C738/1000*IFERROR(INDEX(Vöruskrá!$R:$R,MATCH($B738,Vöruskrá!$B:$B,0)),0))</f>
        <v/>
      </c>
      <c r="U738" s="150">
        <f t="shared" si="36"/>
        <v>178.81470367591896</v>
      </c>
      <c r="W738" t="str">
        <f t="shared" si="37"/>
        <v>Heimilis grjónagrautur</v>
      </c>
    </row>
    <row r="739" spans="1:23">
      <c r="A739" s="375"/>
      <c r="B739" s="375" t="s">
        <v>304</v>
      </c>
      <c r="C739" s="376">
        <v>13000</v>
      </c>
      <c r="D739" s="377" t="s">
        <v>307</v>
      </c>
      <c r="E739" s="377" t="s">
        <v>121</v>
      </c>
      <c r="F739" s="377"/>
      <c r="G739" s="378"/>
      <c r="H739" s="378"/>
      <c r="S739" s="151" t="str">
        <f t="shared" si="39"/>
        <v>Hrísgrjón Thai Hom Mali (Royal Umbrella)</v>
      </c>
      <c r="T739" s="149">
        <f>IF($B739="","",$C739/1000*IFERROR(INDEX(Vöruskrá!$R:$R,MATCH($B739,Vöruskrá!$B:$B,0)),0))</f>
        <v>4550</v>
      </c>
      <c r="U739" s="150" t="str">
        <f t="shared" si="36"/>
        <v/>
      </c>
      <c r="W739" t="str">
        <f t="shared" si="37"/>
        <v>Heimilis grjónagrautur</v>
      </c>
    </row>
    <row r="740" spans="1:23">
      <c r="A740" s="379"/>
      <c r="B740" s="379" t="s">
        <v>892</v>
      </c>
      <c r="C740" s="380">
        <v>39000</v>
      </c>
      <c r="D740" s="377" t="s">
        <v>892</v>
      </c>
      <c r="E740" s="377" t="s">
        <v>121</v>
      </c>
      <c r="F740" s="377"/>
      <c r="G740" s="378"/>
      <c r="H740" s="378"/>
      <c r="S740" s="151" t="str">
        <f t="shared" si="39"/>
        <v>Vatn</v>
      </c>
      <c r="T740" s="149">
        <f>IF($B740="","",$C740/1000*IFERROR(INDEX(Vöruskrá!$R:$R,MATCH($B740,Vöruskrá!$B:$B,0)),0))</f>
        <v>3900</v>
      </c>
      <c r="U740" s="150" t="str">
        <f t="shared" si="36"/>
        <v/>
      </c>
      <c r="W740" t="str">
        <f t="shared" si="37"/>
        <v>Heimilis grjónagrautur</v>
      </c>
    </row>
    <row r="741" spans="1:23">
      <c r="A741" s="375"/>
      <c r="B741" s="375" t="s">
        <v>744</v>
      </c>
      <c r="C741" s="376">
        <v>26000</v>
      </c>
      <c r="D741" s="377" t="s">
        <v>745</v>
      </c>
      <c r="E741" s="377" t="s">
        <v>108</v>
      </c>
      <c r="F741" s="377"/>
      <c r="G741" s="378"/>
      <c r="H741" s="378"/>
      <c r="S741" s="151" t="str">
        <f t="shared" si="39"/>
        <v>Nýmjólk 1 L (MS)</v>
      </c>
      <c r="T741">
        <f>IF($B741="","",$C741/1000*IFERROR(INDEX(Vöruskrá!$R:$R,MATCH($B741,Vöruskrá!$B:$B,0)),0))</f>
        <v>5200</v>
      </c>
      <c r="U741" s="150" t="str">
        <f t="shared" si="36"/>
        <v/>
      </c>
      <c r="W741" t="str">
        <f t="shared" si="37"/>
        <v>Heimilis grjónagrautur</v>
      </c>
    </row>
    <row r="742" spans="1:23">
      <c r="A742" s="379"/>
      <c r="B742" s="379" t="s">
        <v>418</v>
      </c>
      <c r="C742" s="380">
        <v>1800</v>
      </c>
      <c r="D742" s="377" t="s">
        <v>420</v>
      </c>
      <c r="E742" s="377" t="s">
        <v>121</v>
      </c>
      <c r="F742" s="377"/>
      <c r="G742" s="378"/>
      <c r="H742" s="378"/>
      <c r="S742" s="151" t="str">
        <f t="shared" si="39"/>
        <v>Crystal Sugar (Sykur)</v>
      </c>
      <c r="T742">
        <f>IF($B742="","",$C742/1000*IFERROR(INDEX(Vöruskrá!$R:$R,MATCH($B742,Vöruskrá!$B:$B,0)),0))</f>
        <v>630</v>
      </c>
      <c r="U742" s="150" t="str">
        <f t="shared" si="36"/>
        <v/>
      </c>
      <c r="W742" t="str">
        <f t="shared" si="37"/>
        <v>Heimilis grjónagrautur</v>
      </c>
    </row>
    <row r="743" spans="1:23">
      <c r="A743" s="375"/>
      <c r="B743" s="375" t="s">
        <v>269</v>
      </c>
      <c r="C743" s="376">
        <v>180</v>
      </c>
      <c r="D743" s="377" t="s">
        <v>272</v>
      </c>
      <c r="E743" s="377" t="s">
        <v>121</v>
      </c>
      <c r="F743" s="377" t="s">
        <v>273</v>
      </c>
      <c r="G743" s="378"/>
      <c r="H743" s="378"/>
      <c r="S743" s="151" t="str">
        <f t="shared" si="39"/>
        <v>Borðsalt</v>
      </c>
      <c r="T743">
        <f>IF($B743="","",$C743/1000*IFERROR(INDEX(Vöruskrá!$R:$R,MATCH($B743,Vöruskrá!$B:$B,0)),0))</f>
        <v>21.599999999999998</v>
      </c>
      <c r="U743" s="150" t="str">
        <f t="shared" si="36"/>
        <v/>
      </c>
      <c r="W743" t="str">
        <f t="shared" si="37"/>
        <v>Heimilis grjónagrautur</v>
      </c>
    </row>
    <row r="744" spans="1:23">
      <c r="W744" t="str">
        <f t="shared" si="37"/>
        <v>Heimilis grjónagrautur</v>
      </c>
    </row>
    <row r="745" spans="1:23" ht="37.5">
      <c r="A745" s="372" t="s">
        <v>1890</v>
      </c>
      <c r="B745" s="372"/>
      <c r="C745" s="373"/>
      <c r="D745" s="390" t="s">
        <v>1891</v>
      </c>
      <c r="E745" s="390" t="s">
        <v>1892</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1893</v>
      </c>
      <c r="Q745" s="385" t="s">
        <v>1894</v>
      </c>
      <c r="R745" s="385" t="s">
        <v>1895</v>
      </c>
      <c r="S745" s="151" t="str">
        <f>IF($A745&lt;&gt;"",$A745,$B745)</f>
        <v>Mangó jógúrtsósa</v>
      </c>
      <c r="T745" s="149" t="str">
        <f>IF($B745="","",$C745/1000*IFERROR(INDEX(Vöruskrá!$R:$R,MATCH($B745,Vöruskrá!$B:$B,0)),0))</f>
        <v/>
      </c>
      <c r="U745" s="391">
        <f>IF($A745="","",IFERROR(SUMIFS($T:$T,$W:$W,$A745)/(SUMIFS($C:$C,$W:$W,$A745)/1000),""))</f>
        <v>740</v>
      </c>
      <c r="W745" t="str">
        <f t="shared" si="37"/>
        <v>Mangó jógúrtsósa</v>
      </c>
    </row>
    <row r="746" spans="1:23">
      <c r="A746" s="386"/>
      <c r="B746" s="386" t="s">
        <v>761</v>
      </c>
      <c r="C746" s="387">
        <v>80000</v>
      </c>
      <c r="D746" s="377" t="s">
        <v>762</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37"/>
        <v>Mangó jógúrtsósa</v>
      </c>
    </row>
    <row r="747" spans="1:23">
      <c r="A747" s="386"/>
      <c r="B747" s="386" t="s">
        <v>1470</v>
      </c>
      <c r="C747" s="387">
        <v>20000</v>
      </c>
      <c r="D747" s="389" t="s">
        <v>1473</v>
      </c>
      <c r="E747" s="389" t="s">
        <v>1474</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6"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6"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6"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6"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6"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6"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6"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6"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6"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6"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6"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6"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6"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6"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3"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5" t="s">
        <v>1962</v>
      </c>
      <c r="B1" s="414"/>
      <c r="C1" s="414"/>
      <c r="D1" s="414"/>
      <c r="E1" s="414"/>
      <c r="F1" s="414"/>
      <c r="G1" s="414"/>
      <c r="H1" s="414"/>
      <c r="I1" s="414"/>
      <c r="J1" s="414"/>
      <c r="K1" s="414"/>
      <c r="L1" s="414"/>
      <c r="M1" s="414"/>
      <c r="N1" s="414"/>
      <c r="O1" s="414"/>
      <c r="P1" s="414"/>
      <c r="Q1" s="414"/>
      <c r="R1" s="414"/>
      <c r="S1" s="414"/>
      <c r="T1" s="416" t="s">
        <v>1508</v>
      </c>
      <c r="U1" s="416"/>
      <c r="V1" s="416"/>
      <c r="W1" s="416"/>
      <c r="X1" s="416"/>
      <c r="Y1" s="416"/>
      <c r="Z1" s="416"/>
      <c r="AA1" s="416"/>
      <c r="AB1" t="s">
        <v>1963</v>
      </c>
      <c r="AC1" t="s">
        <v>1964</v>
      </c>
      <c r="AD1" s="282" t="s">
        <v>1965</v>
      </c>
      <c r="AF1" s="346" t="s">
        <v>1966</v>
      </c>
    </row>
    <row r="2" spans="1:35" ht="72">
      <c r="A2" s="272"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8" t="s">
        <v>1984</v>
      </c>
      <c r="V2" s="298" t="s">
        <v>1985</v>
      </c>
      <c r="W2" s="298" t="s">
        <v>1986</v>
      </c>
      <c r="X2" s="298" t="s">
        <v>1987</v>
      </c>
      <c r="Y2" s="298" t="s">
        <v>1988</v>
      </c>
      <c r="Z2" s="298" t="s">
        <v>1507</v>
      </c>
      <c r="AA2" s="298" t="s">
        <v>1989</v>
      </c>
      <c r="AB2" t="s">
        <v>1990</v>
      </c>
      <c r="AC2" t="s">
        <v>1990</v>
      </c>
      <c r="AD2" s="283">
        <v>0.5</v>
      </c>
      <c r="AF2" s="347" t="s">
        <v>1991</v>
      </c>
      <c r="AG2" s="347" t="s">
        <v>1992</v>
      </c>
      <c r="AH2" s="347" t="s">
        <v>1993</v>
      </c>
      <c r="AI2" s="347" t="s">
        <v>1994</v>
      </c>
    </row>
    <row r="3" spans="1:35" ht="72">
      <c r="A3" s="273">
        <v>46238</v>
      </c>
      <c r="B3" s="31" t="s">
        <v>1995</v>
      </c>
      <c r="C3" s="31">
        <v>32</v>
      </c>
      <c r="D3" s="32" t="s">
        <v>1990</v>
      </c>
      <c r="E3" s="32" t="s">
        <v>1996</v>
      </c>
      <c r="F3" s="32"/>
      <c r="G3" s="32" t="s">
        <v>1997</v>
      </c>
      <c r="H3" s="33"/>
      <c r="I3" s="33"/>
      <c r="J3" s="147"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2000</v>
      </c>
      <c r="AC3" t="s">
        <v>2000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1995</v>
      </c>
      <c r="C4" s="31">
        <v>32</v>
      </c>
      <c r="D4" s="32" t="s">
        <v>1990</v>
      </c>
      <c r="E4" s="32" t="s">
        <v>1996</v>
      </c>
      <c r="F4" s="32" t="s">
        <v>1400</v>
      </c>
      <c r="G4" s="32" t="s">
        <v>2001</v>
      </c>
      <c r="H4" s="33">
        <v>200</v>
      </c>
      <c r="I4" s="33"/>
      <c r="J4" s="147">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1" t="s">
        <v>2002</v>
      </c>
      <c r="V4" s="301" t="s">
        <v>2003</v>
      </c>
      <c r="W4" s="301"/>
      <c r="X4" s="301"/>
      <c r="Y4" s="301"/>
      <c r="Z4" s="301"/>
      <c r="AA4" s="301"/>
      <c r="AB4" t="s">
        <v>2004</v>
      </c>
      <c r="AC4" t="s">
        <v>2005</v>
      </c>
      <c r="AD4" s="282" t="s">
        <v>2006</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1995</v>
      </c>
      <c r="C5" s="31">
        <v>32</v>
      </c>
      <c r="D5" s="32" t="s">
        <v>1990</v>
      </c>
      <c r="E5" s="32" t="s">
        <v>1996</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2007</v>
      </c>
      <c r="AC5" t="s">
        <v>2008</v>
      </c>
      <c r="AD5" s="282" t="s">
        <v>2009</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1995</v>
      </c>
      <c r="C6" s="31">
        <v>32</v>
      </c>
      <c r="D6" s="32" t="s">
        <v>1990</v>
      </c>
      <c r="E6" s="32" t="s">
        <v>1996</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2010</v>
      </c>
      <c r="AC6" t="s">
        <v>2004</v>
      </c>
      <c r="AD6" s="282" t="s">
        <v>2011</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1995</v>
      </c>
      <c r="C7" s="31">
        <v>32</v>
      </c>
      <c r="D7" s="32" t="s">
        <v>1990</v>
      </c>
      <c r="E7" s="32" t="s">
        <v>960</v>
      </c>
      <c r="F7" s="32" t="s">
        <v>1267</v>
      </c>
      <c r="G7" s="32" t="s">
        <v>2012</v>
      </c>
      <c r="H7" s="33">
        <v>200</v>
      </c>
      <c r="I7" s="33"/>
      <c r="J7" s="147">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299" t="s">
        <v>2002</v>
      </c>
      <c r="V7" s="299" t="s">
        <v>2003</v>
      </c>
      <c r="W7" s="299"/>
      <c r="X7" s="299"/>
      <c r="Y7" s="299"/>
      <c r="Z7" s="299"/>
      <c r="AA7" s="299"/>
      <c r="AB7" t="s">
        <v>2013</v>
      </c>
      <c r="AC7" t="s">
        <v>2007</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1995</v>
      </c>
      <c r="C8" s="31">
        <v>32</v>
      </c>
      <c r="D8" s="32" t="s">
        <v>1990</v>
      </c>
      <c r="E8" s="32" t="s">
        <v>960</v>
      </c>
      <c r="F8" s="32" t="s">
        <v>1405</v>
      </c>
      <c r="G8" s="32" t="s">
        <v>2014</v>
      </c>
      <c r="H8" s="33">
        <v>200</v>
      </c>
      <c r="I8" s="33"/>
      <c r="J8" s="147">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1" t="s">
        <v>2002</v>
      </c>
      <c r="V8" s="301" t="s">
        <v>2003</v>
      </c>
      <c r="W8" s="301"/>
      <c r="X8" s="301"/>
      <c r="Y8" s="301"/>
      <c r="Z8" s="301"/>
      <c r="AA8" s="301"/>
      <c r="AB8" t="s">
        <v>2015</v>
      </c>
      <c r="AC8" t="s">
        <v>2010</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1995</v>
      </c>
      <c r="C9" s="31">
        <v>32</v>
      </c>
      <c r="D9" s="32" t="s">
        <v>1990</v>
      </c>
      <c r="E9" s="32" t="s">
        <v>2016</v>
      </c>
      <c r="F9" s="32"/>
      <c r="G9" s="32" t="s">
        <v>2017</v>
      </c>
      <c r="H9" s="33"/>
      <c r="I9" s="33"/>
      <c r="J9" s="147"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2019</v>
      </c>
      <c r="AC9" t="s">
        <v>2013</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1995</v>
      </c>
      <c r="C10" s="31">
        <v>32</v>
      </c>
      <c r="D10" s="32" t="s">
        <v>1990</v>
      </c>
      <c r="E10" s="32" t="s">
        <v>2016</v>
      </c>
      <c r="F10" s="32" t="s">
        <v>1267</v>
      </c>
      <c r="G10" s="32" t="s">
        <v>2020</v>
      </c>
      <c r="H10" s="33">
        <v>200</v>
      </c>
      <c r="I10" s="33"/>
      <c r="J10" s="147">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1" t="s">
        <v>2002</v>
      </c>
      <c r="V10" s="301" t="s">
        <v>2003</v>
      </c>
      <c r="W10" s="301"/>
      <c r="X10" s="301"/>
      <c r="Y10" s="301"/>
      <c r="Z10" s="301"/>
      <c r="AA10" s="301"/>
      <c r="AB10" t="s">
        <v>2021</v>
      </c>
      <c r="AC10" t="s">
        <v>2015</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1995</v>
      </c>
      <c r="C11" s="31">
        <v>32</v>
      </c>
      <c r="D11" s="32" t="s">
        <v>1990</v>
      </c>
      <c r="E11" s="32" t="s">
        <v>2016</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2022</v>
      </c>
      <c r="AC11" t="s">
        <v>2019</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1995</v>
      </c>
      <c r="C12" s="31">
        <v>32</v>
      </c>
      <c r="D12" s="32" t="s">
        <v>1990</v>
      </c>
      <c r="E12" s="32" t="s">
        <v>2016</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2023</v>
      </c>
      <c r="AC12" t="s">
        <v>2021</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1995</v>
      </c>
      <c r="C13" s="31">
        <v>32</v>
      </c>
      <c r="D13" s="32" t="s">
        <v>1990</v>
      </c>
      <c r="E13" s="32" t="s">
        <v>960</v>
      </c>
      <c r="F13" s="32" t="s">
        <v>1267</v>
      </c>
      <c r="G13" s="32" t="s">
        <v>2012</v>
      </c>
      <c r="H13" s="33">
        <v>200</v>
      </c>
      <c r="I13" s="33"/>
      <c r="J13" s="147">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299" t="s">
        <v>2002</v>
      </c>
      <c r="V13" s="299" t="s">
        <v>2003</v>
      </c>
      <c r="W13" s="299"/>
      <c r="X13" s="299"/>
      <c r="Y13" s="299"/>
      <c r="Z13" s="299"/>
      <c r="AA13" s="299"/>
      <c r="AB13" t="s">
        <v>2024</v>
      </c>
      <c r="AC13" t="s">
        <v>2022</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1995</v>
      </c>
      <c r="C14" s="31">
        <v>32</v>
      </c>
      <c r="D14" s="32" t="s">
        <v>1990</v>
      </c>
      <c r="E14" s="32" t="s">
        <v>960</v>
      </c>
      <c r="F14" s="32" t="s">
        <v>1405</v>
      </c>
      <c r="G14" s="32" t="s">
        <v>2014</v>
      </c>
      <c r="H14" s="33">
        <v>200</v>
      </c>
      <c r="I14" s="33"/>
      <c r="J14" s="147">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1" t="s">
        <v>2002</v>
      </c>
      <c r="V14" s="301" t="s">
        <v>2003</v>
      </c>
      <c r="W14" s="301"/>
      <c r="X14" s="301"/>
      <c r="Y14" s="301"/>
      <c r="Z14" s="301"/>
      <c r="AA14" s="301"/>
      <c r="AB14" t="s">
        <v>2025</v>
      </c>
      <c r="AC14" t="s">
        <v>2023</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1995</v>
      </c>
      <c r="C15" s="31">
        <v>32</v>
      </c>
      <c r="D15" s="32" t="s">
        <v>1990</v>
      </c>
      <c r="E15" s="32" t="s">
        <v>2026</v>
      </c>
      <c r="F15" s="32"/>
      <c r="G15" s="32" t="s">
        <v>2027</v>
      </c>
      <c r="H15" s="33"/>
      <c r="I15" s="33"/>
      <c r="J15" s="147"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2030</v>
      </c>
      <c r="AC15" t="s">
        <v>2024</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1995</v>
      </c>
      <c r="C16" s="31">
        <v>32</v>
      </c>
      <c r="D16" s="32" t="s">
        <v>1990</v>
      </c>
      <c r="E16" s="32" t="s">
        <v>2026</v>
      </c>
      <c r="F16" s="32" t="s">
        <v>52</v>
      </c>
      <c r="G16" s="32" t="s">
        <v>2031</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2032</v>
      </c>
      <c r="AC16" t="s">
        <v>2025</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1995</v>
      </c>
      <c r="C17" s="31">
        <v>32</v>
      </c>
      <c r="D17" s="32" t="s">
        <v>1990</v>
      </c>
      <c r="E17" s="32" t="s">
        <v>2026</v>
      </c>
      <c r="F17" s="32" t="s">
        <v>565</v>
      </c>
      <c r="G17" s="32" t="s">
        <v>2033</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2034</v>
      </c>
      <c r="AC17" t="s">
        <v>2030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1995</v>
      </c>
      <c r="C18" s="31">
        <v>32</v>
      </c>
      <c r="D18" s="32" t="s">
        <v>1990</v>
      </c>
      <c r="E18" s="32" t="s">
        <v>2026</v>
      </c>
      <c r="F18" s="32" t="s">
        <v>2035</v>
      </c>
      <c r="G18" s="32" t="s">
        <v>2035</v>
      </c>
      <c r="H18" s="33">
        <v>5</v>
      </c>
      <c r="I18" s="33"/>
      <c r="J18" s="147" t="str">
        <f>IF($F18="","",IFERROR(IFERROR(INDEX(Réttabanki!$U:$U,MATCH($F18,Réttabanki!$A:$A,0)),INDEX(Vöruskrá!$R:$R,MATCH($F18,Vöruskrá!$B:$B,0)))*($H18+IF($I18="",$H18*(1+$AD$2),$I18))/2/1000,""))</f>
        <v/>
      </c>
      <c r="K18" s="21" t="s">
        <v>2036</v>
      </c>
      <c r="L18" s="21"/>
      <c r="M18" s="21"/>
      <c r="N18" s="22"/>
      <c r="O18" s="22"/>
      <c r="P18" s="22"/>
      <c r="Q18" s="22"/>
      <c r="R18" s="22"/>
      <c r="S18" s="22"/>
      <c r="T18" s="64"/>
      <c r="U18" s="301"/>
      <c r="V18" s="301"/>
      <c r="W18" s="301"/>
      <c r="X18" s="301"/>
      <c r="Y18" s="301"/>
      <c r="Z18" s="301"/>
      <c r="AA18" s="301"/>
      <c r="AB18" t="s">
        <v>2037</v>
      </c>
      <c r="AC18" t="s">
        <v>2032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1995</v>
      </c>
      <c r="C19" s="31">
        <v>32</v>
      </c>
      <c r="D19" s="32" t="s">
        <v>1990</v>
      </c>
      <c r="E19" s="32" t="s">
        <v>960</v>
      </c>
      <c r="F19" s="32"/>
      <c r="G19" s="32"/>
      <c r="H19" s="33"/>
      <c r="I19" s="33"/>
      <c r="J19" s="147" t="str">
        <f>IF($F19="","",IFERROR(IFERROR(INDEX(Réttabanki!$U:$U,MATCH($F19,Réttabanki!$A:$A,0)),INDEX(Vöruskrá!$R:$R,MATCH($F19,Vöruskrá!$B:$B,0)))*($H19+IF($I19="",$H19*(1+$AD$2),$I19))/2/1000,""))</f>
        <v/>
      </c>
      <c r="K19" s="21" t="s">
        <v>1186</v>
      </c>
      <c r="L19" s="21" t="s">
        <v>121</v>
      </c>
      <c r="M19" s="21"/>
      <c r="N19" s="22"/>
      <c r="O19" s="22"/>
      <c r="P19" s="22"/>
      <c r="Q19" s="22"/>
      <c r="R19" s="22"/>
      <c r="S19" s="22"/>
      <c r="T19" s="65"/>
      <c r="U19" s="299"/>
      <c r="V19" s="299"/>
      <c r="W19" s="299"/>
      <c r="X19" s="299"/>
      <c r="Y19" s="299"/>
      <c r="Z19" s="299"/>
      <c r="AA19" s="299"/>
      <c r="AB19" t="s">
        <v>2038</v>
      </c>
      <c r="AC19" t="s">
        <v>2034</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1995</v>
      </c>
      <c r="C20" s="31">
        <v>32</v>
      </c>
      <c r="D20" s="32" t="s">
        <v>1990</v>
      </c>
      <c r="E20" s="32" t="s">
        <v>960</v>
      </c>
      <c r="F20" s="32" t="s">
        <v>1185</v>
      </c>
      <c r="G20" s="32" t="s">
        <v>2039</v>
      </c>
      <c r="H20" s="33">
        <v>40</v>
      </c>
      <c r="I20" s="33"/>
      <c r="J20" s="147">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2040</v>
      </c>
      <c r="AC20" t="s">
        <v>2037</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1995</v>
      </c>
      <c r="C21" s="31">
        <v>32</v>
      </c>
      <c r="D21" s="32" t="s">
        <v>1990</v>
      </c>
      <c r="E21" s="32" t="s">
        <v>2041</v>
      </c>
      <c r="F21" s="32"/>
      <c r="G21" s="32" t="s">
        <v>2042</v>
      </c>
      <c r="H21" s="33"/>
      <c r="I21" s="33"/>
      <c r="J21" s="147"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2045</v>
      </c>
      <c r="AC21" t="s">
        <v>2038</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1995</v>
      </c>
      <c r="C22" s="31">
        <v>32</v>
      </c>
      <c r="D22" s="32" t="s">
        <v>1990</v>
      </c>
      <c r="E22" s="32" t="s">
        <v>2041</v>
      </c>
      <c r="F22" s="32" t="s">
        <v>1107</v>
      </c>
      <c r="G22" s="32" t="s">
        <v>1107</v>
      </c>
      <c r="H22" s="33">
        <v>40</v>
      </c>
      <c r="I22" s="33"/>
      <c r="J22" s="147">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1" t="s">
        <v>2046</v>
      </c>
      <c r="V22" s="301" t="s">
        <v>2003</v>
      </c>
      <c r="W22" s="301"/>
      <c r="X22" s="301"/>
      <c r="Y22" s="301"/>
      <c r="Z22" s="301"/>
      <c r="AA22" s="301"/>
      <c r="AB22" t="s">
        <v>2047</v>
      </c>
      <c r="AC22" t="s">
        <v>2040</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1995</v>
      </c>
      <c r="C23" s="31">
        <v>32</v>
      </c>
      <c r="D23" s="32" t="s">
        <v>1990</v>
      </c>
      <c r="E23" s="32" t="s">
        <v>2041</v>
      </c>
      <c r="F23" s="32" t="s">
        <v>124</v>
      </c>
      <c r="G23" s="32" t="s">
        <v>2048</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2002</v>
      </c>
      <c r="V23" s="299" t="s">
        <v>2003</v>
      </c>
      <c r="W23" s="299"/>
      <c r="X23" s="299"/>
      <c r="Y23" s="299"/>
      <c r="Z23" s="299"/>
      <c r="AA23" s="299"/>
      <c r="AB23" t="s">
        <v>2049</v>
      </c>
      <c r="AC23" t="s">
        <v>2045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1995</v>
      </c>
      <c r="C24" s="31">
        <v>32</v>
      </c>
      <c r="D24" s="32"/>
      <c r="E24" s="32" t="s">
        <v>960</v>
      </c>
      <c r="F24" s="32"/>
      <c r="G24" s="32" t="s">
        <v>2050</v>
      </c>
      <c r="H24" s="33"/>
      <c r="I24" s="33"/>
      <c r="J24" s="147" t="str">
        <f>IF($F24="","",IFERROR(IFERROR(INDEX(Réttabanki!$U:$U,MATCH($F24,Réttabanki!$A:$A,0)),INDEX(Vöruskrá!$R:$R,MATCH($F24,Vöruskrá!$B:$B,0)))*($H24+IF($I24="",$H24*(1+$AD$2),$I24))/2/1000,""))</f>
        <v/>
      </c>
      <c r="K24" s="21" t="s">
        <v>2051</v>
      </c>
      <c r="L24" s="21" t="s">
        <v>128</v>
      </c>
      <c r="M24" s="21"/>
      <c r="N24" s="22"/>
      <c r="O24" s="22"/>
      <c r="P24" s="22"/>
      <c r="Q24" s="22"/>
      <c r="R24" s="22"/>
      <c r="S24" s="22"/>
      <c r="T24" s="64"/>
      <c r="U24" s="301"/>
      <c r="V24" s="301"/>
      <c r="W24" s="301"/>
      <c r="X24" s="301"/>
      <c r="Y24" s="301"/>
      <c r="Z24" s="301"/>
      <c r="AA24" s="301"/>
      <c r="AC24" t="s">
        <v>2047</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1995</v>
      </c>
      <c r="C25" s="31">
        <v>32</v>
      </c>
      <c r="D25" s="32" t="s">
        <v>1990</v>
      </c>
      <c r="E25" s="32" t="s">
        <v>960</v>
      </c>
      <c r="F25" s="32" t="s">
        <v>1194</v>
      </c>
      <c r="G25" s="32" t="s">
        <v>2052</v>
      </c>
      <c r="H25" s="33">
        <v>40</v>
      </c>
      <c r="I25" s="33"/>
      <c r="J25" s="147">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299"/>
      <c r="V25" s="299"/>
      <c r="W25" s="299"/>
      <c r="X25" s="299"/>
      <c r="Y25" s="299"/>
      <c r="Z25" s="299"/>
      <c r="AA25" s="299"/>
      <c r="AC25" t="s">
        <v>2049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1995</v>
      </c>
      <c r="C26" s="31">
        <v>32</v>
      </c>
      <c r="D26" s="32" t="s">
        <v>1990</v>
      </c>
      <c r="E26" s="32" t="s">
        <v>960</v>
      </c>
      <c r="F26" s="32" t="s">
        <v>124</v>
      </c>
      <c r="G26" s="32" t="s">
        <v>2048</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1995</v>
      </c>
      <c r="C27" s="153">
        <v>32</v>
      </c>
      <c r="D27" s="154"/>
      <c r="E27" s="154"/>
      <c r="F27" s="154" t="s">
        <v>2053</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1995</v>
      </c>
      <c r="C28" s="153">
        <v>32</v>
      </c>
      <c r="D28" s="154"/>
      <c r="E28" s="154"/>
      <c r="F28" s="154" t="s">
        <v>2054</v>
      </c>
      <c r="G28" s="154"/>
      <c r="H28" s="155"/>
      <c r="I28" s="155"/>
      <c r="J28" s="404">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2055</v>
      </c>
      <c r="C29" s="31">
        <v>32</v>
      </c>
      <c r="D29" s="32" t="s">
        <v>1990</v>
      </c>
      <c r="E29" s="32" t="s">
        <v>1996</v>
      </c>
      <c r="F29" s="32"/>
      <c r="G29" s="32" t="s">
        <v>2056</v>
      </c>
      <c r="H29" s="33"/>
      <c r="I29" s="33"/>
      <c r="J29" s="147"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2055</v>
      </c>
      <c r="C30" s="31">
        <v>32</v>
      </c>
      <c r="D30" s="32" t="s">
        <v>1990</v>
      </c>
      <c r="E30" s="32" t="s">
        <v>1996</v>
      </c>
      <c r="F30" s="32" t="s">
        <v>607</v>
      </c>
      <c r="G30" s="32" t="s">
        <v>2058</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2002</v>
      </c>
      <c r="V30" s="301" t="s">
        <v>2059</v>
      </c>
      <c r="W30" s="301" t="s">
        <v>2060</v>
      </c>
      <c r="X30" s="301" t="s">
        <v>2061</v>
      </c>
      <c r="Y30" s="301" t="s">
        <v>2062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2055</v>
      </c>
      <c r="C31" s="31">
        <v>32</v>
      </c>
      <c r="D31" s="32" t="s">
        <v>1990</v>
      </c>
      <c r="E31" s="32" t="s">
        <v>1996</v>
      </c>
      <c r="F31" s="32" t="s">
        <v>1111</v>
      </c>
      <c r="G31" s="32" t="s">
        <v>2063</v>
      </c>
      <c r="H31" s="33">
        <v>80</v>
      </c>
      <c r="I31" s="33"/>
      <c r="J31" s="147">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299" t="s">
        <v>2002</v>
      </c>
      <c r="V31" s="299" t="s">
        <v>2059</v>
      </c>
      <c r="W31" s="299" t="s">
        <v>2064</v>
      </c>
      <c r="X31" s="299" t="s">
        <v>2065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2055</v>
      </c>
      <c r="C32" s="31">
        <v>32</v>
      </c>
      <c r="D32" s="32" t="s">
        <v>1990</v>
      </c>
      <c r="E32" s="32" t="s">
        <v>1996</v>
      </c>
      <c r="F32" s="32" t="s">
        <v>1886</v>
      </c>
      <c r="G32" s="32" t="s">
        <v>1886</v>
      </c>
      <c r="H32" s="33">
        <v>40</v>
      </c>
      <c r="I32" s="33"/>
      <c r="J32" s="147">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1"/>
      <c r="V32" s="301" t="s">
        <v>2059</v>
      </c>
      <c r="W32" s="301" t="s">
        <v>2064</v>
      </c>
      <c r="X32" s="301">
        <v>30</v>
      </c>
      <c r="Y32" s="301">
        <v>75</v>
      </c>
      <c r="Z32" s="301" t="s">
        <v>2066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2055</v>
      </c>
      <c r="C33" s="31">
        <v>32</v>
      </c>
      <c r="D33" s="32" t="s">
        <v>1990</v>
      </c>
      <c r="E33" s="32" t="s">
        <v>960</v>
      </c>
      <c r="F33" s="32"/>
      <c r="G33" s="32" t="s">
        <v>2067</v>
      </c>
      <c r="H33" s="33"/>
      <c r="I33" s="33"/>
      <c r="J33" s="147" t="str">
        <f>IF($F33="","",IFERROR(IFERROR(INDEX(Réttabanki!$U:$U,MATCH($F33,Réttabanki!$A:$A,0)),INDEX(Vöruskrá!$R:$R,MATCH($F33,Vöruskrá!$B:$B,0)))*($H33+IF($I33="",$H33*(1+$AD$2),$I33))/2/1000,""))</f>
        <v/>
      </c>
      <c r="K33" s="21" t="s">
        <v>2068</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2055</v>
      </c>
      <c r="C34" s="31">
        <v>32</v>
      </c>
      <c r="D34" s="32" t="s">
        <v>1990</v>
      </c>
      <c r="E34" s="32" t="s">
        <v>960</v>
      </c>
      <c r="F34" s="32" t="s">
        <v>607</v>
      </c>
      <c r="G34" s="32" t="s">
        <v>2058</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2002</v>
      </c>
      <c r="V34" s="301" t="s">
        <v>2059</v>
      </c>
      <c r="W34" s="301" t="s">
        <v>2060</v>
      </c>
      <c r="X34" s="301" t="s">
        <v>2061</v>
      </c>
      <c r="Y34" s="301" t="s">
        <v>2062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2055</v>
      </c>
      <c r="C35" s="31">
        <v>32</v>
      </c>
      <c r="D35" s="32" t="s">
        <v>1990</v>
      </c>
      <c r="E35" s="32" t="s">
        <v>960</v>
      </c>
      <c r="F35" s="32" t="s">
        <v>1886</v>
      </c>
      <c r="G35" s="32" t="s">
        <v>1886</v>
      </c>
      <c r="H35" s="33">
        <v>40</v>
      </c>
      <c r="I35" s="33"/>
      <c r="J35" s="147">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299"/>
      <c r="V35" s="299" t="s">
        <v>2059</v>
      </c>
      <c r="W35" s="299" t="s">
        <v>2064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2055</v>
      </c>
      <c r="C36" s="31">
        <v>32</v>
      </c>
      <c r="D36" s="32" t="s">
        <v>1990</v>
      </c>
      <c r="E36" s="32" t="s">
        <v>960</v>
      </c>
      <c r="F36" s="32" t="s">
        <v>560</v>
      </c>
      <c r="G36" s="32" t="s">
        <v>2069</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2055</v>
      </c>
      <c r="C37" s="31">
        <v>32</v>
      </c>
      <c r="D37" s="32" t="s">
        <v>1990</v>
      </c>
      <c r="E37" s="32" t="s">
        <v>960</v>
      </c>
      <c r="F37" s="32"/>
      <c r="G37" s="32" t="s">
        <v>2070</v>
      </c>
      <c r="H37" s="33"/>
      <c r="I37" s="33"/>
      <c r="J37" s="147" t="str">
        <f>IF($F37="","",IFERROR(IFERROR(INDEX(Réttabanki!$U:$U,MATCH($F37,Réttabanki!$A:$A,0)),INDEX(Vöruskrá!$R:$R,MATCH($F37,Vöruskrá!$B:$B,0)))*($H37+IF($I37="",$H37*(1+$AD$2),$I37))/2/1000,""))</f>
        <v/>
      </c>
      <c r="K37" s="21" t="s">
        <v>2071</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2055</v>
      </c>
      <c r="C38" s="31">
        <v>32</v>
      </c>
      <c r="D38" s="32" t="s">
        <v>1990</v>
      </c>
      <c r="E38" s="32" t="s">
        <v>960</v>
      </c>
      <c r="F38" s="32" t="s">
        <v>607</v>
      </c>
      <c r="G38" s="32" t="s">
        <v>2058</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2002</v>
      </c>
      <c r="V38" s="301" t="s">
        <v>2059</v>
      </c>
      <c r="W38" s="301" t="s">
        <v>2060</v>
      </c>
      <c r="X38" s="301" t="s">
        <v>2061</v>
      </c>
      <c r="Y38" s="301" t="s">
        <v>2062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2055</v>
      </c>
      <c r="C39" s="31">
        <v>32</v>
      </c>
      <c r="D39" s="32" t="s">
        <v>1990</v>
      </c>
      <c r="E39" s="32" t="s">
        <v>960</v>
      </c>
      <c r="F39" s="32" t="s">
        <v>560</v>
      </c>
      <c r="G39" s="32" t="s">
        <v>2069</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2055</v>
      </c>
      <c r="C40" s="31">
        <v>32</v>
      </c>
      <c r="D40" s="32" t="s">
        <v>1990</v>
      </c>
      <c r="E40" s="32" t="s">
        <v>960</v>
      </c>
      <c r="F40" s="32"/>
      <c r="G40" s="32" t="s">
        <v>2072</v>
      </c>
      <c r="H40" s="33"/>
      <c r="I40" s="33"/>
      <c r="J40" s="147" t="str">
        <f>IF($F40="","",IFERROR(IFERROR(INDEX(Réttabanki!$U:$U,MATCH($F40,Réttabanki!$A:$A,0)),INDEX(Vöruskrá!$R:$R,MATCH($F40,Vöruskrá!$B:$B,0)))*($H40+IF($I40="",$H40*(1+$AD$2),$I40))/2/1000,""))</f>
        <v/>
      </c>
      <c r="K40" s="21" t="s">
        <v>2073</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2055</v>
      </c>
      <c r="C41" s="31">
        <v>32</v>
      </c>
      <c r="D41" s="32" t="s">
        <v>1990</v>
      </c>
      <c r="E41" s="32" t="s">
        <v>960</v>
      </c>
      <c r="F41" s="32" t="s">
        <v>1011</v>
      </c>
      <c r="G41" s="32" t="s">
        <v>2074</v>
      </c>
      <c r="H41" s="33">
        <v>160</v>
      </c>
      <c r="I41" s="33"/>
      <c r="J41" s="147">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299" t="s">
        <v>2002</v>
      </c>
      <c r="V41" s="299" t="s">
        <v>2059</v>
      </c>
      <c r="W41" s="299" t="s">
        <v>2060</v>
      </c>
      <c r="X41" s="299" t="s">
        <v>2061</v>
      </c>
      <c r="Y41" s="299" t="s">
        <v>2062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2055</v>
      </c>
      <c r="C42" s="31">
        <v>32</v>
      </c>
      <c r="D42" s="32" t="s">
        <v>1990</v>
      </c>
      <c r="E42" s="32" t="s">
        <v>960</v>
      </c>
      <c r="F42" s="32" t="s">
        <v>1886</v>
      </c>
      <c r="G42" s="32" t="s">
        <v>1886</v>
      </c>
      <c r="H42" s="33">
        <v>40</v>
      </c>
      <c r="I42" s="33"/>
      <c r="J42" s="147">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1"/>
      <c r="V42" s="301" t="s">
        <v>2059</v>
      </c>
      <c r="W42" s="301" t="s">
        <v>2064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2055</v>
      </c>
      <c r="C43" s="31">
        <v>32</v>
      </c>
      <c r="D43" s="32" t="s">
        <v>1990</v>
      </c>
      <c r="E43" s="32" t="s">
        <v>2016</v>
      </c>
      <c r="F43" s="32"/>
      <c r="G43" s="32" t="s">
        <v>2075</v>
      </c>
      <c r="H43" s="33"/>
      <c r="I43" s="33"/>
      <c r="J43" s="147"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2055</v>
      </c>
      <c r="C44" s="31">
        <v>32</v>
      </c>
      <c r="D44" s="32" t="s">
        <v>1990</v>
      </c>
      <c r="E44" s="32" t="s">
        <v>2016</v>
      </c>
      <c r="F44" s="32" t="s">
        <v>833</v>
      </c>
      <c r="G44" s="32" t="s">
        <v>502</v>
      </c>
      <c r="H44" s="33">
        <v>160</v>
      </c>
      <c r="I44" s="33"/>
      <c r="J44" s="147">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1" t="s">
        <v>2002</v>
      </c>
      <c r="V44" s="301" t="s">
        <v>2059</v>
      </c>
      <c r="W44" s="301" t="s">
        <v>2060</v>
      </c>
      <c r="X44" s="302" t="s">
        <v>2077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2055</v>
      </c>
      <c r="C45" s="31">
        <v>32</v>
      </c>
      <c r="D45" s="32" t="s">
        <v>1990</v>
      </c>
      <c r="E45" s="32" t="s">
        <v>2016</v>
      </c>
      <c r="F45" s="32" t="s">
        <v>1886</v>
      </c>
      <c r="G45" s="32" t="s">
        <v>1886</v>
      </c>
      <c r="H45" s="33">
        <v>40</v>
      </c>
      <c r="I45" s="33"/>
      <c r="J45" s="147">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299"/>
      <c r="V45" s="299" t="s">
        <v>2059</v>
      </c>
      <c r="W45" s="299" t="s">
        <v>2064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2055</v>
      </c>
      <c r="C46" s="31">
        <v>32</v>
      </c>
      <c r="D46" s="32" t="s">
        <v>1990</v>
      </c>
      <c r="E46" s="32" t="s">
        <v>2016</v>
      </c>
      <c r="F46" s="32" t="s">
        <v>560</v>
      </c>
      <c r="G46" s="32" t="s">
        <v>2069</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2055</v>
      </c>
      <c r="C47" s="31">
        <v>32</v>
      </c>
      <c r="D47" s="32" t="s">
        <v>1990</v>
      </c>
      <c r="E47" s="32" t="s">
        <v>2026</v>
      </c>
      <c r="F47" s="32"/>
      <c r="G47" s="32" t="s">
        <v>2078</v>
      </c>
      <c r="H47" s="33"/>
      <c r="I47" s="33"/>
      <c r="J47" s="147"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2055</v>
      </c>
      <c r="C48" s="31">
        <v>32</v>
      </c>
      <c r="D48" s="32" t="s">
        <v>1990</v>
      </c>
      <c r="E48" s="32" t="s">
        <v>960</v>
      </c>
      <c r="F48" s="32" t="s">
        <v>995</v>
      </c>
      <c r="G48" s="32"/>
      <c r="H48" s="33">
        <v>20</v>
      </c>
      <c r="I48" s="33"/>
      <c r="J48" s="147">
        <f>IF($F48="","",IFERROR(IFERROR(INDEX(Réttabanki!$U:$U,MATCH($F48,Réttabanki!$A:$A,0)),INDEX(Vöruskrá!$R:$R,MATCH($F48,Vöruskrá!$B:$B,0)))*($H48+IF($I48="",$H48*(1+$AD$2),$I48))/2/1000,""))</f>
        <v>11.25</v>
      </c>
      <c r="K48" s="21" t="s">
        <v>996</v>
      </c>
      <c r="L48" s="21" t="s">
        <v>957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2055</v>
      </c>
      <c r="C49" s="31">
        <v>32</v>
      </c>
      <c r="D49" s="32" t="s">
        <v>1990</v>
      </c>
      <c r="E49" s="32" t="s">
        <v>2041</v>
      </c>
      <c r="F49" s="32"/>
      <c r="G49" s="32" t="s">
        <v>2079</v>
      </c>
      <c r="H49" s="33"/>
      <c r="I49" s="33"/>
      <c r="J49" s="147"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2055</v>
      </c>
      <c r="C50" s="31">
        <v>32</v>
      </c>
      <c r="D50" s="32" t="s">
        <v>1990</v>
      </c>
      <c r="E50" s="32" t="s">
        <v>2041</v>
      </c>
      <c r="F50" s="32" t="s">
        <v>343</v>
      </c>
      <c r="G50" s="32" t="s">
        <v>2082</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2002</v>
      </c>
      <c r="V50" s="301" t="s">
        <v>2003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2055</v>
      </c>
      <c r="C51" s="31">
        <v>32</v>
      </c>
      <c r="D51" s="32" t="s">
        <v>1990</v>
      </c>
      <c r="E51" s="32" t="s">
        <v>2041</v>
      </c>
      <c r="F51" s="32" t="s">
        <v>397</v>
      </c>
      <c r="G51" s="32" t="s">
        <v>2083</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2002</v>
      </c>
      <c r="V51" s="299" t="s">
        <v>2003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2055</v>
      </c>
      <c r="C52" s="31">
        <v>32</v>
      </c>
      <c r="D52" s="32" t="s">
        <v>1990</v>
      </c>
      <c r="E52" s="32" t="s">
        <v>960</v>
      </c>
      <c r="F52" s="32"/>
      <c r="G52" s="32" t="s">
        <v>2084</v>
      </c>
      <c r="H52" s="33"/>
      <c r="I52" s="33"/>
      <c r="J52" s="147" t="str">
        <f>IF($F52="","",IFERROR(IFERROR(INDEX(Réttabanki!$U:$U,MATCH($F52,Réttabanki!$A:$A,0)),INDEX(Vöruskrá!$R:$R,MATCH($F52,Vöruskrá!$B:$B,0)))*($H52+IF($I52="",$H52*(1+$AD$2),$I52))/2/1000,""))</f>
        <v/>
      </c>
      <c r="K52" s="21" t="s">
        <v>1183</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2055</v>
      </c>
      <c r="C53" s="31">
        <v>32</v>
      </c>
      <c r="D53" s="32" t="s">
        <v>1990</v>
      </c>
      <c r="E53" s="32" t="s">
        <v>960</v>
      </c>
      <c r="F53" s="32" t="s">
        <v>1181</v>
      </c>
      <c r="G53" s="32" t="s">
        <v>2085</v>
      </c>
      <c r="H53" s="33">
        <v>40</v>
      </c>
      <c r="I53" s="33"/>
      <c r="J53" s="147">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2055</v>
      </c>
      <c r="C54" s="153">
        <v>32</v>
      </c>
      <c r="D54" s="154"/>
      <c r="E54" s="154"/>
      <c r="F54" s="154" t="s">
        <v>2053</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2055</v>
      </c>
      <c r="C55" s="153">
        <v>32</v>
      </c>
      <c r="D55" s="154"/>
      <c r="E55" s="154"/>
      <c r="F55" s="154" t="s">
        <v>2054</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2086</v>
      </c>
      <c r="C56" s="31">
        <v>32</v>
      </c>
      <c r="D56" s="32" t="s">
        <v>1990</v>
      </c>
      <c r="E56" s="32" t="s">
        <v>1996</v>
      </c>
      <c r="F56" s="32"/>
      <c r="G56" s="32" t="s">
        <v>2087</v>
      </c>
      <c r="H56" s="33"/>
      <c r="I56" s="33"/>
      <c r="J56" s="147"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2086</v>
      </c>
      <c r="C57" s="31">
        <v>32</v>
      </c>
      <c r="D57" s="32" t="s">
        <v>1990</v>
      </c>
      <c r="E57" s="32" t="s">
        <v>1996</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2002</v>
      </c>
      <c r="V57" s="299" t="s">
        <v>2059</v>
      </c>
      <c r="W57" s="299" t="s">
        <v>2064</v>
      </c>
      <c r="X57" s="300" t="s">
        <v>2090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2086</v>
      </c>
      <c r="C58" s="31">
        <v>32</v>
      </c>
      <c r="D58" s="32" t="s">
        <v>1990</v>
      </c>
      <c r="E58" s="32" t="s">
        <v>1996</v>
      </c>
      <c r="F58" s="32" t="s">
        <v>881</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2002</v>
      </c>
      <c r="V58" s="301" t="s">
        <v>2059</v>
      </c>
      <c r="W58" s="301" t="s">
        <v>2064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2086</v>
      </c>
      <c r="C59" s="31">
        <v>32</v>
      </c>
      <c r="D59" s="32" t="s">
        <v>1990</v>
      </c>
      <c r="E59" s="32" t="s">
        <v>1996</v>
      </c>
      <c r="F59" s="32" t="s">
        <v>392</v>
      </c>
      <c r="G59" s="32" t="s">
        <v>2091</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2002</v>
      </c>
      <c r="V59" s="299" t="s">
        <v>2059</v>
      </c>
      <c r="W59" s="299" t="s">
        <v>2092</v>
      </c>
      <c r="X59" s="299" t="s">
        <v>2093</v>
      </c>
      <c r="Y59" s="299">
        <v>75</v>
      </c>
      <c r="Z59" s="299" t="s">
        <v>2094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2086</v>
      </c>
      <c r="C60" s="31">
        <v>32</v>
      </c>
      <c r="D60" s="32" t="s">
        <v>1990</v>
      </c>
      <c r="E60" s="32" t="s">
        <v>1996</v>
      </c>
      <c r="F60" s="32" t="s">
        <v>327</v>
      </c>
      <c r="G60" s="32" t="s">
        <v>2095</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2096</v>
      </c>
      <c r="V60" s="301" t="s">
        <v>2003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2086</v>
      </c>
      <c r="C61" s="31">
        <v>32</v>
      </c>
      <c r="D61" s="32" t="s">
        <v>1990</v>
      </c>
      <c r="E61" s="32" t="s">
        <v>960</v>
      </c>
      <c r="F61" s="32"/>
      <c r="G61" s="32" t="s">
        <v>2097</v>
      </c>
      <c r="H61" s="33"/>
      <c r="I61" s="33"/>
      <c r="J61" s="147" t="str">
        <f>IF($F61="","",IFERROR(IFERROR(INDEX(Réttabanki!$U:$U,MATCH($F61,Réttabanki!$A:$A,0)),INDEX(Vöruskrá!$R:$R,MATCH($F61,Vöruskrá!$B:$B,0)))*($H61+IF($I61="",$H61*(1+$AD$2),$I61))/2/1000,""))</f>
        <v/>
      </c>
      <c r="K61" s="21" t="s">
        <v>2098</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2086</v>
      </c>
      <c r="C62" s="31">
        <v>32</v>
      </c>
      <c r="D62" s="32" t="s">
        <v>1990</v>
      </c>
      <c r="E62" s="32" t="s">
        <v>960</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2002</v>
      </c>
      <c r="V62" s="301" t="s">
        <v>2059</v>
      </c>
      <c r="W62" s="301" t="s">
        <v>2064</v>
      </c>
      <c r="X62" s="302" t="s">
        <v>2090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2086</v>
      </c>
      <c r="C63" s="31">
        <v>32</v>
      </c>
      <c r="D63" s="32" t="s">
        <v>1990</v>
      </c>
      <c r="E63" s="32" t="s">
        <v>960</v>
      </c>
      <c r="F63" s="32" t="s">
        <v>881</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2002</v>
      </c>
      <c r="V63" s="299" t="s">
        <v>2059</v>
      </c>
      <c r="W63" s="299" t="s">
        <v>2064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2086</v>
      </c>
      <c r="C64" s="31">
        <v>32</v>
      </c>
      <c r="D64" s="32" t="s">
        <v>1990</v>
      </c>
      <c r="E64" s="32" t="s">
        <v>960</v>
      </c>
      <c r="F64" s="32" t="s">
        <v>392</v>
      </c>
      <c r="G64" s="32" t="s">
        <v>2091</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2002</v>
      </c>
      <c r="V64" s="301" t="s">
        <v>2059</v>
      </c>
      <c r="W64" s="301" t="s">
        <v>2092</v>
      </c>
      <c r="X64" s="301" t="s">
        <v>2093</v>
      </c>
      <c r="Y64" s="301">
        <v>75</v>
      </c>
      <c r="Z64" s="301" t="s">
        <v>2094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2086</v>
      </c>
      <c r="C65" s="31">
        <v>32</v>
      </c>
      <c r="D65" s="32" t="s">
        <v>1990</v>
      </c>
      <c r="E65" s="32" t="s">
        <v>960</v>
      </c>
      <c r="F65" s="32"/>
      <c r="G65" s="32" t="s">
        <v>2099</v>
      </c>
      <c r="H65" s="33"/>
      <c r="I65" s="33"/>
      <c r="J65" s="147" t="str">
        <f>IF($F65="","",IFERROR(IFERROR(INDEX(Réttabanki!$U:$U,MATCH($F65,Réttabanki!$A:$A,0)),INDEX(Vöruskrá!$R:$R,MATCH($F65,Vöruskrá!$B:$B,0)))*($H65+IF($I65="",$H65*(1+$AD$2),$I65))/2/1000,""))</f>
        <v/>
      </c>
      <c r="K65" s="21" t="s">
        <v>2100</v>
      </c>
      <c r="L65" s="21" t="s">
        <v>2101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2086</v>
      </c>
      <c r="C66" s="31">
        <v>32</v>
      </c>
      <c r="D66" s="32" t="s">
        <v>1990</v>
      </c>
      <c r="E66" s="32" t="s">
        <v>960</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2086</v>
      </c>
      <c r="C67" s="31">
        <v>32</v>
      </c>
      <c r="D67" s="32" t="s">
        <v>1990</v>
      </c>
      <c r="E67" s="32" t="s">
        <v>960</v>
      </c>
      <c r="F67" s="32" t="s">
        <v>881</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2086</v>
      </c>
      <c r="C68" s="31">
        <v>32</v>
      </c>
      <c r="D68" s="32" t="s">
        <v>1990</v>
      </c>
      <c r="E68" s="32" t="s">
        <v>960</v>
      </c>
      <c r="F68" s="32" t="s">
        <v>327</v>
      </c>
      <c r="G68" s="32" t="s">
        <v>2095</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2086</v>
      </c>
      <c r="C69" s="31">
        <v>32</v>
      </c>
      <c r="D69" s="32" t="s">
        <v>1990</v>
      </c>
      <c r="E69" s="32" t="s">
        <v>960</v>
      </c>
      <c r="F69" s="32"/>
      <c r="G69" s="32" t="s">
        <v>2102</v>
      </c>
      <c r="H69" s="33"/>
      <c r="I69" s="33"/>
      <c r="J69" s="147" t="str">
        <f>IF($F69="","",IFERROR(IFERROR(INDEX(Réttabanki!$U:$U,MATCH($F69,Réttabanki!$A:$A,0)),INDEX(Vöruskrá!$R:$R,MATCH($F69,Vöruskrá!$B:$B,0)))*($H69+IF($I69="",$H69*(1+$AD$2),$I69))/2/1000,""))</f>
        <v/>
      </c>
      <c r="K69" s="21" t="s">
        <v>2103</v>
      </c>
      <c r="L69" s="21" t="s">
        <v>2104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2086</v>
      </c>
      <c r="C70" s="31">
        <v>32</v>
      </c>
      <c r="D70" s="32" t="s">
        <v>1990</v>
      </c>
      <c r="E70" s="32" t="s">
        <v>960</v>
      </c>
      <c r="F70" s="32" t="s">
        <v>142</v>
      </c>
      <c r="G70" s="32" t="s">
        <v>2105</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2002</v>
      </c>
      <c r="V70" s="301" t="s">
        <v>2059</v>
      </c>
      <c r="W70" s="301">
        <v>180</v>
      </c>
      <c r="X70" s="302" t="s">
        <v>2077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2086</v>
      </c>
      <c r="C71" s="31">
        <v>32</v>
      </c>
      <c r="D71" s="32" t="s">
        <v>1990</v>
      </c>
      <c r="E71" s="32" t="s">
        <v>960</v>
      </c>
      <c r="F71" s="32" t="s">
        <v>260</v>
      </c>
      <c r="G71" s="32" t="s">
        <v>2106</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2086</v>
      </c>
      <c r="C72" s="31">
        <v>32</v>
      </c>
      <c r="D72" s="32" t="s">
        <v>1990</v>
      </c>
      <c r="E72" s="32" t="s">
        <v>2016</v>
      </c>
      <c r="F72" s="32"/>
      <c r="G72" s="32" t="s">
        <v>2107</v>
      </c>
      <c r="H72" s="33"/>
      <c r="I72" s="33"/>
      <c r="J72" s="147"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2086</v>
      </c>
      <c r="C73" s="31">
        <v>32</v>
      </c>
      <c r="D73" s="32" t="s">
        <v>1990</v>
      </c>
      <c r="E73" s="32" t="s">
        <v>2016</v>
      </c>
      <c r="F73" s="32" t="s">
        <v>1131</v>
      </c>
      <c r="G73" s="32" t="s">
        <v>2110</v>
      </c>
      <c r="H73" s="33">
        <v>160</v>
      </c>
      <c r="I73" s="33"/>
      <c r="J73" s="147">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299" t="s">
        <v>2002</v>
      </c>
      <c r="V73" s="299" t="s">
        <v>2059</v>
      </c>
      <c r="W73" s="299" t="s">
        <v>2111</v>
      </c>
      <c r="X73" s="299" t="s">
        <v>2077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2086</v>
      </c>
      <c r="C74" s="31">
        <v>32</v>
      </c>
      <c r="D74" s="32" t="s">
        <v>1990</v>
      </c>
      <c r="E74" s="32" t="s">
        <v>2016</v>
      </c>
      <c r="F74" s="32" t="s">
        <v>881</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2086</v>
      </c>
      <c r="C75" s="31">
        <v>32</v>
      </c>
      <c r="D75" s="32" t="s">
        <v>1990</v>
      </c>
      <c r="E75" s="32" t="s">
        <v>2016</v>
      </c>
      <c r="F75" s="32" t="s">
        <v>260</v>
      </c>
      <c r="G75" s="32" t="s">
        <v>2112</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2002</v>
      </c>
      <c r="V75" s="299" t="s">
        <v>2003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2086</v>
      </c>
      <c r="C76" s="31">
        <v>32</v>
      </c>
      <c r="D76" s="32" t="s">
        <v>1990</v>
      </c>
      <c r="E76" s="32" t="s">
        <v>2026</v>
      </c>
      <c r="F76" s="32"/>
      <c r="G76" s="32" t="s">
        <v>2113</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2086</v>
      </c>
      <c r="C77" s="31">
        <v>32</v>
      </c>
      <c r="D77" s="32" t="s">
        <v>1990</v>
      </c>
      <c r="E77" s="32" t="s">
        <v>2041</v>
      </c>
      <c r="F77" s="32"/>
      <c r="G77" s="32" t="s">
        <v>2114</v>
      </c>
      <c r="H77" s="33"/>
      <c r="I77" s="33"/>
      <c r="J77" s="147"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2086</v>
      </c>
      <c r="C78" s="31">
        <v>32</v>
      </c>
      <c r="D78" s="32" t="s">
        <v>1990</v>
      </c>
      <c r="E78" s="32" t="s">
        <v>2041</v>
      </c>
      <c r="F78" s="32" t="s">
        <v>40</v>
      </c>
      <c r="G78" s="32" t="s">
        <v>2117</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2002</v>
      </c>
      <c r="V78" s="301" t="s">
        <v>2059</v>
      </c>
      <c r="W78" s="301">
        <v>160</v>
      </c>
      <c r="X78" s="303" t="s">
        <v>2118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2086</v>
      </c>
      <c r="C79" s="31">
        <v>32</v>
      </c>
      <c r="D79" s="32" t="s">
        <v>1990</v>
      </c>
      <c r="E79" s="32" t="s">
        <v>2041</v>
      </c>
      <c r="F79" s="32" t="s">
        <v>843</v>
      </c>
      <c r="G79" s="32" t="s">
        <v>2119</v>
      </c>
      <c r="H79" s="33">
        <v>20</v>
      </c>
      <c r="I79" s="33"/>
      <c r="J79" s="147">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299" t="s">
        <v>2002</v>
      </c>
      <c r="V79" s="299" t="s">
        <v>2003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2086</v>
      </c>
      <c r="C80" s="31">
        <v>32</v>
      </c>
      <c r="D80" s="32" t="s">
        <v>1990</v>
      </c>
      <c r="E80" s="32" t="s">
        <v>960</v>
      </c>
      <c r="F80" s="32"/>
      <c r="G80" s="32" t="s">
        <v>2120</v>
      </c>
      <c r="H80" s="33"/>
      <c r="I80" s="33"/>
      <c r="J80" s="147" t="str">
        <f>IF($F80="","",IFERROR(IFERROR(INDEX(Réttabanki!$U:$U,MATCH($F80,Réttabanki!$A:$A,0)),INDEX(Vöruskrá!$R:$R,MATCH($F80,Vöruskrá!$B:$B,0)))*($H80+IF($I80="",$H80*(1+$AD$2),$I80))/2/1000,""))</f>
        <v/>
      </c>
      <c r="K80" s="21" t="s">
        <v>2121</v>
      </c>
      <c r="L80" s="21" t="s">
        <v>845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2086</v>
      </c>
      <c r="C81" s="31">
        <v>32</v>
      </c>
      <c r="D81" s="32" t="s">
        <v>1990</v>
      </c>
      <c r="E81" s="32" t="s">
        <v>960</v>
      </c>
      <c r="F81" s="32" t="s">
        <v>1185</v>
      </c>
      <c r="G81" s="32" t="s">
        <v>2122</v>
      </c>
      <c r="H81" s="33">
        <v>40</v>
      </c>
      <c r="I81" s="33"/>
      <c r="J81" s="147">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2086</v>
      </c>
      <c r="C82" s="31">
        <v>32</v>
      </c>
      <c r="D82" s="32" t="s">
        <v>1990</v>
      </c>
      <c r="E82" s="32" t="s">
        <v>960</v>
      </c>
      <c r="F82" s="32" t="s">
        <v>843</v>
      </c>
      <c r="G82" s="32" t="s">
        <v>2119</v>
      </c>
      <c r="H82" s="33">
        <v>20</v>
      </c>
      <c r="I82" s="33"/>
      <c r="J82" s="147">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1" t="s">
        <v>2002</v>
      </c>
      <c r="V82" s="301" t="s">
        <v>2003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2086</v>
      </c>
      <c r="C83" s="31">
        <v>32</v>
      </c>
      <c r="D83" s="32" t="s">
        <v>1990</v>
      </c>
      <c r="E83" s="32" t="s">
        <v>960</v>
      </c>
      <c r="F83" s="32"/>
      <c r="G83" s="32" t="s">
        <v>2123</v>
      </c>
      <c r="H83" s="33"/>
      <c r="I83" s="33"/>
      <c r="J83" s="147" t="str">
        <f>IF($F83="","",IFERROR(IFERROR(INDEX(Réttabanki!$U:$U,MATCH($F83,Réttabanki!$A:$A,0)),INDEX(Vöruskrá!$R:$R,MATCH($F83,Vöruskrá!$B:$B,0)))*($H83+IF($I83="",$H83*(1+$AD$2),$I83))/2/1000,""))</f>
        <v/>
      </c>
      <c r="K83" s="21" t="s">
        <v>1263</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2086</v>
      </c>
      <c r="C84" s="31">
        <v>32</v>
      </c>
      <c r="D84" s="32" t="s">
        <v>1990</v>
      </c>
      <c r="E84" s="32" t="s">
        <v>960</v>
      </c>
      <c r="F84" s="32" t="s">
        <v>2124</v>
      </c>
      <c r="G84" s="32" t="s">
        <v>2125</v>
      </c>
      <c r="H84" s="33">
        <v>20</v>
      </c>
      <c r="I84" s="33"/>
      <c r="J84" s="147"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2086</v>
      </c>
      <c r="C85" s="153">
        <v>32</v>
      </c>
      <c r="D85" s="154"/>
      <c r="E85" s="154"/>
      <c r="F85" s="154" t="s">
        <v>2053</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2086</v>
      </c>
      <c r="C86" s="153">
        <v>32</v>
      </c>
      <c r="D86" s="154"/>
      <c r="E86" s="154"/>
      <c r="F86" s="154" t="s">
        <v>2054</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2126</v>
      </c>
      <c r="C87" s="31">
        <v>32</v>
      </c>
      <c r="D87" s="32" t="s">
        <v>1990</v>
      </c>
      <c r="E87" s="32" t="s">
        <v>1996</v>
      </c>
      <c r="F87" s="32"/>
      <c r="G87" s="32" t="s">
        <v>2127</v>
      </c>
      <c r="H87" s="33"/>
      <c r="I87" s="33"/>
      <c r="J87" s="147"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2126</v>
      </c>
      <c r="C88" s="31">
        <v>32</v>
      </c>
      <c r="D88" s="32" t="s">
        <v>1990</v>
      </c>
      <c r="E88" s="32" t="s">
        <v>1996</v>
      </c>
      <c r="F88" s="32" t="s">
        <v>800</v>
      </c>
      <c r="G88" s="32" t="s">
        <v>2130</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2002</v>
      </c>
      <c r="V88" s="301" t="s">
        <v>2059</v>
      </c>
      <c r="W88" s="301">
        <v>160</v>
      </c>
      <c r="X88" s="301" t="s">
        <v>2131</v>
      </c>
      <c r="Y88" s="301">
        <v>85</v>
      </c>
      <c r="Z88" s="301" t="s">
        <v>2132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2126</v>
      </c>
      <c r="C89" s="31">
        <v>32</v>
      </c>
      <c r="D89" s="32" t="s">
        <v>1990</v>
      </c>
      <c r="E89" s="32" t="s">
        <v>1996</v>
      </c>
      <c r="F89" s="32" t="s">
        <v>1093</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2002</v>
      </c>
      <c r="V89" s="299" t="s">
        <v>2059</v>
      </c>
      <c r="W89" s="299" t="s">
        <v>2064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2126</v>
      </c>
      <c r="C90" s="31">
        <v>32</v>
      </c>
      <c r="D90" s="32" t="s">
        <v>1990</v>
      </c>
      <c r="E90" s="32" t="s">
        <v>960</v>
      </c>
      <c r="F90" s="32"/>
      <c r="G90" s="32"/>
      <c r="H90" s="33"/>
      <c r="I90" s="33"/>
      <c r="J90" s="147" t="str">
        <f>IF($F90="","",IFERROR(IFERROR(INDEX(Réttabanki!$U:$U,MATCH($F90,Réttabanki!$A:$A,0)),INDEX(Vöruskrá!$R:$R,MATCH($F90,Vöruskrá!$B:$B,0)))*($H90+IF($I90="",$H90*(1+$AD$2),$I90))/2/1000,""))</f>
        <v/>
      </c>
      <c r="K90" s="21" t="s">
        <v>2133</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2126</v>
      </c>
      <c r="C91" s="31">
        <v>32</v>
      </c>
      <c r="D91" s="32" t="s">
        <v>1990</v>
      </c>
      <c r="E91" s="32" t="s">
        <v>960</v>
      </c>
      <c r="F91" s="32" t="s">
        <v>800</v>
      </c>
      <c r="G91" s="32" t="s">
        <v>2130</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2002</v>
      </c>
      <c r="V91" s="299" t="s">
        <v>2059</v>
      </c>
      <c r="W91" s="299">
        <v>160</v>
      </c>
      <c r="X91" s="299" t="s">
        <v>2131</v>
      </c>
      <c r="Y91" s="299">
        <v>85</v>
      </c>
      <c r="Z91" s="299" t="s">
        <v>2134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2126</v>
      </c>
      <c r="C92" s="31">
        <v>32</v>
      </c>
      <c r="D92" s="32" t="s">
        <v>1990</v>
      </c>
      <c r="E92" s="32" t="s">
        <v>960</v>
      </c>
      <c r="F92" s="32" t="s">
        <v>1392</v>
      </c>
      <c r="G92" s="32" t="s">
        <v>2135</v>
      </c>
      <c r="H92" s="33">
        <v>150</v>
      </c>
      <c r="I92" s="33"/>
      <c r="J92" s="147">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2126</v>
      </c>
      <c r="C93" s="31">
        <v>32</v>
      </c>
      <c r="D93" s="32" t="s">
        <v>1990</v>
      </c>
      <c r="E93" s="32" t="s">
        <v>2016</v>
      </c>
      <c r="F93" s="32"/>
      <c r="G93" s="32" t="s">
        <v>2136</v>
      </c>
      <c r="H93" s="33"/>
      <c r="I93" s="33"/>
      <c r="J93" s="147"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2126</v>
      </c>
      <c r="C94" s="31">
        <v>32</v>
      </c>
      <c r="D94" s="32" t="s">
        <v>1990</v>
      </c>
      <c r="E94" s="32" t="s">
        <v>2016</v>
      </c>
      <c r="F94" s="32" t="s">
        <v>1762</v>
      </c>
      <c r="G94" s="32" t="s">
        <v>1762</v>
      </c>
      <c r="H94" s="33">
        <v>120</v>
      </c>
      <c r="I94" s="33"/>
      <c r="J94" s="147">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1" t="s">
        <v>2002</v>
      </c>
      <c r="V94" s="301" t="s">
        <v>2059</v>
      </c>
      <c r="W94" s="301">
        <v>160</v>
      </c>
      <c r="X94" s="301" t="s">
        <v>2139</v>
      </c>
      <c r="Y94" s="301">
        <v>75</v>
      </c>
      <c r="Z94" s="301" t="s">
        <v>2140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2126</v>
      </c>
      <c r="C95" s="31">
        <v>32</v>
      </c>
      <c r="D95" s="32" t="s">
        <v>1990</v>
      </c>
      <c r="E95" s="32" t="s">
        <v>2016</v>
      </c>
      <c r="F95" s="32" t="s">
        <v>1093</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2126</v>
      </c>
      <c r="C96" s="31">
        <v>32</v>
      </c>
      <c r="D96" s="32" t="s">
        <v>1990</v>
      </c>
      <c r="E96" s="32" t="s">
        <v>2026</v>
      </c>
      <c r="F96" s="32"/>
      <c r="G96" s="32" t="s">
        <v>2141</v>
      </c>
      <c r="H96" s="33"/>
      <c r="I96" s="33"/>
      <c r="J96" s="147"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2126</v>
      </c>
      <c r="C97" s="31">
        <v>32</v>
      </c>
      <c r="D97" s="32" t="s">
        <v>1990</v>
      </c>
      <c r="E97" s="32" t="s">
        <v>2026</v>
      </c>
      <c r="F97" s="32" t="s">
        <v>963</v>
      </c>
      <c r="G97" s="32" t="s">
        <v>964</v>
      </c>
      <c r="H97" s="33">
        <v>25</v>
      </c>
      <c r="I97" s="33"/>
      <c r="J97" s="147">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299" t="s">
        <v>2002</v>
      </c>
      <c r="V97" s="299" t="s">
        <v>2142</v>
      </c>
      <c r="W97" s="299" t="s">
        <v>2143</v>
      </c>
      <c r="X97" s="299" t="s">
        <v>2144</v>
      </c>
      <c r="Y97" s="299"/>
      <c r="Z97" s="299" t="s">
        <v>2145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2126</v>
      </c>
      <c r="C98" s="31">
        <v>32</v>
      </c>
      <c r="D98" s="32" t="s">
        <v>1990</v>
      </c>
      <c r="E98" s="32" t="s">
        <v>2041</v>
      </c>
      <c r="F98" s="32"/>
      <c r="G98" s="32" t="s">
        <v>2146</v>
      </c>
      <c r="H98" s="33"/>
      <c r="I98" s="33"/>
      <c r="J98" s="147"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2126</v>
      </c>
      <c r="C99" s="31">
        <v>32</v>
      </c>
      <c r="D99" s="32" t="s">
        <v>1990</v>
      </c>
      <c r="E99" s="32" t="s">
        <v>2041</v>
      </c>
      <c r="F99" s="32" t="s">
        <v>52</v>
      </c>
      <c r="G99" s="32" t="s">
        <v>2031</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2096</v>
      </c>
      <c r="V99" s="299" t="s">
        <v>2003</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2126</v>
      </c>
      <c r="C100" s="31">
        <v>32</v>
      </c>
      <c r="D100" s="32" t="s">
        <v>1990</v>
      </c>
      <c r="E100" s="32" t="s">
        <v>2041</v>
      </c>
      <c r="F100" s="32" t="s">
        <v>378</v>
      </c>
      <c r="G100" s="32" t="s">
        <v>2148</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2002</v>
      </c>
      <c r="V100" s="301" t="s">
        <v>2003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2126</v>
      </c>
      <c r="C101" s="31">
        <v>32</v>
      </c>
      <c r="D101" s="32" t="s">
        <v>1990</v>
      </c>
      <c r="E101" s="32" t="s">
        <v>960</v>
      </c>
      <c r="F101" s="32"/>
      <c r="G101" s="32" t="s">
        <v>2149</v>
      </c>
      <c r="H101" s="33"/>
      <c r="I101" s="33"/>
      <c r="J101" s="147"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2126</v>
      </c>
      <c r="C102" s="31">
        <v>32</v>
      </c>
      <c r="D102" s="32" t="s">
        <v>1990</v>
      </c>
      <c r="E102" s="32" t="s">
        <v>960</v>
      </c>
      <c r="F102" s="32" t="s">
        <v>1188</v>
      </c>
      <c r="G102" s="32" t="s">
        <v>2151</v>
      </c>
      <c r="H102" s="33">
        <v>40</v>
      </c>
      <c r="I102" s="33"/>
      <c r="J102" s="147">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2126</v>
      </c>
      <c r="C103" s="31">
        <v>32</v>
      </c>
      <c r="D103" s="32" t="s">
        <v>1990</v>
      </c>
      <c r="E103" s="32" t="s">
        <v>960</v>
      </c>
      <c r="F103" s="32" t="s">
        <v>378</v>
      </c>
      <c r="G103" s="32" t="s">
        <v>2148</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2126</v>
      </c>
      <c r="C104" s="153">
        <v>32</v>
      </c>
      <c r="D104" s="154"/>
      <c r="E104" s="154"/>
      <c r="F104" s="154" t="s">
        <v>2053</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2126</v>
      </c>
      <c r="C105" s="153">
        <v>32</v>
      </c>
      <c r="D105" s="154"/>
      <c r="E105" s="154"/>
      <c r="F105" s="154" t="s">
        <v>2054</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2152</v>
      </c>
      <c r="C106" s="31">
        <v>33</v>
      </c>
      <c r="D106" s="32" t="s">
        <v>1990</v>
      </c>
      <c r="E106" s="32" t="s">
        <v>1996</v>
      </c>
      <c r="F106" s="32"/>
      <c r="G106" s="32" t="s">
        <v>2153</v>
      </c>
      <c r="H106" s="33"/>
      <c r="I106" s="33"/>
      <c r="J106" s="147"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2152</v>
      </c>
      <c r="C107" s="31">
        <v>33</v>
      </c>
      <c r="D107" s="32" t="s">
        <v>1990</v>
      </c>
      <c r="E107" s="32" t="s">
        <v>1996</v>
      </c>
      <c r="F107" s="32" t="s">
        <v>866</v>
      </c>
      <c r="G107" s="32" t="s">
        <v>2155</v>
      </c>
      <c r="H107" s="33">
        <v>200</v>
      </c>
      <c r="I107" s="33"/>
      <c r="J107" s="147">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299" t="s">
        <v>2002</v>
      </c>
      <c r="V107" s="299" t="s">
        <v>2059</v>
      </c>
      <c r="W107" s="299">
        <v>160</v>
      </c>
      <c r="X107" s="299" t="s">
        <v>2065</v>
      </c>
      <c r="Y107" s="299">
        <v>80</v>
      </c>
      <c r="Z107" s="299" t="s">
        <v>2140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2152</v>
      </c>
      <c r="C108" s="31">
        <v>33</v>
      </c>
      <c r="D108" s="32" t="s">
        <v>1990</v>
      </c>
      <c r="E108" s="32" t="s">
        <v>1996</v>
      </c>
      <c r="F108" s="32" t="s">
        <v>309</v>
      </c>
      <c r="G108" s="32" t="s">
        <v>2156</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2046</v>
      </c>
      <c r="V108" s="301" t="s">
        <v>2059</v>
      </c>
      <c r="W108" s="301" t="s">
        <v>2143</v>
      </c>
      <c r="X108" s="301">
        <v>50</v>
      </c>
      <c r="Y108" s="301">
        <v>75</v>
      </c>
      <c r="Z108" s="301" t="s">
        <v>2157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2152</v>
      </c>
      <c r="C109" s="31">
        <v>33</v>
      </c>
      <c r="D109" s="32" t="s">
        <v>1990</v>
      </c>
      <c r="E109" s="32" t="s">
        <v>960</v>
      </c>
      <c r="F109" s="32"/>
      <c r="G109" s="32" t="s">
        <v>2158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2152</v>
      </c>
      <c r="C110" s="31">
        <v>33</v>
      </c>
      <c r="D110" s="32" t="s">
        <v>1990</v>
      </c>
      <c r="E110" s="32" t="s">
        <v>960</v>
      </c>
      <c r="F110" s="32"/>
      <c r="G110" s="32" t="s">
        <v>2158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2152</v>
      </c>
      <c r="C111" s="31">
        <v>33</v>
      </c>
      <c r="D111" s="32" t="s">
        <v>1990</v>
      </c>
      <c r="E111" s="32" t="s">
        <v>2016</v>
      </c>
      <c r="F111" s="32"/>
      <c r="G111" s="32" t="s">
        <v>2159</v>
      </c>
      <c r="H111" s="33"/>
      <c r="I111" s="33"/>
      <c r="J111" s="147"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2152</v>
      </c>
      <c r="C112" s="31">
        <v>33</v>
      </c>
      <c r="D112" s="32" t="s">
        <v>1990</v>
      </c>
      <c r="E112" s="32" t="s">
        <v>2016</v>
      </c>
      <c r="F112" s="32" t="s">
        <v>1411</v>
      </c>
      <c r="G112" s="32" t="s">
        <v>2161</v>
      </c>
      <c r="H112" s="33">
        <v>200</v>
      </c>
      <c r="I112" s="33"/>
      <c r="J112" s="147">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1" t="s">
        <v>2002</v>
      </c>
      <c r="V112" s="301" t="s">
        <v>2059</v>
      </c>
      <c r="W112" s="301">
        <v>160</v>
      </c>
      <c r="X112" s="301" t="s">
        <v>2162</v>
      </c>
      <c r="Y112" s="301">
        <v>75</v>
      </c>
      <c r="Z112" s="301" t="s">
        <v>2140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2152</v>
      </c>
      <c r="C113" s="31">
        <v>33</v>
      </c>
      <c r="D113" s="32" t="s">
        <v>1990</v>
      </c>
      <c r="E113" s="32" t="s">
        <v>2016</v>
      </c>
      <c r="F113" s="32" t="s">
        <v>309</v>
      </c>
      <c r="G113" s="32" t="s">
        <v>2156</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2152</v>
      </c>
      <c r="C114" s="31">
        <v>33</v>
      </c>
      <c r="D114" s="32" t="s">
        <v>1990</v>
      </c>
      <c r="E114" s="32" t="s">
        <v>2026</v>
      </c>
      <c r="F114" s="32"/>
      <c r="G114" s="32" t="s">
        <v>2163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2152</v>
      </c>
      <c r="C115" s="31">
        <v>33</v>
      </c>
      <c r="D115" s="32" t="s">
        <v>1990</v>
      </c>
      <c r="E115" s="32" t="s">
        <v>2041</v>
      </c>
      <c r="F115" s="32"/>
      <c r="G115" s="32" t="s">
        <v>2164</v>
      </c>
      <c r="H115" s="33"/>
      <c r="I115" s="33"/>
      <c r="J115" s="147"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2152</v>
      </c>
      <c r="C116" s="31">
        <v>33</v>
      </c>
      <c r="D116" s="32" t="s">
        <v>1990</v>
      </c>
      <c r="E116" s="32" t="s">
        <v>2041</v>
      </c>
      <c r="F116" s="32" t="s">
        <v>57</v>
      </c>
      <c r="G116" s="32" t="s">
        <v>2167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2152</v>
      </c>
      <c r="C117" s="31">
        <v>33</v>
      </c>
      <c r="D117" s="32" t="s">
        <v>1990</v>
      </c>
      <c r="E117" s="32" t="s">
        <v>2041</v>
      </c>
      <c r="F117" s="32" t="s">
        <v>565</v>
      </c>
      <c r="G117" s="32" t="s">
        <v>2033</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2152</v>
      </c>
      <c r="C118" s="31">
        <v>33</v>
      </c>
      <c r="D118" s="32" t="s">
        <v>1990</v>
      </c>
      <c r="E118" s="32" t="s">
        <v>960</v>
      </c>
      <c r="F118" s="32"/>
      <c r="G118" s="32" t="s">
        <v>2168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2152</v>
      </c>
      <c r="C119" s="305">
        <v>33</v>
      </c>
      <c r="D119" s="32" t="s">
        <v>1990</v>
      </c>
      <c r="E119" s="32" t="s">
        <v>2041</v>
      </c>
      <c r="F119" s="32" t="s">
        <v>57</v>
      </c>
      <c r="G119" s="32" t="s">
        <v>2167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2152</v>
      </c>
      <c r="C120" s="31">
        <v>33</v>
      </c>
      <c r="D120" s="32" t="s">
        <v>1990</v>
      </c>
      <c r="E120" s="32" t="s">
        <v>960</v>
      </c>
      <c r="F120" s="32"/>
      <c r="G120" s="32" t="s">
        <v>2169</v>
      </c>
      <c r="H120" s="33"/>
      <c r="I120" s="33"/>
      <c r="J120" s="147"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2152</v>
      </c>
      <c r="C121" s="31">
        <v>33</v>
      </c>
      <c r="D121" s="32" t="s">
        <v>1990</v>
      </c>
      <c r="E121" s="32" t="s">
        <v>960</v>
      </c>
      <c r="F121" s="32" t="s">
        <v>1191</v>
      </c>
      <c r="G121" s="32" t="s">
        <v>2171</v>
      </c>
      <c r="H121" s="33">
        <v>40</v>
      </c>
      <c r="I121" s="33"/>
      <c r="J121" s="147">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2152</v>
      </c>
      <c r="C122" s="31">
        <v>33</v>
      </c>
      <c r="D122" s="32" t="s">
        <v>1990</v>
      </c>
      <c r="E122" s="32" t="s">
        <v>960</v>
      </c>
      <c r="F122" s="32" t="s">
        <v>565</v>
      </c>
      <c r="G122" s="32" t="s">
        <v>2033</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2152</v>
      </c>
      <c r="C123" s="153">
        <v>33</v>
      </c>
      <c r="D123" s="154"/>
      <c r="E123" s="154"/>
      <c r="F123" s="154" t="s">
        <v>2053</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2152</v>
      </c>
      <c r="C124" s="153">
        <v>33</v>
      </c>
      <c r="D124" s="154"/>
      <c r="E124" s="154"/>
      <c r="F124" s="154" t="s">
        <v>2054</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1995</v>
      </c>
      <c r="C125" s="31">
        <v>33</v>
      </c>
      <c r="D125" s="32" t="s">
        <v>1990</v>
      </c>
      <c r="E125" s="32" t="s">
        <v>1996</v>
      </c>
      <c r="F125" s="32"/>
      <c r="G125" s="32" t="s">
        <v>1896</v>
      </c>
      <c r="H125" s="33"/>
      <c r="I125" s="33"/>
      <c r="J125" s="147"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1995</v>
      </c>
      <c r="C126" s="31">
        <v>33</v>
      </c>
      <c r="D126" s="32" t="s">
        <v>1990</v>
      </c>
      <c r="E126" s="32" t="s">
        <v>1996</v>
      </c>
      <c r="F126" s="32" t="s">
        <v>177</v>
      </c>
      <c r="G126" s="32" t="s">
        <v>2173</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2002</v>
      </c>
      <c r="V126" s="301" t="s">
        <v>2059</v>
      </c>
      <c r="W126" s="301">
        <v>180</v>
      </c>
      <c r="X126" s="301" t="s">
        <v>2174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1995</v>
      </c>
      <c r="C127" s="31">
        <v>33</v>
      </c>
      <c r="D127" s="32" t="s">
        <v>1990</v>
      </c>
      <c r="E127" s="32" t="s">
        <v>1996</v>
      </c>
      <c r="F127" s="32" t="s">
        <v>881</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2096</v>
      </c>
      <c r="V127" s="299" t="s">
        <v>2059</v>
      </c>
      <c r="W127" s="299" t="s">
        <v>2143</v>
      </c>
      <c r="X127" s="299" t="s">
        <v>2175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1995</v>
      </c>
      <c r="C128" s="31">
        <v>33</v>
      </c>
      <c r="D128" s="32" t="s">
        <v>1990</v>
      </c>
      <c r="E128" s="32" t="s">
        <v>1996</v>
      </c>
      <c r="F128" s="32" t="s">
        <v>256</v>
      </c>
      <c r="G128" s="32" t="s">
        <v>2176</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2002</v>
      </c>
      <c r="V128" s="301" t="s">
        <v>2003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1995</v>
      </c>
      <c r="C129" s="31">
        <v>33</v>
      </c>
      <c r="D129" s="32" t="s">
        <v>1990</v>
      </c>
      <c r="E129" s="32" t="s">
        <v>960</v>
      </c>
      <c r="F129" s="32"/>
      <c r="G129" s="32" t="s">
        <v>2177</v>
      </c>
      <c r="H129" s="33"/>
      <c r="I129" s="33"/>
      <c r="J129" s="147"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1995</v>
      </c>
      <c r="C130" s="31">
        <v>33</v>
      </c>
      <c r="D130" s="32" t="s">
        <v>1990</v>
      </c>
      <c r="E130" s="32" t="s">
        <v>960</v>
      </c>
      <c r="F130" s="32" t="s">
        <v>136</v>
      </c>
      <c r="G130" s="32" t="s">
        <v>2180</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2002</v>
      </c>
      <c r="V130" s="301" t="s">
        <v>2059</v>
      </c>
      <c r="W130" s="301">
        <v>180</v>
      </c>
      <c r="X130" s="302" t="s">
        <v>2077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1995</v>
      </c>
      <c r="C131" s="31">
        <v>33</v>
      </c>
      <c r="D131" s="32" t="s">
        <v>1990</v>
      </c>
      <c r="E131" s="32" t="s">
        <v>960</v>
      </c>
      <c r="F131" s="32" t="s">
        <v>881</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1995</v>
      </c>
      <c r="C132" s="31">
        <v>33</v>
      </c>
      <c r="D132" s="32" t="s">
        <v>1990</v>
      </c>
      <c r="E132" s="32" t="s">
        <v>960</v>
      </c>
      <c r="F132" s="32" t="s">
        <v>256</v>
      </c>
      <c r="G132" s="32" t="s">
        <v>2176</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1995</v>
      </c>
      <c r="C133" s="31">
        <v>33</v>
      </c>
      <c r="D133" s="32" t="s">
        <v>1990</v>
      </c>
      <c r="E133" s="32" t="s">
        <v>960</v>
      </c>
      <c r="F133" s="32"/>
      <c r="G133" s="32" t="s">
        <v>2181</v>
      </c>
      <c r="H133" s="33"/>
      <c r="I133" s="33"/>
      <c r="J133" s="147"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1995</v>
      </c>
      <c r="C134" s="31">
        <v>33</v>
      </c>
      <c r="D134" s="32" t="s">
        <v>1990</v>
      </c>
      <c r="E134" s="32" t="s">
        <v>960</v>
      </c>
      <c r="F134" s="32" t="s">
        <v>1128</v>
      </c>
      <c r="G134" s="32" t="s">
        <v>2184</v>
      </c>
      <c r="H134" s="33">
        <v>160</v>
      </c>
      <c r="I134" s="33"/>
      <c r="J134" s="147">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1" t="s">
        <v>2002</v>
      </c>
      <c r="V134" s="301" t="s">
        <v>2059</v>
      </c>
      <c r="W134" s="301">
        <v>180</v>
      </c>
      <c r="X134" s="301" t="s">
        <v>2174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1995</v>
      </c>
      <c r="C135" s="31">
        <v>33</v>
      </c>
      <c r="D135" s="32" t="s">
        <v>1990</v>
      </c>
      <c r="E135" s="32" t="s">
        <v>960</v>
      </c>
      <c r="F135" s="32" t="s">
        <v>881</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1995</v>
      </c>
      <c r="C136" s="31">
        <v>33</v>
      </c>
      <c r="D136" s="32" t="s">
        <v>1990</v>
      </c>
      <c r="E136" s="32" t="s">
        <v>960</v>
      </c>
      <c r="F136" s="32" t="s">
        <v>256</v>
      </c>
      <c r="G136" s="32" t="s">
        <v>2176</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1995</v>
      </c>
      <c r="C137" s="31">
        <v>33</v>
      </c>
      <c r="D137" s="32" t="s">
        <v>1990</v>
      </c>
      <c r="E137" s="32" t="s">
        <v>2016</v>
      </c>
      <c r="F137" s="32"/>
      <c r="G137" s="32" t="s">
        <v>2185</v>
      </c>
      <c r="H137" s="33"/>
      <c r="I137" s="33"/>
      <c r="J137" s="147"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1995</v>
      </c>
      <c r="C138" s="31">
        <v>33</v>
      </c>
      <c r="D138" s="32" t="s">
        <v>1990</v>
      </c>
      <c r="E138" s="32" t="s">
        <v>2016</v>
      </c>
      <c r="F138" s="32" t="s">
        <v>833</v>
      </c>
      <c r="G138" s="32" t="s">
        <v>502</v>
      </c>
      <c r="H138" s="33">
        <v>160</v>
      </c>
      <c r="I138" s="33"/>
      <c r="J138" s="147">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1" t="s">
        <v>2002</v>
      </c>
      <c r="V138" s="301" t="s">
        <v>2059</v>
      </c>
      <c r="W138" s="301">
        <v>180</v>
      </c>
      <c r="X138" s="302" t="s">
        <v>2077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1995</v>
      </c>
      <c r="C139" s="31">
        <v>33</v>
      </c>
      <c r="D139" s="32" t="s">
        <v>1990</v>
      </c>
      <c r="E139" s="32" t="s">
        <v>2016</v>
      </c>
      <c r="F139" s="32" t="s">
        <v>881</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1995</v>
      </c>
      <c r="C140" s="31">
        <v>33</v>
      </c>
      <c r="D140" s="32" t="s">
        <v>1990</v>
      </c>
      <c r="E140" s="32" t="s">
        <v>2016</v>
      </c>
      <c r="F140" s="32" t="s">
        <v>256</v>
      </c>
      <c r="G140" s="32" t="s">
        <v>2176</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1995</v>
      </c>
      <c r="C141" s="31">
        <v>33</v>
      </c>
      <c r="D141" s="32" t="s">
        <v>1990</v>
      </c>
      <c r="E141" s="32" t="s">
        <v>2026</v>
      </c>
      <c r="F141" s="32"/>
      <c r="G141" s="32" t="s">
        <v>2187</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1995</v>
      </c>
      <c r="C142" s="31">
        <v>33</v>
      </c>
      <c r="D142" s="32" t="s">
        <v>1990</v>
      </c>
      <c r="E142" s="32" t="s">
        <v>2026</v>
      </c>
      <c r="F142" s="32" t="s">
        <v>555</v>
      </c>
      <c r="G142" s="32" t="s">
        <v>2188</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1995</v>
      </c>
      <c r="C143" s="31">
        <v>33</v>
      </c>
      <c r="D143" s="32" t="s">
        <v>1990</v>
      </c>
      <c r="E143" s="32" t="s">
        <v>2041</v>
      </c>
      <c r="F143" s="32"/>
      <c r="G143" s="32" t="s">
        <v>2189</v>
      </c>
      <c r="H143" s="33"/>
      <c r="I143" s="33"/>
      <c r="J143" s="147"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1995</v>
      </c>
      <c r="C144" s="31">
        <v>33</v>
      </c>
      <c r="D144" s="32" t="s">
        <v>1990</v>
      </c>
      <c r="E144" s="32" t="s">
        <v>2041</v>
      </c>
      <c r="F144" s="32" t="s">
        <v>68</v>
      </c>
      <c r="G144" s="32" t="s">
        <v>2192</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1995</v>
      </c>
      <c r="C145" s="31">
        <v>33</v>
      </c>
      <c r="D145" s="32" t="s">
        <v>1990</v>
      </c>
      <c r="E145" s="32" t="s">
        <v>2041</v>
      </c>
      <c r="F145" s="32" t="s">
        <v>570</v>
      </c>
      <c r="G145" s="32" t="s">
        <v>2193</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1995</v>
      </c>
      <c r="C146" s="31">
        <v>33</v>
      </c>
      <c r="D146" s="32" t="s">
        <v>1990</v>
      </c>
      <c r="E146" s="32" t="s">
        <v>960</v>
      </c>
      <c r="F146" s="32"/>
      <c r="G146" s="32" t="s">
        <v>2194</v>
      </c>
      <c r="H146" s="33"/>
      <c r="I146" s="33"/>
      <c r="J146" s="147"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1995</v>
      </c>
      <c r="C147" s="31">
        <v>33</v>
      </c>
      <c r="D147" s="32" t="s">
        <v>1990</v>
      </c>
      <c r="E147" s="32" t="s">
        <v>960</v>
      </c>
      <c r="F147" s="32" t="s">
        <v>1194</v>
      </c>
      <c r="G147" s="32" t="s">
        <v>2196</v>
      </c>
      <c r="H147" s="33">
        <v>40</v>
      </c>
      <c r="I147" s="33"/>
      <c r="J147" s="147">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1995</v>
      </c>
      <c r="C148" s="31">
        <v>33</v>
      </c>
      <c r="D148" s="32" t="s">
        <v>1990</v>
      </c>
      <c r="E148" s="32" t="s">
        <v>960</v>
      </c>
      <c r="F148" s="32" t="s">
        <v>570</v>
      </c>
      <c r="G148" s="32" t="s">
        <v>2193</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1995</v>
      </c>
      <c r="C149" s="153">
        <v>33</v>
      </c>
      <c r="D149" s="154"/>
      <c r="E149" s="154"/>
      <c r="F149" s="154" t="s">
        <v>2053</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1995</v>
      </c>
      <c r="C150" s="153">
        <v>33</v>
      </c>
      <c r="D150" s="154"/>
      <c r="E150" s="154"/>
      <c r="F150" s="154" t="s">
        <v>2054</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2055</v>
      </c>
      <c r="C151" s="31">
        <v>33</v>
      </c>
      <c r="D151" s="32" t="s">
        <v>1990</v>
      </c>
      <c r="E151" s="32" t="s">
        <v>1996</v>
      </c>
      <c r="F151" s="32"/>
      <c r="G151" s="32" t="s">
        <v>2197</v>
      </c>
      <c r="H151" s="33"/>
      <c r="I151" s="33"/>
      <c r="J151" s="147"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2055</v>
      </c>
      <c r="C152" s="31">
        <v>33</v>
      </c>
      <c r="D152" s="32" t="s">
        <v>1990</v>
      </c>
      <c r="E152" s="32" t="s">
        <v>1996</v>
      </c>
      <c r="F152" s="32" t="s">
        <v>104</v>
      </c>
      <c r="G152" s="32" t="s">
        <v>2200</v>
      </c>
      <c r="H152" s="33">
        <v>250</v>
      </c>
      <c r="I152" s="33"/>
      <c r="J152" s="147">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1" t="s">
        <v>2002</v>
      </c>
      <c r="V152" s="301" t="s">
        <v>2059</v>
      </c>
      <c r="W152" s="301" t="s">
        <v>2143</v>
      </c>
      <c r="X152" s="301" t="s">
        <v>2201</v>
      </c>
      <c r="Y152" s="301">
        <v>75</v>
      </c>
      <c r="Z152" s="301" t="s">
        <v>2202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2055</v>
      </c>
      <c r="C153" s="31">
        <v>33</v>
      </c>
      <c r="D153" s="32" t="s">
        <v>1990</v>
      </c>
      <c r="E153" s="32" t="s">
        <v>1996</v>
      </c>
      <c r="F153" s="32" t="s">
        <v>165</v>
      </c>
      <c r="G153" s="32" t="s">
        <v>2203</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2002</v>
      </c>
      <c r="V153" s="299" t="s">
        <v>2003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2055</v>
      </c>
      <c r="C154" s="31">
        <v>33</v>
      </c>
      <c r="D154" s="32" t="s">
        <v>1990</v>
      </c>
      <c r="E154" s="32" t="s">
        <v>1996</v>
      </c>
      <c r="F154" s="32" t="s">
        <v>708</v>
      </c>
      <c r="G154" s="32" t="s">
        <v>2204</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2055</v>
      </c>
      <c r="C155" s="31">
        <v>33</v>
      </c>
      <c r="D155" s="32" t="s">
        <v>1990</v>
      </c>
      <c r="E155" s="32" t="s">
        <v>960</v>
      </c>
      <c r="F155" s="32"/>
      <c r="G155" s="32" t="s">
        <v>2205</v>
      </c>
      <c r="H155" s="33"/>
      <c r="I155" s="33"/>
      <c r="J155" s="147"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2055</v>
      </c>
      <c r="C156" s="31">
        <v>33</v>
      </c>
      <c r="D156" s="32" t="s">
        <v>1990</v>
      </c>
      <c r="E156" s="32" t="s">
        <v>960</v>
      </c>
      <c r="F156" s="32" t="s">
        <v>104</v>
      </c>
      <c r="G156" s="32" t="s">
        <v>2200</v>
      </c>
      <c r="H156" s="33">
        <v>250</v>
      </c>
      <c r="I156" s="33"/>
      <c r="J156" s="147">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2055</v>
      </c>
      <c r="C157" s="31">
        <v>33</v>
      </c>
      <c r="D157" s="32" t="s">
        <v>1990</v>
      </c>
      <c r="E157" s="32" t="s">
        <v>960</v>
      </c>
      <c r="F157" s="32" t="s">
        <v>1188</v>
      </c>
      <c r="G157" s="32" t="s">
        <v>2151</v>
      </c>
      <c r="H157" s="33">
        <v>25</v>
      </c>
      <c r="I157" s="33"/>
      <c r="J157" s="147">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2055</v>
      </c>
      <c r="C158" s="31">
        <v>33</v>
      </c>
      <c r="D158" s="32" t="s">
        <v>1990</v>
      </c>
      <c r="E158" s="32" t="s">
        <v>960</v>
      </c>
      <c r="F158" s="32" t="s">
        <v>708</v>
      </c>
      <c r="G158" s="32" t="s">
        <v>2204</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2055</v>
      </c>
      <c r="C159" s="31">
        <v>33</v>
      </c>
      <c r="D159" s="32" t="s">
        <v>1990</v>
      </c>
      <c r="E159" s="32" t="s">
        <v>960</v>
      </c>
      <c r="F159" s="32"/>
      <c r="G159" s="32" t="s">
        <v>2207</v>
      </c>
      <c r="H159" s="33"/>
      <c r="I159" s="33"/>
      <c r="J159" s="147"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2055</v>
      </c>
      <c r="C160" s="31">
        <v>33</v>
      </c>
      <c r="D160" s="32" t="s">
        <v>1990</v>
      </c>
      <c r="E160" s="32" t="s">
        <v>960</v>
      </c>
      <c r="F160" s="32" t="s">
        <v>104</v>
      </c>
      <c r="G160" s="32" t="s">
        <v>2200</v>
      </c>
      <c r="H160" s="33">
        <v>250</v>
      </c>
      <c r="I160" s="33"/>
      <c r="J160" s="147">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2055</v>
      </c>
      <c r="C161" s="31">
        <v>33</v>
      </c>
      <c r="D161" s="32" t="s">
        <v>1990</v>
      </c>
      <c r="E161" s="32" t="s">
        <v>960</v>
      </c>
      <c r="F161" s="32"/>
      <c r="G161" s="32" t="s">
        <v>2208</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2055</v>
      </c>
      <c r="C162" s="31">
        <v>33</v>
      </c>
      <c r="D162" s="32" t="s">
        <v>1990</v>
      </c>
      <c r="E162" s="32" t="s">
        <v>960</v>
      </c>
      <c r="F162" s="32" t="s">
        <v>219</v>
      </c>
      <c r="G162" s="32" t="s">
        <v>2208</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2002</v>
      </c>
      <c r="V162" s="301" t="s">
        <v>2059</v>
      </c>
      <c r="W162" s="301" t="s">
        <v>2143</v>
      </c>
      <c r="X162" s="301" t="s">
        <v>2175</v>
      </c>
      <c r="Y162" s="301">
        <v>75</v>
      </c>
      <c r="Z162" s="301" t="s">
        <v>2140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2055</v>
      </c>
      <c r="C163" s="31">
        <v>33</v>
      </c>
      <c r="D163" s="32" t="s">
        <v>1990</v>
      </c>
      <c r="E163" s="32" t="s">
        <v>2016</v>
      </c>
      <c r="F163" s="32"/>
      <c r="G163" s="32" t="s">
        <v>2209</v>
      </c>
      <c r="H163" s="33"/>
      <c r="I163" s="33"/>
      <c r="J163" s="147"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2055</v>
      </c>
      <c r="C164" s="31">
        <v>33</v>
      </c>
      <c r="D164" s="32" t="s">
        <v>1990</v>
      </c>
      <c r="E164" s="32" t="s">
        <v>2016</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2002</v>
      </c>
      <c r="V164" s="301" t="s">
        <v>2059</v>
      </c>
      <c r="W164" s="301" t="s">
        <v>2143</v>
      </c>
      <c r="X164" s="301" t="s">
        <v>2175</v>
      </c>
      <c r="Y164" s="301">
        <v>75</v>
      </c>
      <c r="Z164" s="301" t="s">
        <v>2140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2055</v>
      </c>
      <c r="C165" s="31">
        <v>33</v>
      </c>
      <c r="D165" s="32" t="s">
        <v>1990</v>
      </c>
      <c r="E165" s="32" t="s">
        <v>2016</v>
      </c>
      <c r="F165" s="32" t="s">
        <v>708</v>
      </c>
      <c r="G165" s="32" t="s">
        <v>2204</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2055</v>
      </c>
      <c r="C166" s="31">
        <v>33</v>
      </c>
      <c r="D166" s="32" t="s">
        <v>1990</v>
      </c>
      <c r="E166" s="32" t="s">
        <v>2026</v>
      </c>
      <c r="F166" s="32"/>
      <c r="G166" s="32" t="s">
        <v>2211</v>
      </c>
      <c r="H166" s="33"/>
      <c r="I166" s="33"/>
      <c r="J166" s="147"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2055</v>
      </c>
      <c r="C167" s="31">
        <v>33</v>
      </c>
      <c r="D167" s="32" t="s">
        <v>1990</v>
      </c>
      <c r="E167" s="32" t="s">
        <v>2026</v>
      </c>
      <c r="F167" s="32" t="s">
        <v>34</v>
      </c>
      <c r="G167" s="32" t="s">
        <v>2214</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2055</v>
      </c>
      <c r="C168" s="31">
        <v>33</v>
      </c>
      <c r="D168" s="32" t="s">
        <v>1990</v>
      </c>
      <c r="E168" s="32" t="s">
        <v>2026</v>
      </c>
      <c r="F168" s="32" t="s">
        <v>565</v>
      </c>
      <c r="G168" s="32" t="s">
        <v>2033</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2055</v>
      </c>
      <c r="C169" s="31">
        <v>33</v>
      </c>
      <c r="D169" s="32" t="s">
        <v>1990</v>
      </c>
      <c r="E169" s="32" t="s">
        <v>960</v>
      </c>
      <c r="F169" s="32"/>
      <c r="G169" s="32" t="s">
        <v>2215</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2055</v>
      </c>
      <c r="C170" s="31">
        <v>33</v>
      </c>
      <c r="D170" s="32" t="s">
        <v>1990</v>
      </c>
      <c r="E170" s="32" t="s">
        <v>960</v>
      </c>
      <c r="F170" s="32" t="s">
        <v>565</v>
      </c>
      <c r="G170" s="32" t="s">
        <v>2033</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2055</v>
      </c>
      <c r="C171" s="31">
        <v>33</v>
      </c>
      <c r="D171" s="32" t="s">
        <v>1990</v>
      </c>
      <c r="E171" s="32" t="s">
        <v>960</v>
      </c>
      <c r="F171" s="32"/>
      <c r="G171" s="32" t="s">
        <v>2216</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2055</v>
      </c>
      <c r="C172" s="305">
        <v>33</v>
      </c>
      <c r="D172" s="32" t="s">
        <v>1990</v>
      </c>
      <c r="E172" s="32" t="s">
        <v>960</v>
      </c>
      <c r="F172" s="32" t="s">
        <v>34</v>
      </c>
      <c r="G172" s="32" t="s">
        <v>2214</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2055</v>
      </c>
      <c r="C173" s="31">
        <v>33</v>
      </c>
      <c r="D173" s="32" t="s">
        <v>1990</v>
      </c>
      <c r="E173" s="32" t="s">
        <v>2041</v>
      </c>
      <c r="F173" s="32"/>
      <c r="G173" s="32" t="s">
        <v>2217</v>
      </c>
      <c r="H173" s="33"/>
      <c r="I173" s="33"/>
      <c r="J173" s="147"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2055</v>
      </c>
      <c r="C174" s="31">
        <v>33</v>
      </c>
      <c r="D174" s="32" t="s">
        <v>1990</v>
      </c>
      <c r="E174" s="32" t="s">
        <v>2041</v>
      </c>
      <c r="F174" s="32" t="s">
        <v>78</v>
      </c>
      <c r="G174" s="32" t="s">
        <v>2219</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2055</v>
      </c>
      <c r="C175" s="31">
        <v>33</v>
      </c>
      <c r="D175" s="32" t="s">
        <v>1990</v>
      </c>
      <c r="E175" s="32" t="s">
        <v>2041</v>
      </c>
      <c r="F175" s="32" t="s">
        <v>378</v>
      </c>
      <c r="G175" s="32" t="s">
        <v>2148</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2055</v>
      </c>
      <c r="C176" s="31">
        <v>33</v>
      </c>
      <c r="D176" s="32" t="s">
        <v>1990</v>
      </c>
      <c r="E176" s="32" t="s">
        <v>960</v>
      </c>
      <c r="F176" s="32"/>
      <c r="G176" s="32" t="s">
        <v>2220</v>
      </c>
      <c r="H176" s="33"/>
      <c r="I176" s="33"/>
      <c r="J176" s="147"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2055</v>
      </c>
      <c r="C177" s="31">
        <v>33</v>
      </c>
      <c r="D177" s="32" t="s">
        <v>1990</v>
      </c>
      <c r="E177" s="32" t="s">
        <v>960</v>
      </c>
      <c r="F177" s="32" t="s">
        <v>1181</v>
      </c>
      <c r="G177" s="32" t="s">
        <v>2085</v>
      </c>
      <c r="H177" s="33">
        <v>40</v>
      </c>
      <c r="I177" s="33"/>
      <c r="J177" s="147">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2055</v>
      </c>
      <c r="C178" s="31">
        <v>33</v>
      </c>
      <c r="D178" s="32" t="s">
        <v>1990</v>
      </c>
      <c r="E178" s="32" t="s">
        <v>960</v>
      </c>
      <c r="F178" s="32" t="s">
        <v>378</v>
      </c>
      <c r="G178" s="32" t="s">
        <v>2148</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2055</v>
      </c>
      <c r="C179" s="153">
        <v>33</v>
      </c>
      <c r="D179" s="154"/>
      <c r="E179" s="154"/>
      <c r="F179" s="154" t="s">
        <v>2053</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2055</v>
      </c>
      <c r="C180" s="153">
        <v>33</v>
      </c>
      <c r="D180" s="154"/>
      <c r="E180" s="154"/>
      <c r="F180" s="154" t="s">
        <v>2054</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2086</v>
      </c>
      <c r="C181" s="31">
        <v>33</v>
      </c>
      <c r="D181" s="32" t="s">
        <v>1990</v>
      </c>
      <c r="E181" s="32" t="s">
        <v>1996</v>
      </c>
      <c r="F181" s="32"/>
      <c r="G181" s="32" t="s">
        <v>2222</v>
      </c>
      <c r="H181" s="33"/>
      <c r="I181" s="33"/>
      <c r="J181" s="147"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2086</v>
      </c>
      <c r="C182" s="31">
        <v>33</v>
      </c>
      <c r="D182" s="32" t="s">
        <v>1990</v>
      </c>
      <c r="E182" s="32" t="s">
        <v>1996</v>
      </c>
      <c r="F182" s="32" t="s">
        <v>1139</v>
      </c>
      <c r="G182" s="32" t="s">
        <v>1139</v>
      </c>
      <c r="H182" s="33">
        <v>200</v>
      </c>
      <c r="I182" s="33"/>
      <c r="J182" s="147">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1" t="s">
        <v>2002</v>
      </c>
      <c r="V182" s="301" t="s">
        <v>2059</v>
      </c>
      <c r="W182" s="301">
        <v>140</v>
      </c>
      <c r="X182" s="301" t="s">
        <v>2224</v>
      </c>
      <c r="Y182" s="301">
        <v>75</v>
      </c>
      <c r="Z182" s="301" t="s">
        <v>2140</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2086</v>
      </c>
      <c r="C183" s="31">
        <v>33</v>
      </c>
      <c r="D183" s="32" t="s">
        <v>1990</v>
      </c>
      <c r="E183" s="32" t="s">
        <v>1996</v>
      </c>
      <c r="F183" s="32" t="s">
        <v>327</v>
      </c>
      <c r="G183" s="32" t="s">
        <v>2095</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2002</v>
      </c>
      <c r="V183" s="299" t="s">
        <v>2003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2086</v>
      </c>
      <c r="C184" s="31">
        <v>33</v>
      </c>
      <c r="D184" s="32" t="s">
        <v>1990</v>
      </c>
      <c r="E184" s="32" t="s">
        <v>1996</v>
      </c>
      <c r="F184" s="32" t="s">
        <v>397</v>
      </c>
      <c r="G184" s="32" t="s">
        <v>2083</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2002</v>
      </c>
      <c r="V184" s="301" t="s">
        <v>2003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2086</v>
      </c>
      <c r="C185" s="31">
        <v>33</v>
      </c>
      <c r="D185" s="32" t="s">
        <v>1990</v>
      </c>
      <c r="E185" s="32" t="s">
        <v>960</v>
      </c>
      <c r="F185" s="32"/>
      <c r="G185" s="32" t="s">
        <v>2225</v>
      </c>
      <c r="H185" s="33"/>
      <c r="I185" s="33"/>
      <c r="J185" s="147"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2086</v>
      </c>
      <c r="C186" s="31">
        <v>33</v>
      </c>
      <c r="D186" s="32" t="s">
        <v>1990</v>
      </c>
      <c r="E186" s="32" t="s">
        <v>960</v>
      </c>
      <c r="F186" s="32" t="s">
        <v>1139</v>
      </c>
      <c r="G186" s="32" t="s">
        <v>1139</v>
      </c>
      <c r="H186" s="33">
        <v>200</v>
      </c>
      <c r="I186" s="33"/>
      <c r="J186" s="147">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2086</v>
      </c>
      <c r="C187" s="31">
        <v>33</v>
      </c>
      <c r="D187" s="32" t="s">
        <v>1990</v>
      </c>
      <c r="E187" s="32" t="s">
        <v>960</v>
      </c>
      <c r="F187" s="32" t="s">
        <v>1203</v>
      </c>
      <c r="G187" s="32" t="s">
        <v>2227</v>
      </c>
      <c r="H187" s="33">
        <v>25</v>
      </c>
      <c r="I187" s="33"/>
      <c r="J187" s="147">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2086</v>
      </c>
      <c r="C188" s="31">
        <v>33</v>
      </c>
      <c r="D188" s="32" t="s">
        <v>1990</v>
      </c>
      <c r="E188" s="32" t="s">
        <v>960</v>
      </c>
      <c r="F188" s="32" t="s">
        <v>392</v>
      </c>
      <c r="G188" s="32" t="s">
        <v>2083</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2086</v>
      </c>
      <c r="C189" s="31">
        <v>33</v>
      </c>
      <c r="D189" s="32" t="s">
        <v>1990</v>
      </c>
      <c r="E189" s="32" t="s">
        <v>960</v>
      </c>
      <c r="F189" s="32"/>
      <c r="G189" s="32" t="s">
        <v>2228</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2086</v>
      </c>
      <c r="C190" s="31">
        <v>33</v>
      </c>
      <c r="D190" s="32" t="s">
        <v>1990</v>
      </c>
      <c r="E190" s="32" t="s">
        <v>960</v>
      </c>
      <c r="F190" s="32" t="s">
        <v>1553</v>
      </c>
      <c r="G190" s="32" t="s">
        <v>2228</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2002</v>
      </c>
      <c r="V190" s="301" t="s">
        <v>2059</v>
      </c>
      <c r="W190" s="301">
        <v>140</v>
      </c>
      <c r="X190" s="301" t="s">
        <v>2175</v>
      </c>
      <c r="Y190" s="301">
        <v>75</v>
      </c>
      <c r="Z190" s="301" t="s">
        <v>2140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2086</v>
      </c>
      <c r="C191" s="31">
        <v>33</v>
      </c>
      <c r="D191" s="32" t="s">
        <v>1990</v>
      </c>
      <c r="E191" s="32" t="s">
        <v>960</v>
      </c>
      <c r="F191" s="32"/>
      <c r="G191" s="32" t="s">
        <v>2229</v>
      </c>
      <c r="H191" s="33"/>
      <c r="I191" s="33"/>
      <c r="J191" s="147"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2086</v>
      </c>
      <c r="C192" s="31">
        <v>33</v>
      </c>
      <c r="D192" s="32" t="s">
        <v>1990</v>
      </c>
      <c r="E192" s="32" t="s">
        <v>960</v>
      </c>
      <c r="F192" s="32" t="s">
        <v>1233</v>
      </c>
      <c r="G192" s="32" t="s">
        <v>2229</v>
      </c>
      <c r="H192" s="33">
        <v>200</v>
      </c>
      <c r="I192" s="33"/>
      <c r="J192" s="147">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1" t="s">
        <v>2002</v>
      </c>
      <c r="V192" s="301" t="s">
        <v>2059</v>
      </c>
      <c r="W192" s="301">
        <v>140</v>
      </c>
      <c r="X192" s="301" t="s">
        <v>2139</v>
      </c>
      <c r="Y192" s="301">
        <v>75</v>
      </c>
      <c r="Z192" s="301" t="s">
        <v>2140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2086</v>
      </c>
      <c r="C193" s="31">
        <v>33</v>
      </c>
      <c r="D193" s="32" t="s">
        <v>1990</v>
      </c>
      <c r="E193" s="32" t="s">
        <v>2016</v>
      </c>
      <c r="F193" s="32"/>
      <c r="G193" s="32" t="s">
        <v>2230</v>
      </c>
      <c r="H193" s="33"/>
      <c r="I193" s="33"/>
      <c r="J193" s="147"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2086</v>
      </c>
      <c r="C194" s="31">
        <v>33</v>
      </c>
      <c r="D194" s="32" t="s">
        <v>1990</v>
      </c>
      <c r="E194" s="32" t="s">
        <v>2016</v>
      </c>
      <c r="F194" s="32" t="s">
        <v>1251</v>
      </c>
      <c r="G194" s="32" t="s">
        <v>2232</v>
      </c>
      <c r="H194" s="33">
        <v>200</v>
      </c>
      <c r="I194" s="33"/>
      <c r="J194" s="147">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1" t="s">
        <v>2002</v>
      </c>
      <c r="V194" s="301" t="s">
        <v>2059</v>
      </c>
      <c r="W194" s="301">
        <v>140</v>
      </c>
      <c r="X194" s="301" t="s">
        <v>2162</v>
      </c>
      <c r="Y194" s="301">
        <v>75</v>
      </c>
      <c r="Z194" s="301" t="s">
        <v>2140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2086</v>
      </c>
      <c r="C195" s="31">
        <v>33</v>
      </c>
      <c r="D195" s="32" t="s">
        <v>1990</v>
      </c>
      <c r="E195" s="32" t="s">
        <v>2016</v>
      </c>
      <c r="F195" s="32" t="s">
        <v>1203</v>
      </c>
      <c r="G195" s="32" t="s">
        <v>2227</v>
      </c>
      <c r="H195" s="33">
        <v>25</v>
      </c>
      <c r="I195" s="33"/>
      <c r="J195" s="147">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2086</v>
      </c>
      <c r="C196" s="31">
        <v>33</v>
      </c>
      <c r="D196" s="32" t="s">
        <v>1990</v>
      </c>
      <c r="E196" s="32" t="s">
        <v>2026</v>
      </c>
      <c r="F196" s="32"/>
      <c r="G196" s="32" t="s">
        <v>2233</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2086</v>
      </c>
      <c r="C197" s="31">
        <v>33</v>
      </c>
      <c r="D197" s="32" t="s">
        <v>1990</v>
      </c>
      <c r="E197" s="32" t="s">
        <v>2041</v>
      </c>
      <c r="F197" s="32"/>
      <c r="G197" s="32" t="s">
        <v>2234</v>
      </c>
      <c r="H197" s="33"/>
      <c r="I197" s="33"/>
      <c r="J197" s="147"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2086</v>
      </c>
      <c r="C198" s="31">
        <v>33</v>
      </c>
      <c r="D198" s="32" t="s">
        <v>1990</v>
      </c>
      <c r="E198" s="32" t="s">
        <v>2041</v>
      </c>
      <c r="F198" s="32" t="s">
        <v>73</v>
      </c>
      <c r="G198" s="32" t="s">
        <v>2237</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2086</v>
      </c>
      <c r="C199" s="31">
        <v>33</v>
      </c>
      <c r="D199" s="32" t="s">
        <v>1990</v>
      </c>
      <c r="E199" s="32" t="s">
        <v>2041</v>
      </c>
      <c r="F199" s="32" t="s">
        <v>124</v>
      </c>
      <c r="G199" s="32" t="s">
        <v>2048</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2086</v>
      </c>
      <c r="C200" s="31">
        <v>33</v>
      </c>
      <c r="D200" s="32" t="s">
        <v>1990</v>
      </c>
      <c r="E200" s="32" t="s">
        <v>960</v>
      </c>
      <c r="F200" s="32"/>
      <c r="G200" s="32" t="s">
        <v>2238</v>
      </c>
      <c r="H200" s="33"/>
      <c r="I200" s="33"/>
      <c r="J200" s="147"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2086</v>
      </c>
      <c r="C201" s="31">
        <v>33</v>
      </c>
      <c r="D201" s="32" t="s">
        <v>1990</v>
      </c>
      <c r="E201" s="32" t="s">
        <v>960</v>
      </c>
      <c r="F201" s="32" t="s">
        <v>1185</v>
      </c>
      <c r="G201" s="32" t="s">
        <v>2122</v>
      </c>
      <c r="H201" s="33">
        <v>40</v>
      </c>
      <c r="I201" s="33"/>
      <c r="J201" s="147">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2086</v>
      </c>
      <c r="C202" s="31">
        <v>33</v>
      </c>
      <c r="D202" s="32" t="s">
        <v>1990</v>
      </c>
      <c r="E202" s="32" t="s">
        <v>960</v>
      </c>
      <c r="F202" s="32" t="s">
        <v>124</v>
      </c>
      <c r="G202" s="32" t="s">
        <v>2048</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2086</v>
      </c>
      <c r="C203" s="153">
        <v>33</v>
      </c>
      <c r="D203" s="154"/>
      <c r="E203" s="154"/>
      <c r="F203" s="154" t="s">
        <v>2053</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2086</v>
      </c>
      <c r="C204" s="153">
        <v>33</v>
      </c>
      <c r="D204" s="154"/>
      <c r="E204" s="154"/>
      <c r="F204" s="154" t="s">
        <v>2054</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2126</v>
      </c>
      <c r="C205" s="31">
        <v>33</v>
      </c>
      <c r="D205" s="32" t="s">
        <v>1990</v>
      </c>
      <c r="E205" s="32" t="s">
        <v>1996</v>
      </c>
      <c r="F205" s="32"/>
      <c r="G205" s="32" t="s">
        <v>2240</v>
      </c>
      <c r="H205" s="33"/>
      <c r="I205" s="33"/>
      <c r="J205" s="147"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2126</v>
      </c>
      <c r="C206" s="31">
        <v>33</v>
      </c>
      <c r="D206" s="32" t="s">
        <v>1990</v>
      </c>
      <c r="E206" s="32" t="s">
        <v>1996</v>
      </c>
      <c r="F206" s="32" t="s">
        <v>1091</v>
      </c>
      <c r="G206" s="32" t="s">
        <v>2240</v>
      </c>
      <c r="H206" s="33">
        <v>120</v>
      </c>
      <c r="I206" s="33"/>
      <c r="J206" s="147">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1" t="s">
        <v>2002</v>
      </c>
      <c r="V206" s="301" t="s">
        <v>2142</v>
      </c>
      <c r="W206" s="301">
        <v>140</v>
      </c>
      <c r="X206" s="301" t="s">
        <v>2243</v>
      </c>
      <c r="Y206" s="301">
        <v>75</v>
      </c>
      <c r="Z206" s="301" t="s">
        <v>2140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2126</v>
      </c>
      <c r="C207" s="31">
        <v>33</v>
      </c>
      <c r="D207" s="32" t="s">
        <v>1990</v>
      </c>
      <c r="E207" s="32" t="s">
        <v>1996</v>
      </c>
      <c r="F207" s="32" t="s">
        <v>1232</v>
      </c>
      <c r="G207" s="32" t="s">
        <v>2244</v>
      </c>
      <c r="H207" s="33">
        <v>150</v>
      </c>
      <c r="I207" s="33"/>
      <c r="J207" s="147">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299" t="s">
        <v>2002</v>
      </c>
      <c r="V207" s="299" t="s">
        <v>2059</v>
      </c>
      <c r="W207" s="299" t="s">
        <v>2143</v>
      </c>
      <c r="X207" s="300" t="s">
        <v>2245</v>
      </c>
      <c r="Y207" s="299" t="s">
        <v>2246</v>
      </c>
      <c r="Z207" s="299" t="s">
        <v>2247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2126</v>
      </c>
      <c r="C208" s="31">
        <v>33</v>
      </c>
      <c r="D208" s="32" t="s">
        <v>1990</v>
      </c>
      <c r="E208" s="32" t="s">
        <v>960</v>
      </c>
      <c r="F208" s="32"/>
      <c r="G208" s="32" t="s">
        <v>2248</v>
      </c>
      <c r="H208" s="33"/>
      <c r="I208" s="33"/>
      <c r="J208" s="147"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2126</v>
      </c>
      <c r="C209" s="31">
        <v>33</v>
      </c>
      <c r="D209" s="32" t="s">
        <v>1990</v>
      </c>
      <c r="E209" s="32" t="s">
        <v>960</v>
      </c>
      <c r="F209" s="32" t="s">
        <v>1395</v>
      </c>
      <c r="G209" s="32" t="s">
        <v>1395</v>
      </c>
      <c r="H209" s="33">
        <v>120</v>
      </c>
      <c r="I209" s="33"/>
      <c r="J209" s="147">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2002</v>
      </c>
      <c r="V209" s="299" t="s">
        <v>2142</v>
      </c>
      <c r="W209" s="299">
        <v>140</v>
      </c>
      <c r="X209" s="299" t="s">
        <v>2175</v>
      </c>
      <c r="Y209" s="299">
        <v>75</v>
      </c>
      <c r="Z209" s="299" t="s">
        <v>2140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2126</v>
      </c>
      <c r="C210" s="31">
        <v>33</v>
      </c>
      <c r="D210" s="32" t="s">
        <v>1990</v>
      </c>
      <c r="E210" s="32" t="s">
        <v>960</v>
      </c>
      <c r="F210" s="32" t="s">
        <v>1232</v>
      </c>
      <c r="G210" s="32" t="s">
        <v>2244</v>
      </c>
      <c r="H210" s="33">
        <v>150</v>
      </c>
      <c r="I210" s="33"/>
      <c r="J210" s="147">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2126</v>
      </c>
      <c r="C211" s="31">
        <v>33</v>
      </c>
      <c r="D211" s="32" t="s">
        <v>1990</v>
      </c>
      <c r="E211" s="32" t="s">
        <v>960</v>
      </c>
      <c r="F211" s="32" t="s">
        <v>1392</v>
      </c>
      <c r="G211" s="32" t="s">
        <v>2135</v>
      </c>
      <c r="H211" s="33">
        <v>150</v>
      </c>
      <c r="I211" s="33"/>
      <c r="J211" s="147">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2126</v>
      </c>
      <c r="C212" s="31">
        <v>33</v>
      </c>
      <c r="D212" s="32" t="s">
        <v>1990</v>
      </c>
      <c r="E212" s="32" t="s">
        <v>960</v>
      </c>
      <c r="F212" s="32"/>
      <c r="G212" s="32" t="s">
        <v>2252</v>
      </c>
      <c r="H212" s="33"/>
      <c r="I212" s="33"/>
      <c r="J212" s="147"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2126</v>
      </c>
      <c r="C213" s="31">
        <v>33</v>
      </c>
      <c r="D213" s="32" t="s">
        <v>1990</v>
      </c>
      <c r="E213" s="32" t="s">
        <v>960</v>
      </c>
      <c r="F213" s="32" t="s">
        <v>1091</v>
      </c>
      <c r="G213" s="32" t="s">
        <v>2254</v>
      </c>
      <c r="H213" s="33">
        <v>120</v>
      </c>
      <c r="I213" s="33"/>
      <c r="J213" s="147">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2126</v>
      </c>
      <c r="C214" s="31">
        <v>33</v>
      </c>
      <c r="D214" s="32" t="s">
        <v>1990</v>
      </c>
      <c r="E214" s="32" t="s">
        <v>960</v>
      </c>
      <c r="F214" s="32" t="s">
        <v>1392</v>
      </c>
      <c r="G214" s="32" t="s">
        <v>2135</v>
      </c>
      <c r="H214" s="33">
        <v>150</v>
      </c>
      <c r="I214" s="33"/>
      <c r="J214" s="147">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2126</v>
      </c>
      <c r="C215" s="31">
        <v>33</v>
      </c>
      <c r="D215" s="32" t="s">
        <v>1990</v>
      </c>
      <c r="E215" s="32" t="s">
        <v>2016</v>
      </c>
      <c r="F215" s="32"/>
      <c r="G215" s="32" t="s">
        <v>2255</v>
      </c>
      <c r="H215" s="33"/>
      <c r="I215" s="33"/>
      <c r="J215" s="147"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2126</v>
      </c>
      <c r="C216" s="31">
        <v>33</v>
      </c>
      <c r="D216" s="32" t="s">
        <v>1990</v>
      </c>
      <c r="E216" s="32" t="s">
        <v>2016</v>
      </c>
      <c r="F216" s="32" t="s">
        <v>1159</v>
      </c>
      <c r="G216" s="32" t="s">
        <v>1159</v>
      </c>
      <c r="H216" s="33">
        <v>120</v>
      </c>
      <c r="I216" s="33"/>
      <c r="J216" s="147">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1" t="s">
        <v>2002</v>
      </c>
      <c r="V216" s="301" t="s">
        <v>2142</v>
      </c>
      <c r="W216" s="301">
        <v>140</v>
      </c>
      <c r="X216" s="301" t="s">
        <v>2061</v>
      </c>
      <c r="Y216" s="301">
        <v>75</v>
      </c>
      <c r="Z216" s="301" t="s">
        <v>2140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2126</v>
      </c>
      <c r="C217" s="31">
        <v>33</v>
      </c>
      <c r="D217" s="32" t="s">
        <v>1990</v>
      </c>
      <c r="E217" s="32" t="s">
        <v>2016</v>
      </c>
      <c r="F217" s="32" t="s">
        <v>1232</v>
      </c>
      <c r="G217" s="32" t="s">
        <v>2244</v>
      </c>
      <c r="H217" s="33">
        <v>150</v>
      </c>
      <c r="I217" s="33"/>
      <c r="J217" s="147">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2126</v>
      </c>
      <c r="C218" s="31">
        <v>33</v>
      </c>
      <c r="D218" s="32" t="s">
        <v>1990</v>
      </c>
      <c r="E218" s="32" t="s">
        <v>2026</v>
      </c>
      <c r="F218" s="32"/>
      <c r="G218" s="32" t="s">
        <v>2258</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2126</v>
      </c>
      <c r="C219" s="31">
        <v>33</v>
      </c>
      <c r="D219" s="32" t="s">
        <v>1990</v>
      </c>
      <c r="E219" s="32" t="s">
        <v>2041</v>
      </c>
      <c r="F219" s="32"/>
      <c r="G219" s="32" t="s">
        <v>2259</v>
      </c>
      <c r="H219" s="33"/>
      <c r="I219" s="33"/>
      <c r="J219" s="147"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2126</v>
      </c>
      <c r="C220" s="31">
        <v>33</v>
      </c>
      <c r="D220" s="32" t="s">
        <v>1990</v>
      </c>
      <c r="E220" s="32" t="s">
        <v>2041</v>
      </c>
      <c r="F220" s="32" t="s">
        <v>34</v>
      </c>
      <c r="G220" s="32" t="s">
        <v>2214</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2126</v>
      </c>
      <c r="C221" s="31">
        <v>33</v>
      </c>
      <c r="D221" s="32" t="s">
        <v>1990</v>
      </c>
      <c r="E221" s="32" t="s">
        <v>2041</v>
      </c>
      <c r="F221" s="32" t="s">
        <v>160</v>
      </c>
      <c r="G221" s="32" t="s">
        <v>2261</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2126</v>
      </c>
      <c r="C222" s="31">
        <v>33</v>
      </c>
      <c r="D222" s="32" t="s">
        <v>1990</v>
      </c>
      <c r="E222" s="32" t="s">
        <v>960</v>
      </c>
      <c r="F222" s="32"/>
      <c r="G222" s="32" t="s">
        <v>2262</v>
      </c>
      <c r="H222" s="33"/>
      <c r="I222" s="33"/>
      <c r="J222" s="147"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2126</v>
      </c>
      <c r="C223" s="31">
        <v>33</v>
      </c>
      <c r="D223" s="32" t="s">
        <v>1990</v>
      </c>
      <c r="E223" s="32" t="s">
        <v>960</v>
      </c>
      <c r="F223" s="32" t="s">
        <v>1188</v>
      </c>
      <c r="G223" s="32" t="s">
        <v>2151</v>
      </c>
      <c r="H223" s="33">
        <v>40</v>
      </c>
      <c r="I223" s="33"/>
      <c r="J223" s="147">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2126</v>
      </c>
      <c r="C224" s="31">
        <v>33</v>
      </c>
      <c r="D224" s="32" t="s">
        <v>1990</v>
      </c>
      <c r="E224" s="32" t="s">
        <v>960</v>
      </c>
      <c r="F224" s="32" t="s">
        <v>160</v>
      </c>
      <c r="G224" s="32" t="s">
        <v>2261</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2126</v>
      </c>
      <c r="C225" s="153">
        <v>33</v>
      </c>
      <c r="D225" s="154"/>
      <c r="E225" s="154"/>
      <c r="F225" s="154" t="s">
        <v>2053</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2126</v>
      </c>
      <c r="C226" s="153">
        <v>33</v>
      </c>
      <c r="D226" s="154"/>
      <c r="E226" s="154"/>
      <c r="F226" s="154" t="s">
        <v>2054</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2152</v>
      </c>
      <c r="C227" s="31">
        <v>34</v>
      </c>
      <c r="D227" s="32" t="s">
        <v>1964</v>
      </c>
      <c r="E227" s="32" t="s">
        <v>1996</v>
      </c>
      <c r="F227" s="32"/>
      <c r="G227" s="32" t="s">
        <v>2264</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2152</v>
      </c>
      <c r="C228" s="31">
        <v>34</v>
      </c>
      <c r="D228" s="32" t="s">
        <v>2008</v>
      </c>
      <c r="E228" s="32" t="s">
        <v>1996</v>
      </c>
      <c r="F228" s="32"/>
      <c r="G228" s="32" t="s">
        <v>2265</v>
      </c>
      <c r="H228" s="33"/>
      <c r="I228" s="33"/>
      <c r="J228" s="147"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2152</v>
      </c>
      <c r="C229" s="31">
        <v>34</v>
      </c>
      <c r="D229" s="32" t="s">
        <v>2008</v>
      </c>
      <c r="E229" s="32" t="s">
        <v>1996</v>
      </c>
      <c r="F229" s="32" t="s">
        <v>1580</v>
      </c>
      <c r="G229" s="32" t="s">
        <v>2268</v>
      </c>
      <c r="H229" s="33"/>
      <c r="I229" s="33">
        <v>180</v>
      </c>
      <c r="J229" s="147">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299" t="s">
        <v>2002</v>
      </c>
      <c r="V229" s="299" t="s">
        <v>2059</v>
      </c>
      <c r="W229" s="299">
        <v>160</v>
      </c>
      <c r="X229" s="299" t="s">
        <v>2065</v>
      </c>
      <c r="Y229" s="299">
        <v>80</v>
      </c>
      <c r="Z229" s="299" t="s">
        <v>2140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2152</v>
      </c>
      <c r="C230" s="31">
        <v>34</v>
      </c>
      <c r="D230" s="32" t="s">
        <v>2008</v>
      </c>
      <c r="E230" s="32" t="s">
        <v>1996</v>
      </c>
      <c r="F230" s="32" t="s">
        <v>309</v>
      </c>
      <c r="G230" s="32" t="s">
        <v>2156</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2046</v>
      </c>
      <c r="V230" s="301" t="s">
        <v>2059</v>
      </c>
      <c r="W230" s="301" t="s">
        <v>2143</v>
      </c>
      <c r="X230" s="301">
        <v>50</v>
      </c>
      <c r="Y230" s="301">
        <v>75</v>
      </c>
      <c r="Z230" s="301" t="s">
        <v>2157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2152</v>
      </c>
      <c r="C231" s="31">
        <v>34</v>
      </c>
      <c r="D231" s="32" t="s">
        <v>2008</v>
      </c>
      <c r="E231" s="32" t="s">
        <v>1996</v>
      </c>
      <c r="F231" s="32" t="s">
        <v>1246</v>
      </c>
      <c r="G231" s="32" t="s">
        <v>1246</v>
      </c>
      <c r="H231" s="33"/>
      <c r="I231" s="33">
        <v>20</v>
      </c>
      <c r="J231" s="147">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299" t="s">
        <v>2002</v>
      </c>
      <c r="V231" s="299" t="s">
        <v>2059</v>
      </c>
      <c r="W231" s="299">
        <v>140</v>
      </c>
      <c r="X231" s="300" t="s">
        <v>2269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2152</v>
      </c>
      <c r="C232" s="31">
        <v>34</v>
      </c>
      <c r="D232" s="32" t="s">
        <v>2008</v>
      </c>
      <c r="E232" s="32" t="s">
        <v>1996</v>
      </c>
      <c r="F232" s="32"/>
      <c r="G232" s="32" t="s">
        <v>1890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2152</v>
      </c>
      <c r="C233" s="31">
        <v>34</v>
      </c>
      <c r="D233" s="32" t="s">
        <v>1990</v>
      </c>
      <c r="E233" s="32" t="s">
        <v>1996</v>
      </c>
      <c r="F233" s="32"/>
      <c r="G233" s="32" t="s">
        <v>2270</v>
      </c>
      <c r="H233" s="33"/>
      <c r="I233" s="33"/>
      <c r="J233" s="147"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2152</v>
      </c>
      <c r="C234" s="31">
        <v>34</v>
      </c>
      <c r="D234" s="32" t="s">
        <v>1990</v>
      </c>
      <c r="E234" s="32" t="s">
        <v>1996</v>
      </c>
      <c r="F234" s="32" t="s">
        <v>868</v>
      </c>
      <c r="G234" s="32" t="s">
        <v>2268</v>
      </c>
      <c r="H234" s="33">
        <v>160</v>
      </c>
      <c r="I234" s="33"/>
      <c r="J234" s="147">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1" t="s">
        <v>2002</v>
      </c>
      <c r="V234" s="301" t="s">
        <v>2059</v>
      </c>
      <c r="W234" s="301">
        <v>160</v>
      </c>
      <c r="X234" s="301" t="s">
        <v>2065</v>
      </c>
      <c r="Y234" s="301">
        <v>80</v>
      </c>
      <c r="Z234" s="301" t="s">
        <v>2140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2152</v>
      </c>
      <c r="C235" s="31">
        <v>34</v>
      </c>
      <c r="D235" s="32" t="s">
        <v>1990</v>
      </c>
      <c r="E235" s="32" t="s">
        <v>1996</v>
      </c>
      <c r="F235" s="32" t="s">
        <v>309</v>
      </c>
      <c r="G235" s="32" t="s">
        <v>2156</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2046</v>
      </c>
      <c r="V235" s="299" t="s">
        <v>2059</v>
      </c>
      <c r="W235" s="299" t="s">
        <v>2143</v>
      </c>
      <c r="X235" s="299">
        <v>50</v>
      </c>
      <c r="Y235" s="299">
        <v>75</v>
      </c>
      <c r="Z235" s="299" t="s">
        <v>2157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2152</v>
      </c>
      <c r="C236" s="31">
        <v>34</v>
      </c>
      <c r="D236" s="32" t="s">
        <v>1990</v>
      </c>
      <c r="E236" s="32" t="s">
        <v>1996</v>
      </c>
      <c r="F236" s="32" t="s">
        <v>1246</v>
      </c>
      <c r="G236" s="32" t="s">
        <v>1246</v>
      </c>
      <c r="H236" s="33">
        <v>20</v>
      </c>
      <c r="I236" s="33"/>
      <c r="J236" s="147">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2152</v>
      </c>
      <c r="C237" s="31">
        <v>34</v>
      </c>
      <c r="D237" s="32" t="s">
        <v>1990</v>
      </c>
      <c r="E237" s="32" t="s">
        <v>960</v>
      </c>
      <c r="F237" s="32"/>
      <c r="G237" s="32" t="s">
        <v>2273</v>
      </c>
      <c r="H237" s="33"/>
      <c r="I237" s="33"/>
      <c r="J237" s="147"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2152</v>
      </c>
      <c r="C238" s="31">
        <v>34</v>
      </c>
      <c r="D238" s="32" t="s">
        <v>1990</v>
      </c>
      <c r="E238" s="32" t="s">
        <v>960</v>
      </c>
      <c r="F238" s="32" t="s">
        <v>868</v>
      </c>
      <c r="G238" s="32" t="s">
        <v>2268</v>
      </c>
      <c r="H238" s="33">
        <v>160</v>
      </c>
      <c r="I238" s="33"/>
      <c r="J238" s="147">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2152</v>
      </c>
      <c r="C239" s="31">
        <v>34</v>
      </c>
      <c r="D239" s="32" t="s">
        <v>1990</v>
      </c>
      <c r="E239" s="32" t="s">
        <v>960</v>
      </c>
      <c r="F239" s="32" t="s">
        <v>309</v>
      </c>
      <c r="G239" s="32" t="s">
        <v>2156</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2152</v>
      </c>
      <c r="C240" s="31">
        <v>34</v>
      </c>
      <c r="D240" s="32" t="s">
        <v>1964</v>
      </c>
      <c r="E240" s="32" t="s">
        <v>2016</v>
      </c>
      <c r="F240" s="32"/>
      <c r="G240" s="32" t="s">
        <v>2275</v>
      </c>
      <c r="H240" s="33"/>
      <c r="I240" s="33"/>
      <c r="J240" s="147"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2152</v>
      </c>
      <c r="C241" s="31">
        <v>34</v>
      </c>
      <c r="D241" s="32" t="s">
        <v>1964</v>
      </c>
      <c r="E241" s="32" t="s">
        <v>2016</v>
      </c>
      <c r="F241" s="32" t="s">
        <v>1251</v>
      </c>
      <c r="G241" s="32" t="s">
        <v>2277</v>
      </c>
      <c r="H241" s="33">
        <v>160</v>
      </c>
      <c r="I241" s="33">
        <v>180</v>
      </c>
      <c r="J241" s="147">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299" t="s">
        <v>2002</v>
      </c>
      <c r="V241" s="299" t="s">
        <v>2059</v>
      </c>
      <c r="W241" s="299">
        <v>160</v>
      </c>
      <c r="X241" s="299" t="s">
        <v>2162</v>
      </c>
      <c r="Y241" s="299">
        <v>80</v>
      </c>
      <c r="Z241" s="299" t="s">
        <v>2140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2152</v>
      </c>
      <c r="C242" s="31">
        <v>34</v>
      </c>
      <c r="D242" s="32" t="s">
        <v>1964</v>
      </c>
      <c r="E242" s="32" t="s">
        <v>2016</v>
      </c>
      <c r="F242" s="32" t="s">
        <v>309</v>
      </c>
      <c r="G242" s="32" t="s">
        <v>2156</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2152</v>
      </c>
      <c r="C243" s="31">
        <v>34</v>
      </c>
      <c r="D243" s="32" t="s">
        <v>1964</v>
      </c>
      <c r="E243" s="32" t="s">
        <v>2016</v>
      </c>
      <c r="F243" s="32" t="s">
        <v>1246</v>
      </c>
      <c r="G243" s="32" t="s">
        <v>1246</v>
      </c>
      <c r="H243" s="33">
        <v>20</v>
      </c>
      <c r="I243" s="33">
        <v>20</v>
      </c>
      <c r="J243" s="147">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2152</v>
      </c>
      <c r="C244" s="31">
        <v>34</v>
      </c>
      <c r="D244" s="32" t="s">
        <v>1990</v>
      </c>
      <c r="E244" s="32" t="s">
        <v>2026</v>
      </c>
      <c r="F244" s="32"/>
      <c r="G244" s="32" t="s">
        <v>2141</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2152</v>
      </c>
      <c r="C245" s="31">
        <v>34</v>
      </c>
      <c r="D245" s="32" t="s">
        <v>2000</v>
      </c>
      <c r="E245" s="32" t="s">
        <v>2026</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2152</v>
      </c>
      <c r="C246" s="31">
        <v>34</v>
      </c>
      <c r="D246" s="32" t="s">
        <v>1990</v>
      </c>
      <c r="E246" s="32" t="s">
        <v>2041</v>
      </c>
      <c r="F246" s="32"/>
      <c r="G246" s="32" t="s">
        <v>2278</v>
      </c>
      <c r="H246" s="33"/>
      <c r="I246" s="33"/>
      <c r="J246" s="147"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2152</v>
      </c>
      <c r="C247" s="31">
        <v>34</v>
      </c>
      <c r="D247" s="32" t="s">
        <v>1990</v>
      </c>
      <c r="E247" s="32" t="s">
        <v>2041</v>
      </c>
      <c r="F247" s="32" t="s">
        <v>343</v>
      </c>
      <c r="G247" s="32" t="s">
        <v>2082</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2152</v>
      </c>
      <c r="C248" s="31">
        <v>34</v>
      </c>
      <c r="D248" s="32" t="s">
        <v>1990</v>
      </c>
      <c r="E248" s="32" t="s">
        <v>2041</v>
      </c>
      <c r="F248" s="32" t="s">
        <v>565</v>
      </c>
      <c r="G248" s="32" t="s">
        <v>2033</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2152</v>
      </c>
      <c r="C249" s="31">
        <v>34</v>
      </c>
      <c r="D249" s="32" t="s">
        <v>1990</v>
      </c>
      <c r="E249" s="32" t="s">
        <v>960</v>
      </c>
      <c r="F249" s="32"/>
      <c r="G249" s="32" t="s">
        <v>2280</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2152</v>
      </c>
      <c r="C250" s="305">
        <v>34</v>
      </c>
      <c r="D250" s="32" t="s">
        <v>1990</v>
      </c>
      <c r="E250" s="32" t="s">
        <v>960</v>
      </c>
      <c r="F250" s="32" t="s">
        <v>343</v>
      </c>
      <c r="G250" s="32" t="s">
        <v>2082</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2152</v>
      </c>
      <c r="C251" s="31">
        <v>34</v>
      </c>
      <c r="D251" s="32" t="s">
        <v>1990</v>
      </c>
      <c r="E251" s="32" t="s">
        <v>960</v>
      </c>
      <c r="F251" s="32"/>
      <c r="G251" s="32" t="s">
        <v>2281</v>
      </c>
      <c r="H251" s="33"/>
      <c r="I251" s="33"/>
      <c r="J251" s="147"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2152</v>
      </c>
      <c r="C252" s="31">
        <v>34</v>
      </c>
      <c r="D252" s="32" t="s">
        <v>1990</v>
      </c>
      <c r="E252" s="32" t="s">
        <v>960</v>
      </c>
      <c r="F252" s="32" t="s">
        <v>1191</v>
      </c>
      <c r="G252" s="32" t="s">
        <v>2039</v>
      </c>
      <c r="H252" s="33"/>
      <c r="I252" s="33"/>
      <c r="J252" s="147">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2152</v>
      </c>
      <c r="C253" s="31">
        <v>34</v>
      </c>
      <c r="D253" s="32" t="s">
        <v>1990</v>
      </c>
      <c r="E253" s="32" t="s">
        <v>960</v>
      </c>
      <c r="F253" s="32" t="s">
        <v>565</v>
      </c>
      <c r="G253" s="32" t="s">
        <v>2033</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2152</v>
      </c>
      <c r="C254" s="153">
        <v>34</v>
      </c>
      <c r="D254" s="154"/>
      <c r="E254" s="154"/>
      <c r="F254" s="154" t="s">
        <v>2053</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2152</v>
      </c>
      <c r="C255" s="153">
        <v>34</v>
      </c>
      <c r="D255" s="154"/>
      <c r="E255" s="154"/>
      <c r="F255" s="154" t="s">
        <v>2054</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1995</v>
      </c>
      <c r="C256" s="31">
        <v>34</v>
      </c>
      <c r="D256" s="32" t="s">
        <v>2000</v>
      </c>
      <c r="E256" s="32" t="s">
        <v>1996</v>
      </c>
      <c r="F256" s="32"/>
      <c r="G256" s="32" t="s">
        <v>2282</v>
      </c>
      <c r="H256" s="33"/>
      <c r="I256" s="33"/>
      <c r="J256" s="147"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1995</v>
      </c>
      <c r="C257" s="31">
        <v>34</v>
      </c>
      <c r="D257" s="32" t="s">
        <v>2008</v>
      </c>
      <c r="E257" s="32" t="s">
        <v>1996</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2002</v>
      </c>
      <c r="V257" s="299" t="s">
        <v>2059</v>
      </c>
      <c r="W257" s="299">
        <v>160</v>
      </c>
      <c r="X257" s="299" t="s">
        <v>2131</v>
      </c>
      <c r="Y257" s="299">
        <v>85</v>
      </c>
      <c r="Z257" s="299" t="s">
        <v>2132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1995</v>
      </c>
      <c r="C258" s="31">
        <v>34</v>
      </c>
      <c r="D258" s="32" t="s">
        <v>2008</v>
      </c>
      <c r="E258" s="32" t="s">
        <v>1996</v>
      </c>
      <c r="F258" s="32" t="s">
        <v>1093</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2002</v>
      </c>
      <c r="V258" s="301" t="s">
        <v>2059</v>
      </c>
      <c r="W258" s="301" t="s">
        <v>2064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1995</v>
      </c>
      <c r="C259" s="31">
        <v>34</v>
      </c>
      <c r="D259" s="32" t="s">
        <v>2008</v>
      </c>
      <c r="E259" s="32" t="s">
        <v>1996</v>
      </c>
      <c r="F259" s="32" t="s">
        <v>62</v>
      </c>
      <c r="G259" s="32" t="s">
        <v>2285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1995</v>
      </c>
      <c r="C260" s="31">
        <v>34</v>
      </c>
      <c r="D260" s="32" t="s">
        <v>2008</v>
      </c>
      <c r="E260" s="32" t="s">
        <v>2016</v>
      </c>
      <c r="F260" s="32"/>
      <c r="G260" s="32" t="s">
        <v>2286</v>
      </c>
      <c r="H260" s="33"/>
      <c r="I260" s="33"/>
      <c r="J260" s="147"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1995</v>
      </c>
      <c r="C261" s="31">
        <v>34</v>
      </c>
      <c r="D261" s="32" t="s">
        <v>2008</v>
      </c>
      <c r="E261" s="32" t="s">
        <v>2016</v>
      </c>
      <c r="F261" s="32" t="s">
        <v>1762</v>
      </c>
      <c r="G261" s="32" t="s">
        <v>1762</v>
      </c>
      <c r="H261" s="33"/>
      <c r="I261" s="33">
        <v>120</v>
      </c>
      <c r="J261" s="147">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299" t="s">
        <v>2002</v>
      </c>
      <c r="V261" s="299" t="s">
        <v>2059</v>
      </c>
      <c r="W261" s="299">
        <v>160</v>
      </c>
      <c r="X261" s="299" t="s">
        <v>2162</v>
      </c>
      <c r="Y261" s="299">
        <v>85</v>
      </c>
      <c r="Z261" s="299" t="s">
        <v>2132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1995</v>
      </c>
      <c r="C262" s="31">
        <v>34</v>
      </c>
      <c r="D262" s="32" t="s">
        <v>2008</v>
      </c>
      <c r="E262" s="32" t="s">
        <v>2016</v>
      </c>
      <c r="F262" s="32" t="s">
        <v>1093</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2002</v>
      </c>
      <c r="V262" s="301" t="s">
        <v>2059</v>
      </c>
      <c r="W262" s="301" t="s">
        <v>2064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1995</v>
      </c>
      <c r="C263" s="31">
        <v>34</v>
      </c>
      <c r="D263" s="32" t="s">
        <v>2008</v>
      </c>
      <c r="E263" s="32" t="s">
        <v>2016</v>
      </c>
      <c r="F263" s="32" t="s">
        <v>1077</v>
      </c>
      <c r="G263" s="32" t="s">
        <v>1077</v>
      </c>
      <c r="H263" s="33"/>
      <c r="I263" s="33">
        <v>55</v>
      </c>
      <c r="J263" s="147">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1995</v>
      </c>
      <c r="C264" s="31">
        <v>34</v>
      </c>
      <c r="D264" s="32" t="s">
        <v>1990</v>
      </c>
      <c r="E264" s="32" t="s">
        <v>1996</v>
      </c>
      <c r="F264" s="32"/>
      <c r="G264" s="32" t="s">
        <v>2087</v>
      </c>
      <c r="H264" s="33"/>
      <c r="I264" s="33"/>
      <c r="J264" s="147"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1995</v>
      </c>
      <c r="C265" s="31">
        <v>34</v>
      </c>
      <c r="D265" s="32" t="s">
        <v>1990</v>
      </c>
      <c r="E265" s="32" t="s">
        <v>1996</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2002</v>
      </c>
      <c r="V265" s="299" t="s">
        <v>2059</v>
      </c>
      <c r="W265" s="299" t="s">
        <v>2289</v>
      </c>
      <c r="X265" s="300" t="s">
        <v>2090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1995</v>
      </c>
      <c r="C266" s="31">
        <v>34</v>
      </c>
      <c r="D266" s="32" t="s">
        <v>1990</v>
      </c>
      <c r="E266" s="32" t="s">
        <v>1996</v>
      </c>
      <c r="F266" s="32" t="s">
        <v>881</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2002</v>
      </c>
      <c r="V266" s="301" t="s">
        <v>2059</v>
      </c>
      <c r="W266" s="301" t="s">
        <v>2289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1995</v>
      </c>
      <c r="C267" s="31">
        <v>34</v>
      </c>
      <c r="D267" s="32" t="s">
        <v>1990</v>
      </c>
      <c r="E267" s="32" t="s">
        <v>1996</v>
      </c>
      <c r="F267" s="32" t="s">
        <v>392</v>
      </c>
      <c r="G267" s="32" t="s">
        <v>2083</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2002</v>
      </c>
      <c r="V267" s="299" t="s">
        <v>2059</v>
      </c>
      <c r="W267" s="299">
        <v>140</v>
      </c>
      <c r="X267" s="299" t="s">
        <v>2093</v>
      </c>
      <c r="Y267" s="299">
        <v>75</v>
      </c>
      <c r="Z267" s="299" t="s">
        <v>2094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1995</v>
      </c>
      <c r="C268" s="31">
        <v>34</v>
      </c>
      <c r="D268" s="32" t="s">
        <v>1990</v>
      </c>
      <c r="E268" s="32" t="s">
        <v>1996</v>
      </c>
      <c r="F268" s="32" t="s">
        <v>327</v>
      </c>
      <c r="G268" s="32" t="s">
        <v>2095</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2096</v>
      </c>
      <c r="V268" s="301" t="s">
        <v>2003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1995</v>
      </c>
      <c r="C269" s="31">
        <v>34</v>
      </c>
      <c r="D269" s="32" t="s">
        <v>1990</v>
      </c>
      <c r="E269" s="32" t="s">
        <v>960</v>
      </c>
      <c r="F269" s="32"/>
      <c r="G269" s="32" t="s">
        <v>2099</v>
      </c>
      <c r="H269" s="33"/>
      <c r="I269" s="33"/>
      <c r="J269" s="147"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1995</v>
      </c>
      <c r="C270" s="31">
        <v>34</v>
      </c>
      <c r="D270" s="32" t="s">
        <v>1990</v>
      </c>
      <c r="E270" s="32" t="s">
        <v>960</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1995</v>
      </c>
      <c r="C271" s="31">
        <v>34</v>
      </c>
      <c r="D271" s="32" t="s">
        <v>1990</v>
      </c>
      <c r="E271" s="32" t="s">
        <v>960</v>
      </c>
      <c r="F271" s="32" t="s">
        <v>881</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1995</v>
      </c>
      <c r="C272" s="31">
        <v>34</v>
      </c>
      <c r="D272" s="32" t="s">
        <v>1990</v>
      </c>
      <c r="E272" s="32" t="s">
        <v>960</v>
      </c>
      <c r="F272" s="32" t="s">
        <v>327</v>
      </c>
      <c r="G272" s="32" t="s">
        <v>2095</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1995</v>
      </c>
      <c r="C273" s="31">
        <v>34</v>
      </c>
      <c r="D273" s="32" t="s">
        <v>1990</v>
      </c>
      <c r="E273" s="32" t="s">
        <v>960</v>
      </c>
      <c r="F273" s="32"/>
      <c r="G273" s="32" t="s">
        <v>2290</v>
      </c>
      <c r="H273" s="33"/>
      <c r="I273" s="33"/>
      <c r="J273" s="147"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1995</v>
      </c>
      <c r="C274" s="31">
        <v>34</v>
      </c>
      <c r="D274" s="32" t="s">
        <v>1990</v>
      </c>
      <c r="E274" s="32" t="s">
        <v>960</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1995</v>
      </c>
      <c r="C275" s="31">
        <v>34</v>
      </c>
      <c r="D275" s="32" t="s">
        <v>1990</v>
      </c>
      <c r="E275" s="32" t="s">
        <v>960</v>
      </c>
      <c r="F275" s="32" t="s">
        <v>881</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1995</v>
      </c>
      <c r="C276" s="31">
        <v>34</v>
      </c>
      <c r="D276" s="32" t="s">
        <v>1990</v>
      </c>
      <c r="E276" s="32" t="s">
        <v>960</v>
      </c>
      <c r="F276" s="32" t="s">
        <v>392</v>
      </c>
      <c r="G276" s="32" t="s">
        <v>2083</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1995</v>
      </c>
      <c r="C277" s="31">
        <v>34</v>
      </c>
      <c r="D277" s="32" t="s">
        <v>1990</v>
      </c>
      <c r="E277" s="32" t="s">
        <v>960</v>
      </c>
      <c r="F277" s="32" t="s">
        <v>1203</v>
      </c>
      <c r="G277" s="32" t="s">
        <v>2227</v>
      </c>
      <c r="H277" s="33">
        <v>25</v>
      </c>
      <c r="I277" s="33"/>
      <c r="J277" s="147">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1995</v>
      </c>
      <c r="C278" s="31">
        <v>34</v>
      </c>
      <c r="D278" s="32" t="s">
        <v>1990</v>
      </c>
      <c r="E278" s="32" t="s">
        <v>960</v>
      </c>
      <c r="F278" s="32"/>
      <c r="G278" s="32" t="s">
        <v>2292</v>
      </c>
      <c r="H278" s="33"/>
      <c r="I278" s="33"/>
      <c r="J278" s="147"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1995</v>
      </c>
      <c r="C279" s="31">
        <v>34</v>
      </c>
      <c r="D279" s="32" t="s">
        <v>1990</v>
      </c>
      <c r="E279" s="32" t="s">
        <v>960</v>
      </c>
      <c r="F279" s="32" t="s">
        <v>1667</v>
      </c>
      <c r="G279" s="32" t="s">
        <v>800</v>
      </c>
      <c r="H279" s="33">
        <v>200</v>
      </c>
      <c r="I279" s="33"/>
      <c r="J279" s="147">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299" t="s">
        <v>2002</v>
      </c>
      <c r="V279" s="299" t="s">
        <v>2059</v>
      </c>
      <c r="W279" s="299">
        <v>160</v>
      </c>
      <c r="X279" s="299" t="s">
        <v>2162</v>
      </c>
      <c r="Y279" s="299">
        <v>85</v>
      </c>
      <c r="Z279" s="299" t="s">
        <v>2132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1995</v>
      </c>
      <c r="C280" s="31">
        <v>34</v>
      </c>
      <c r="D280" s="32" t="s">
        <v>1990</v>
      </c>
      <c r="E280" s="32" t="s">
        <v>960</v>
      </c>
      <c r="F280" s="32" t="s">
        <v>881</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1995</v>
      </c>
      <c r="C281" s="31">
        <v>34</v>
      </c>
      <c r="D281" s="32" t="s">
        <v>1990</v>
      </c>
      <c r="E281" s="32" t="s">
        <v>2016</v>
      </c>
      <c r="F281" s="32"/>
      <c r="G281" s="32" t="s">
        <v>2107</v>
      </c>
      <c r="H281" s="33"/>
      <c r="I281" s="33"/>
      <c r="J281" s="147"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1995</v>
      </c>
      <c r="C282" s="31">
        <v>34</v>
      </c>
      <c r="D282" s="32" t="s">
        <v>1990</v>
      </c>
      <c r="E282" s="32" t="s">
        <v>2016</v>
      </c>
      <c r="F282" s="32" t="s">
        <v>353</v>
      </c>
      <c r="G282" s="32" t="s">
        <v>2110</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2002</v>
      </c>
      <c r="V282" s="301" t="s">
        <v>2059</v>
      </c>
      <c r="W282" s="301">
        <v>140</v>
      </c>
      <c r="X282" s="301" t="s">
        <v>2061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1995</v>
      </c>
      <c r="C283" s="31">
        <v>34</v>
      </c>
      <c r="D283" s="32" t="s">
        <v>1990</v>
      </c>
      <c r="E283" s="32" t="s">
        <v>2016</v>
      </c>
      <c r="F283" s="32" t="s">
        <v>881</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1995</v>
      </c>
      <c r="C284" s="31">
        <v>34</v>
      </c>
      <c r="D284" s="32" t="s">
        <v>1990</v>
      </c>
      <c r="E284" s="32" t="s">
        <v>2016</v>
      </c>
      <c r="F284" s="32" t="s">
        <v>260</v>
      </c>
      <c r="G284" s="32" t="s">
        <v>2112</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2002</v>
      </c>
      <c r="V284" s="301" t="s">
        <v>2003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1995</v>
      </c>
      <c r="C285" s="31">
        <v>34</v>
      </c>
      <c r="D285" s="32" t="s">
        <v>1990</v>
      </c>
      <c r="E285" s="32" t="s">
        <v>2026</v>
      </c>
      <c r="F285" s="32"/>
      <c r="G285" s="32" t="s">
        <v>2296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1995</v>
      </c>
      <c r="C286" s="31">
        <v>34</v>
      </c>
      <c r="D286" s="32" t="s">
        <v>2000</v>
      </c>
      <c r="E286" s="32" t="s">
        <v>2026</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1995</v>
      </c>
      <c r="C287" s="31">
        <v>34</v>
      </c>
      <c r="D287" s="32" t="s">
        <v>1990</v>
      </c>
      <c r="E287" s="32" t="s">
        <v>2041</v>
      </c>
      <c r="F287" s="32"/>
      <c r="G287" s="32" t="s">
        <v>2297</v>
      </c>
      <c r="H287" s="33"/>
      <c r="I287" s="33"/>
      <c r="J287" s="147"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1995</v>
      </c>
      <c r="C288" s="31">
        <v>34</v>
      </c>
      <c r="D288" s="32" t="s">
        <v>1990</v>
      </c>
      <c r="E288" s="32" t="s">
        <v>2041</v>
      </c>
      <c r="F288" s="32" t="s">
        <v>406</v>
      </c>
      <c r="G288" s="32" t="s">
        <v>2299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1995</v>
      </c>
      <c r="C289" s="31">
        <v>34</v>
      </c>
      <c r="D289" s="32" t="s">
        <v>1990</v>
      </c>
      <c r="E289" s="32" t="s">
        <v>2041</v>
      </c>
      <c r="F289" s="32" t="s">
        <v>378</v>
      </c>
      <c r="G289" s="32" t="s">
        <v>2148</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1995</v>
      </c>
      <c r="C290" s="31">
        <v>34</v>
      </c>
      <c r="D290" s="32" t="s">
        <v>1990</v>
      </c>
      <c r="E290" s="32" t="s">
        <v>960</v>
      </c>
      <c r="F290" s="32"/>
      <c r="G290" s="32" t="s">
        <v>2300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1995</v>
      </c>
      <c r="C291" s="31">
        <v>34</v>
      </c>
      <c r="D291" s="32" t="s">
        <v>1990</v>
      </c>
      <c r="E291" s="32" t="s">
        <v>960</v>
      </c>
      <c r="F291" s="32" t="s">
        <v>406</v>
      </c>
      <c r="G291" s="32" t="s">
        <v>2299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1995</v>
      </c>
      <c r="C292" s="31">
        <v>34</v>
      </c>
      <c r="D292" s="32" t="s">
        <v>1990</v>
      </c>
      <c r="E292" s="32" t="s">
        <v>960</v>
      </c>
      <c r="F292" s="32"/>
      <c r="G292" s="32" t="s">
        <v>2301</v>
      </c>
      <c r="H292" s="33"/>
      <c r="I292" s="33"/>
      <c r="J292" s="147"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1995</v>
      </c>
      <c r="C293" s="31">
        <v>34</v>
      </c>
      <c r="D293" s="32" t="s">
        <v>1990</v>
      </c>
      <c r="E293" s="32" t="s">
        <v>960</v>
      </c>
      <c r="F293" s="32" t="s">
        <v>1194</v>
      </c>
      <c r="G293" s="32" t="s">
        <v>2196</v>
      </c>
      <c r="H293" s="33">
        <v>40</v>
      </c>
      <c r="I293" s="33"/>
      <c r="J293" s="147">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1995</v>
      </c>
      <c r="C294" s="31">
        <v>34</v>
      </c>
      <c r="D294" s="32" t="s">
        <v>1990</v>
      </c>
      <c r="E294" s="32" t="s">
        <v>960</v>
      </c>
      <c r="F294" s="32" t="s">
        <v>378</v>
      </c>
      <c r="G294" s="32" t="s">
        <v>2148</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1995</v>
      </c>
      <c r="C295" s="153">
        <v>34</v>
      </c>
      <c r="D295" s="154"/>
      <c r="E295" s="154"/>
      <c r="F295" s="154" t="s">
        <v>2053</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1995</v>
      </c>
      <c r="C296" s="153">
        <v>34</v>
      </c>
      <c r="D296" s="154"/>
      <c r="E296" s="154"/>
      <c r="F296" s="154" t="s">
        <v>2054</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2055</v>
      </c>
      <c r="C297" s="31">
        <v>34</v>
      </c>
      <c r="D297" s="32" t="s">
        <v>2008</v>
      </c>
      <c r="E297" s="32" t="s">
        <v>1996</v>
      </c>
      <c r="F297" s="32"/>
      <c r="G297" s="32" t="s">
        <v>2303</v>
      </c>
      <c r="H297" s="33"/>
      <c r="I297" s="33"/>
      <c r="J297" s="147"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2055</v>
      </c>
      <c r="C298" s="31">
        <v>34</v>
      </c>
      <c r="D298" s="32" t="s">
        <v>2008</v>
      </c>
      <c r="E298" s="32" t="s">
        <v>1996</v>
      </c>
      <c r="F298" s="32" t="s">
        <v>1591</v>
      </c>
      <c r="G298" s="32" t="s">
        <v>2305</v>
      </c>
      <c r="H298" s="33"/>
      <c r="I298" s="33">
        <v>180</v>
      </c>
      <c r="J298" s="147">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1" t="s">
        <v>2002</v>
      </c>
      <c r="V298" s="301" t="s">
        <v>2059</v>
      </c>
      <c r="W298" s="301">
        <v>160</v>
      </c>
      <c r="X298" s="301" t="s">
        <v>2065</v>
      </c>
      <c r="Y298" s="301">
        <v>80</v>
      </c>
      <c r="Z298" s="301" t="s">
        <v>2140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2055</v>
      </c>
      <c r="C299" s="31">
        <v>34</v>
      </c>
      <c r="D299" s="32" t="s">
        <v>2008</v>
      </c>
      <c r="E299" s="32" t="s">
        <v>1996</v>
      </c>
      <c r="F299" s="32" t="s">
        <v>1111</v>
      </c>
      <c r="G299" s="32" t="s">
        <v>2063</v>
      </c>
      <c r="H299" s="33"/>
      <c r="I299" s="33">
        <v>100</v>
      </c>
      <c r="J299" s="147">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299" t="s">
        <v>2002</v>
      </c>
      <c r="V299" s="299" t="s">
        <v>2059</v>
      </c>
      <c r="W299" s="299" t="s">
        <v>2064</v>
      </c>
      <c r="X299" s="299" t="s">
        <v>2065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2055</v>
      </c>
      <c r="C300" s="31">
        <v>34</v>
      </c>
      <c r="D300" s="32" t="s">
        <v>2008</v>
      </c>
      <c r="E300" s="32" t="s">
        <v>2016</v>
      </c>
      <c r="F300" s="32"/>
      <c r="G300" s="32" t="s">
        <v>1432</v>
      </c>
      <c r="H300" s="33"/>
      <c r="I300" s="33"/>
      <c r="J300" s="147"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2055</v>
      </c>
      <c r="C301" s="31">
        <v>34</v>
      </c>
      <c r="D301" s="32" t="s">
        <v>2008</v>
      </c>
      <c r="E301" s="32" t="s">
        <v>2016</v>
      </c>
      <c r="F301" s="32" t="s">
        <v>1432</v>
      </c>
      <c r="G301" s="32" t="s">
        <v>1432</v>
      </c>
      <c r="H301" s="33"/>
      <c r="I301" s="33">
        <v>250</v>
      </c>
      <c r="J301" s="147">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299" t="s">
        <v>2002</v>
      </c>
      <c r="V301" s="299" t="s">
        <v>2059</v>
      </c>
      <c r="W301" s="299">
        <v>140</v>
      </c>
      <c r="X301" s="299" t="s">
        <v>2201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2055</v>
      </c>
      <c r="C302" s="31">
        <v>34</v>
      </c>
      <c r="D302" s="32" t="s">
        <v>1990</v>
      </c>
      <c r="E302" s="32" t="s">
        <v>1996</v>
      </c>
      <c r="F302" s="32"/>
      <c r="G302" s="32" t="s">
        <v>2306</v>
      </c>
      <c r="H302" s="33"/>
      <c r="I302" s="33"/>
      <c r="J302" s="147"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2055</v>
      </c>
      <c r="C303" s="31">
        <v>34</v>
      </c>
      <c r="D303" s="32" t="s">
        <v>1990</v>
      </c>
      <c r="E303" s="32" t="s">
        <v>1996</v>
      </c>
      <c r="F303" s="32" t="s">
        <v>97</v>
      </c>
      <c r="G303" s="32" t="s">
        <v>2308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2002</v>
      </c>
      <c r="V303" s="299" t="s">
        <v>2003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2055</v>
      </c>
      <c r="C304" s="31">
        <v>34</v>
      </c>
      <c r="D304" s="32" t="s">
        <v>1990</v>
      </c>
      <c r="E304" s="32" t="s">
        <v>1996</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2309</v>
      </c>
      <c r="V304" s="301" t="s">
        <v>2059</v>
      </c>
      <c r="W304" s="301">
        <v>120</v>
      </c>
      <c r="X304" s="302" t="s">
        <v>2310</v>
      </c>
      <c r="Y304" s="301"/>
      <c r="Z304" s="301" t="s">
        <v>2311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2055</v>
      </c>
      <c r="C305" s="31">
        <v>34</v>
      </c>
      <c r="D305" s="32" t="s">
        <v>1990</v>
      </c>
      <c r="E305" s="32" t="s">
        <v>1996</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2309</v>
      </c>
      <c r="V305" s="299" t="s">
        <v>2059</v>
      </c>
      <c r="W305" s="299">
        <v>120</v>
      </c>
      <c r="X305" s="299" t="s">
        <v>2310</v>
      </c>
      <c r="Y305" s="299"/>
      <c r="Z305" s="299" t="s">
        <v>2311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2055</v>
      </c>
      <c r="C306" s="31">
        <v>34</v>
      </c>
      <c r="D306" s="32" t="s">
        <v>1990</v>
      </c>
      <c r="E306" s="32" t="s">
        <v>960</v>
      </c>
      <c r="F306" s="32"/>
      <c r="G306" s="32" t="s">
        <v>2017</v>
      </c>
      <c r="H306" s="33"/>
      <c r="I306" s="33"/>
      <c r="J306" s="147"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2055</v>
      </c>
      <c r="C307" s="31">
        <v>34</v>
      </c>
      <c r="D307" s="32" t="s">
        <v>1990</v>
      </c>
      <c r="E307" s="32" t="s">
        <v>960</v>
      </c>
      <c r="F307" s="32" t="s">
        <v>1267</v>
      </c>
      <c r="G307" s="32" t="s">
        <v>2012</v>
      </c>
      <c r="H307" s="33">
        <v>200</v>
      </c>
      <c r="I307" s="33"/>
      <c r="J307" s="147">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299" t="s">
        <v>2002</v>
      </c>
      <c r="V307" s="299" t="s">
        <v>2003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2055</v>
      </c>
      <c r="C308" s="31">
        <v>34</v>
      </c>
      <c r="D308" s="32" t="s">
        <v>1990</v>
      </c>
      <c r="E308" s="32" t="s">
        <v>960</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2055</v>
      </c>
      <c r="C309" s="31">
        <v>34</v>
      </c>
      <c r="D309" s="32" t="s">
        <v>1990</v>
      </c>
      <c r="E309" s="32" t="s">
        <v>960</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2055</v>
      </c>
      <c r="C310" s="31">
        <v>34</v>
      </c>
      <c r="D310" s="32" t="s">
        <v>1990</v>
      </c>
      <c r="E310" s="32" t="s">
        <v>960</v>
      </c>
      <c r="F310" s="32"/>
      <c r="G310" s="32" t="s">
        <v>2313</v>
      </c>
      <c r="H310" s="33"/>
      <c r="I310" s="33"/>
      <c r="J310" s="147"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2055</v>
      </c>
      <c r="C311" s="31">
        <v>34</v>
      </c>
      <c r="D311" s="32" t="s">
        <v>1990</v>
      </c>
      <c r="E311" s="32" t="s">
        <v>960</v>
      </c>
      <c r="F311" s="32" t="s">
        <v>1405</v>
      </c>
      <c r="G311" s="32" t="s">
        <v>2315</v>
      </c>
      <c r="H311" s="33">
        <v>200</v>
      </c>
      <c r="I311" s="33"/>
      <c r="J311" s="147">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299" t="s">
        <v>2002</v>
      </c>
      <c r="V311" s="299" t="s">
        <v>2003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2055</v>
      </c>
      <c r="C312" s="31">
        <v>34</v>
      </c>
      <c r="D312" s="32" t="s">
        <v>1990</v>
      </c>
      <c r="E312" s="32" t="s">
        <v>960</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2055</v>
      </c>
      <c r="C313" s="31">
        <v>34</v>
      </c>
      <c r="D313" s="32" t="s">
        <v>1990</v>
      </c>
      <c r="E313" s="32" t="s">
        <v>960</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2055</v>
      </c>
      <c r="C314" s="31">
        <v>34</v>
      </c>
      <c r="D314" s="32" t="s">
        <v>1990</v>
      </c>
      <c r="E314" s="32" t="s">
        <v>2016</v>
      </c>
      <c r="F314" s="32"/>
      <c r="G314" s="32" t="s">
        <v>2017</v>
      </c>
      <c r="H314" s="33"/>
      <c r="I314" s="33"/>
      <c r="J314" s="147"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2055</v>
      </c>
      <c r="C315" s="31">
        <v>34</v>
      </c>
      <c r="D315" s="32" t="s">
        <v>1990</v>
      </c>
      <c r="E315" s="32" t="s">
        <v>2016</v>
      </c>
      <c r="F315" s="32" t="s">
        <v>1267</v>
      </c>
      <c r="G315" s="32" t="s">
        <v>2020</v>
      </c>
      <c r="H315" s="33">
        <v>200</v>
      </c>
      <c r="I315" s="33"/>
      <c r="J315" s="147">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2002</v>
      </c>
      <c r="V315" s="299" t="s">
        <v>2003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2055</v>
      </c>
      <c r="C316" s="31">
        <v>34</v>
      </c>
      <c r="D316" s="32" t="s">
        <v>1990</v>
      </c>
      <c r="E316" s="32" t="s">
        <v>2016</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2055</v>
      </c>
      <c r="C317" s="31">
        <v>34</v>
      </c>
      <c r="D317" s="32" t="s">
        <v>1990</v>
      </c>
      <c r="E317" s="32" t="s">
        <v>2016</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2055</v>
      </c>
      <c r="C318" s="31">
        <v>34</v>
      </c>
      <c r="D318" s="32" t="s">
        <v>2008</v>
      </c>
      <c r="E318" s="32" t="s">
        <v>2026</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2055</v>
      </c>
      <c r="C319" s="31">
        <v>34</v>
      </c>
      <c r="D319" s="32" t="s">
        <v>1990</v>
      </c>
      <c r="E319" s="32" t="s">
        <v>2026</v>
      </c>
      <c r="F319" s="32"/>
      <c r="G319" s="32" t="s">
        <v>2316</v>
      </c>
      <c r="H319" s="33"/>
      <c r="I319" s="33"/>
      <c r="J319" s="147"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2055</v>
      </c>
      <c r="C320" s="31">
        <v>34</v>
      </c>
      <c r="D320" s="32" t="s">
        <v>1990</v>
      </c>
      <c r="E320" s="32" t="s">
        <v>2026</v>
      </c>
      <c r="F320" s="32" t="s">
        <v>57</v>
      </c>
      <c r="G320" s="32" t="s">
        <v>2167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2055</v>
      </c>
      <c r="C321" s="31">
        <v>34</v>
      </c>
      <c r="D321" s="32" t="s">
        <v>1990</v>
      </c>
      <c r="E321" s="32" t="s">
        <v>2026</v>
      </c>
      <c r="F321" s="32" t="s">
        <v>565</v>
      </c>
      <c r="G321" s="32" t="s">
        <v>2033</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2055</v>
      </c>
      <c r="C322" s="31">
        <v>34</v>
      </c>
      <c r="D322" s="32" t="s">
        <v>1990</v>
      </c>
      <c r="E322" s="32" t="s">
        <v>960</v>
      </c>
      <c r="F322" s="32"/>
      <c r="G322" s="32" t="s">
        <v>2317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2055</v>
      </c>
      <c r="C323" s="305">
        <v>34</v>
      </c>
      <c r="D323" s="32" t="s">
        <v>1990</v>
      </c>
      <c r="E323" s="32" t="s">
        <v>960</v>
      </c>
      <c r="F323" s="32" t="s">
        <v>57</v>
      </c>
      <c r="G323" s="32" t="s">
        <v>2167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2055</v>
      </c>
      <c r="C324" s="31">
        <v>34</v>
      </c>
      <c r="D324" s="32" t="s">
        <v>1990</v>
      </c>
      <c r="E324" s="32" t="s">
        <v>960</v>
      </c>
      <c r="F324" s="32"/>
      <c r="G324" s="32" t="s">
        <v>2318</v>
      </c>
      <c r="H324" s="33"/>
      <c r="I324" s="33"/>
      <c r="J324" s="147"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2055</v>
      </c>
      <c r="C325" s="31">
        <v>34</v>
      </c>
      <c r="D325" s="32" t="s">
        <v>1990</v>
      </c>
      <c r="E325" s="32" t="s">
        <v>960</v>
      </c>
      <c r="F325" s="32" t="s">
        <v>1191</v>
      </c>
      <c r="G325" s="32" t="s">
        <v>2039</v>
      </c>
      <c r="H325" s="33">
        <v>40</v>
      </c>
      <c r="I325" s="33"/>
      <c r="J325" s="147">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2055</v>
      </c>
      <c r="C326" s="31">
        <v>34</v>
      </c>
      <c r="D326" s="32" t="s">
        <v>1990</v>
      </c>
      <c r="E326" s="32" t="s">
        <v>960</v>
      </c>
      <c r="F326" s="32" t="s">
        <v>565</v>
      </c>
      <c r="G326" s="32" t="s">
        <v>2033</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2055</v>
      </c>
      <c r="C327" s="31">
        <v>34</v>
      </c>
      <c r="D327" s="32" t="s">
        <v>1990</v>
      </c>
      <c r="E327" s="32" t="s">
        <v>2041</v>
      </c>
      <c r="F327" s="32"/>
      <c r="G327" s="32" t="s">
        <v>2319</v>
      </c>
      <c r="H327" s="33"/>
      <c r="I327" s="33"/>
      <c r="J327" s="147"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2055</v>
      </c>
      <c r="C328" s="31">
        <v>34</v>
      </c>
      <c r="D328" s="32" t="s">
        <v>1990</v>
      </c>
      <c r="E328" s="32" t="s">
        <v>2041</v>
      </c>
      <c r="F328" s="32" t="s">
        <v>85</v>
      </c>
      <c r="G328" s="32" t="s">
        <v>2321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2055</v>
      </c>
      <c r="C329" s="31">
        <v>34</v>
      </c>
      <c r="D329" s="32" t="s">
        <v>1990</v>
      </c>
      <c r="E329" s="32" t="s">
        <v>2041</v>
      </c>
      <c r="F329" s="32" t="s">
        <v>124</v>
      </c>
      <c r="G329" s="32" t="s">
        <v>2048</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2055</v>
      </c>
      <c r="C330" s="31">
        <v>34</v>
      </c>
      <c r="D330" s="32" t="s">
        <v>1990</v>
      </c>
      <c r="E330" s="32" t="s">
        <v>960</v>
      </c>
      <c r="F330" s="32"/>
      <c r="G330" s="32" t="s">
        <v>2322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2055</v>
      </c>
      <c r="C331" s="31">
        <v>34</v>
      </c>
      <c r="D331" s="32" t="s">
        <v>1990</v>
      </c>
      <c r="E331" s="32" t="s">
        <v>960</v>
      </c>
      <c r="F331" s="32" t="s">
        <v>85</v>
      </c>
      <c r="G331" s="32" t="s">
        <v>2321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2055</v>
      </c>
      <c r="C333" s="31">
        <v>34</v>
      </c>
      <c r="D333" s="32" t="s">
        <v>1990</v>
      </c>
      <c r="E333" s="32" t="s">
        <v>960</v>
      </c>
      <c r="F333" s="32"/>
      <c r="G333" s="32" t="s">
        <v>2323</v>
      </c>
      <c r="H333" s="33"/>
      <c r="I333" s="33"/>
      <c r="J333" s="147"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2055</v>
      </c>
      <c r="C334" s="31">
        <v>34</v>
      </c>
      <c r="D334" s="32" t="s">
        <v>1990</v>
      </c>
      <c r="E334" s="32" t="s">
        <v>960</v>
      </c>
      <c r="F334" s="32" t="s">
        <v>1181</v>
      </c>
      <c r="G334" s="32" t="s">
        <v>2039</v>
      </c>
      <c r="H334" s="33">
        <v>40</v>
      </c>
      <c r="I334" s="33"/>
      <c r="J334" s="147">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2055</v>
      </c>
      <c r="C335" s="31">
        <v>34</v>
      </c>
      <c r="D335" s="32" t="s">
        <v>1990</v>
      </c>
      <c r="E335" s="32" t="s">
        <v>960</v>
      </c>
      <c r="F335" s="32" t="s">
        <v>124</v>
      </c>
      <c r="G335" s="32" t="s">
        <v>2048</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2055</v>
      </c>
      <c r="C336" s="153">
        <v>34</v>
      </c>
      <c r="D336" s="154"/>
      <c r="E336" s="154"/>
      <c r="F336" s="154" t="s">
        <v>2053</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2055</v>
      </c>
      <c r="C337" s="153">
        <v>34</v>
      </c>
      <c r="D337" s="154"/>
      <c r="E337" s="154"/>
      <c r="F337" s="154" t="s">
        <v>2054</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60">
      <c r="A338" s="273">
        <v>46254</v>
      </c>
      <c r="B338" s="31" t="s">
        <v>2086</v>
      </c>
      <c r="C338" s="31">
        <v>34</v>
      </c>
      <c r="D338" s="32" t="s">
        <v>2008</v>
      </c>
      <c r="E338" s="32" t="s">
        <v>1996</v>
      </c>
      <c r="F338" s="32"/>
      <c r="G338" s="32" t="s">
        <v>2325</v>
      </c>
      <c r="H338" s="33"/>
      <c r="I338" s="33"/>
      <c r="J338" s="147"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2086</v>
      </c>
      <c r="C339" s="31">
        <v>34</v>
      </c>
      <c r="D339" s="32" t="s">
        <v>2008</v>
      </c>
      <c r="E339" s="32" t="s">
        <v>1996</v>
      </c>
      <c r="F339" s="32" t="s">
        <v>1597</v>
      </c>
      <c r="G339" s="32" t="s">
        <v>1597</v>
      </c>
      <c r="H339" s="33"/>
      <c r="I339" s="33">
        <v>180</v>
      </c>
      <c r="J339" s="147">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299" t="s">
        <v>2002</v>
      </c>
      <c r="V339" s="299" t="s">
        <v>2059</v>
      </c>
      <c r="W339" s="299">
        <v>180</v>
      </c>
      <c r="X339" s="299" t="s">
        <v>2174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2086</v>
      </c>
      <c r="C340" s="31">
        <v>34</v>
      </c>
      <c r="D340" s="32" t="s">
        <v>2008</v>
      </c>
      <c r="E340" s="32" t="s">
        <v>1996</v>
      </c>
      <c r="F340" s="32" t="s">
        <v>1621</v>
      </c>
      <c r="G340" s="32" t="s">
        <v>2328</v>
      </c>
      <c r="H340" s="33"/>
      <c r="I340" s="33">
        <v>100</v>
      </c>
      <c r="J340" s="147">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50.11</v>
      </c>
      <c r="AH340" s="352">
        <f t="shared" si="25"/>
        <v>4.3573913043478261E-2</v>
      </c>
      <c r="AI340" s="350" t="str">
        <f t="shared" si="26"/>
        <v>OK</v>
      </c>
    </row>
    <row r="341" spans="1:35" ht="130.5">
      <c r="A341" s="273"/>
      <c r="B341" s="31" t="s">
        <v>2086</v>
      </c>
      <c r="C341" s="31">
        <v>34</v>
      </c>
      <c r="D341" s="32" t="s">
        <v>2008</v>
      </c>
      <c r="E341" s="32" t="s">
        <v>2016</v>
      </c>
      <c r="F341" s="32"/>
      <c r="G341" s="32" t="s">
        <v>2329</v>
      </c>
      <c r="H341" s="33"/>
      <c r="I341" s="33"/>
      <c r="J341" s="147"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2086</v>
      </c>
      <c r="C342" s="31">
        <v>34</v>
      </c>
      <c r="D342" s="32" t="s">
        <v>2008</v>
      </c>
      <c r="E342" s="32" t="s">
        <v>2016</v>
      </c>
      <c r="F342" s="32" t="s">
        <v>1424</v>
      </c>
      <c r="G342" s="32"/>
      <c r="H342" s="33"/>
      <c r="I342" s="33">
        <v>180</v>
      </c>
      <c r="J342" s="147">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2086</v>
      </c>
      <c r="C343" s="31">
        <v>34</v>
      </c>
      <c r="D343" s="32" t="s">
        <v>1990</v>
      </c>
      <c r="E343" s="32" t="s">
        <v>1996</v>
      </c>
      <c r="F343" s="32"/>
      <c r="G343" s="32" t="s">
        <v>2331</v>
      </c>
      <c r="H343" s="33"/>
      <c r="I343" s="33"/>
      <c r="J343" s="147"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2086</v>
      </c>
      <c r="C344" s="31">
        <v>34</v>
      </c>
      <c r="D344" s="32" t="s">
        <v>1990</v>
      </c>
      <c r="E344" s="32" t="s">
        <v>1996</v>
      </c>
      <c r="F344" s="32" t="s">
        <v>825</v>
      </c>
      <c r="G344" s="32" t="s">
        <v>2334</v>
      </c>
      <c r="H344" s="33">
        <v>160</v>
      </c>
      <c r="I344" s="33"/>
      <c r="J344" s="147">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1" t="s">
        <v>2002</v>
      </c>
      <c r="V344" s="301" t="s">
        <v>2059</v>
      </c>
      <c r="W344" s="301">
        <v>180</v>
      </c>
      <c r="X344" s="301" t="s">
        <v>2174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2086</v>
      </c>
      <c r="C345" s="31">
        <v>34</v>
      </c>
      <c r="D345" s="32" t="s">
        <v>1990</v>
      </c>
      <c r="E345" s="32" t="s">
        <v>1996</v>
      </c>
      <c r="F345" s="32" t="s">
        <v>309</v>
      </c>
      <c r="G345" s="32" t="s">
        <v>2156</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2046</v>
      </c>
      <c r="V345" s="299" t="s">
        <v>2059</v>
      </c>
      <c r="W345" s="299" t="s">
        <v>2335</v>
      </c>
      <c r="X345" s="299">
        <v>50</v>
      </c>
      <c r="Y345" s="299" t="s">
        <v>2336</v>
      </c>
      <c r="Z345" s="299" t="s">
        <v>2157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2086</v>
      </c>
      <c r="C346" s="305">
        <v>34</v>
      </c>
      <c r="D346" s="32" t="s">
        <v>1990</v>
      </c>
      <c r="E346" s="32" t="s">
        <v>960</v>
      </c>
      <c r="F346" s="32" t="s">
        <v>502</v>
      </c>
      <c r="G346" s="32" t="s">
        <v>2337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2086</v>
      </c>
      <c r="C347" s="305">
        <v>34</v>
      </c>
      <c r="D347" s="32" t="s">
        <v>1990</v>
      </c>
      <c r="E347" s="32" t="s">
        <v>960</v>
      </c>
      <c r="F347" s="32" t="s">
        <v>669</v>
      </c>
      <c r="G347" s="32" t="s">
        <v>2338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2086</v>
      </c>
      <c r="C348" s="305">
        <v>34</v>
      </c>
      <c r="D348" s="32" t="s">
        <v>1990</v>
      </c>
      <c r="E348" s="32" t="s">
        <v>960</v>
      </c>
      <c r="F348" s="32" t="s">
        <v>607</v>
      </c>
      <c r="G348" s="32" t="s">
        <v>2339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2086</v>
      </c>
      <c r="C349" s="31">
        <v>34</v>
      </c>
      <c r="D349" s="32" t="s">
        <v>1990</v>
      </c>
      <c r="E349" s="32" t="s">
        <v>2016</v>
      </c>
      <c r="F349" s="32"/>
      <c r="G349" s="32" t="s">
        <v>2340</v>
      </c>
      <c r="H349" s="33"/>
      <c r="I349" s="33"/>
      <c r="J349" s="147"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2086</v>
      </c>
      <c r="C350" s="31">
        <v>34</v>
      </c>
      <c r="D350" s="32" t="s">
        <v>1990</v>
      </c>
      <c r="E350" s="32" t="s">
        <v>2016</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2002</v>
      </c>
      <c r="V350" s="301" t="s">
        <v>2059</v>
      </c>
      <c r="W350" s="301">
        <v>180</v>
      </c>
      <c r="X350" s="301" t="s">
        <v>2077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2086</v>
      </c>
      <c r="C351" s="31">
        <v>34</v>
      </c>
      <c r="D351" s="32" t="s">
        <v>1990</v>
      </c>
      <c r="E351" s="32" t="s">
        <v>2016</v>
      </c>
      <c r="F351" s="32" t="s">
        <v>669</v>
      </c>
      <c r="G351" s="32" t="s">
        <v>2338</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2002</v>
      </c>
      <c r="V351" s="299" t="s">
        <v>2003</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2086</v>
      </c>
      <c r="C352" s="31">
        <v>34</v>
      </c>
      <c r="D352" s="32" t="s">
        <v>2008</v>
      </c>
      <c r="E352" s="32" t="s">
        <v>2026</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2086</v>
      </c>
      <c r="C353" s="31">
        <v>34</v>
      </c>
      <c r="D353" s="32" t="s">
        <v>1990</v>
      </c>
      <c r="E353" s="32" t="s">
        <v>2026</v>
      </c>
      <c r="F353" s="32"/>
      <c r="G353" s="32" t="s">
        <v>2233</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2086</v>
      </c>
      <c r="C354" s="31">
        <v>34</v>
      </c>
      <c r="D354" s="32" t="s">
        <v>1990</v>
      </c>
      <c r="E354" s="32" t="s">
        <v>2041</v>
      </c>
      <c r="F354" s="32"/>
      <c r="G354" s="32" t="s">
        <v>2342</v>
      </c>
      <c r="H354" s="33"/>
      <c r="I354" s="33"/>
      <c r="J354" s="147"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2086</v>
      </c>
      <c r="C355" s="31">
        <v>34</v>
      </c>
      <c r="D355" s="32" t="s">
        <v>1990</v>
      </c>
      <c r="E355" s="32" t="s">
        <v>2041</v>
      </c>
      <c r="F355" s="32" t="s">
        <v>1380</v>
      </c>
      <c r="G355" s="32" t="s">
        <v>1380</v>
      </c>
      <c r="H355" s="33">
        <v>40</v>
      </c>
      <c r="I355" s="33"/>
      <c r="J355" s="147">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2086</v>
      </c>
      <c r="C356" s="31">
        <v>34</v>
      </c>
      <c r="D356" s="32" t="s">
        <v>1990</v>
      </c>
      <c r="E356" s="32" t="s">
        <v>2041</v>
      </c>
      <c r="F356" s="32" t="s">
        <v>570</v>
      </c>
      <c r="G356" s="32" t="s">
        <v>2193</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2086</v>
      </c>
      <c r="C357" s="31">
        <v>34</v>
      </c>
      <c r="D357" s="32" t="s">
        <v>1990</v>
      </c>
      <c r="E357" s="32" t="s">
        <v>960</v>
      </c>
      <c r="F357" s="32"/>
      <c r="G357" s="32" t="s">
        <v>2345</v>
      </c>
      <c r="H357" s="33"/>
      <c r="I357" s="33"/>
      <c r="J357" s="147"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2086</v>
      </c>
      <c r="C358" s="31">
        <v>34</v>
      </c>
      <c r="D358" s="32" t="s">
        <v>1990</v>
      </c>
      <c r="E358" s="32" t="s">
        <v>960</v>
      </c>
      <c r="F358" s="32" t="s">
        <v>1380</v>
      </c>
      <c r="G358" s="32" t="s">
        <v>1380</v>
      </c>
      <c r="H358" s="33">
        <v>40</v>
      </c>
      <c r="I358" s="33"/>
      <c r="J358" s="147">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2086</v>
      </c>
      <c r="C359" s="31">
        <v>34</v>
      </c>
      <c r="D359" s="32" t="s">
        <v>1990</v>
      </c>
      <c r="E359" s="32" t="s">
        <v>960</v>
      </c>
      <c r="F359" s="32"/>
      <c r="G359" s="32" t="s">
        <v>2346</v>
      </c>
      <c r="H359" s="33"/>
      <c r="I359" s="33"/>
      <c r="J359" s="147"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2086</v>
      </c>
      <c r="C360" s="31">
        <v>34</v>
      </c>
      <c r="D360" s="32" t="s">
        <v>1990</v>
      </c>
      <c r="E360" s="32" t="s">
        <v>960</v>
      </c>
      <c r="F360" s="32" t="s">
        <v>1185</v>
      </c>
      <c r="G360" s="32" t="s">
        <v>2039</v>
      </c>
      <c r="H360" s="33">
        <v>40</v>
      </c>
      <c r="I360" s="33"/>
      <c r="J360" s="147">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2086</v>
      </c>
      <c r="C361" s="31">
        <v>34</v>
      </c>
      <c r="D361" s="32" t="s">
        <v>1990</v>
      </c>
      <c r="E361" s="32" t="s">
        <v>960</v>
      </c>
      <c r="F361" s="32" t="s">
        <v>570</v>
      </c>
      <c r="G361" s="32" t="s">
        <v>2193</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2086</v>
      </c>
      <c r="C362" s="153">
        <v>34</v>
      </c>
      <c r="D362" s="154"/>
      <c r="E362" s="154"/>
      <c r="F362" s="154" t="s">
        <v>2053</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2086</v>
      </c>
      <c r="C363" s="153">
        <v>34</v>
      </c>
      <c r="D363" s="154"/>
      <c r="E363" s="154"/>
      <c r="F363" s="154" t="s">
        <v>2054</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2126</v>
      </c>
      <c r="C364" s="31">
        <v>34</v>
      </c>
      <c r="D364" s="32" t="s">
        <v>2008</v>
      </c>
      <c r="E364" s="32" t="s">
        <v>1996</v>
      </c>
      <c r="F364" s="32"/>
      <c r="G364" s="32" t="s">
        <v>2348</v>
      </c>
      <c r="H364" s="33"/>
      <c r="I364" s="33"/>
      <c r="J364" s="147"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2126</v>
      </c>
      <c r="C365" s="31">
        <v>34</v>
      </c>
      <c r="D365" s="32" t="s">
        <v>2008</v>
      </c>
      <c r="E365" s="32" t="s">
        <v>1996</v>
      </c>
      <c r="F365" s="32" t="s">
        <v>1603</v>
      </c>
      <c r="G365" s="32" t="s">
        <v>2350</v>
      </c>
      <c r="H365" s="33"/>
      <c r="I365" s="33">
        <v>180</v>
      </c>
      <c r="J365" s="147">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409.06007999999991</v>
      </c>
      <c r="AH365" s="352">
        <f t="shared" si="27"/>
        <v>0.35570441739130426</v>
      </c>
      <c r="AI365" s="350" t="str">
        <f t="shared" si="28"/>
        <v>⚠ Yfir 30%</v>
      </c>
    </row>
    <row r="366" spans="1:35" ht="30.75">
      <c r="A366" s="273"/>
      <c r="B366" s="31" t="s">
        <v>2126</v>
      </c>
      <c r="C366" s="31">
        <v>34</v>
      </c>
      <c r="D366" s="32" t="s">
        <v>2008</v>
      </c>
      <c r="E366" s="32" t="s">
        <v>1996</v>
      </c>
      <c r="F366" s="32" t="s">
        <v>245</v>
      </c>
      <c r="G366" s="32" t="s">
        <v>2351</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2126</v>
      </c>
      <c r="C367" s="31">
        <v>34</v>
      </c>
      <c r="D367" s="32" t="s">
        <v>1990</v>
      </c>
      <c r="E367" s="32" t="s">
        <v>1996</v>
      </c>
      <c r="F367" s="32"/>
      <c r="G367" s="32" t="s">
        <v>2352</v>
      </c>
      <c r="H367" s="33"/>
      <c r="I367" s="33"/>
      <c r="J367" s="147"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2126</v>
      </c>
      <c r="C368" s="31">
        <v>34</v>
      </c>
      <c r="D368" s="32" t="s">
        <v>1990</v>
      </c>
      <c r="E368" s="32" t="s">
        <v>1996</v>
      </c>
      <c r="F368" s="32" t="s">
        <v>1050</v>
      </c>
      <c r="G368" s="32" t="s">
        <v>2354</v>
      </c>
      <c r="H368" s="33">
        <v>160</v>
      </c>
      <c r="I368" s="33"/>
      <c r="J368" s="147">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1" t="s">
        <v>2002</v>
      </c>
      <c r="V368" s="301" t="s">
        <v>2059</v>
      </c>
      <c r="W368" s="301">
        <v>160</v>
      </c>
      <c r="X368" s="301" t="s">
        <v>2355</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2126</v>
      </c>
      <c r="C369" s="31">
        <v>34</v>
      </c>
      <c r="D369" s="32" t="s">
        <v>1990</v>
      </c>
      <c r="E369" s="32" t="s">
        <v>1996</v>
      </c>
      <c r="F369" s="32" t="s">
        <v>245</v>
      </c>
      <c r="G369" s="32" t="s">
        <v>2351</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2002</v>
      </c>
      <c r="V369" s="299" t="s">
        <v>2059</v>
      </c>
      <c r="W369" s="299">
        <v>180</v>
      </c>
      <c r="X369" s="299" t="s">
        <v>2175</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2126</v>
      </c>
      <c r="C370" s="31">
        <v>34</v>
      </c>
      <c r="D370" s="32" t="s">
        <v>1990</v>
      </c>
      <c r="E370" s="32" t="s">
        <v>1996</v>
      </c>
      <c r="F370" s="32" t="s">
        <v>260</v>
      </c>
      <c r="G370" s="32" t="s">
        <v>2112</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2002</v>
      </c>
      <c r="V370" s="301" t="s">
        <v>2003</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2126</v>
      </c>
      <c r="C371" s="31">
        <v>34</v>
      </c>
      <c r="D371" s="32" t="s">
        <v>1990</v>
      </c>
      <c r="E371" s="32" t="s">
        <v>960</v>
      </c>
      <c r="F371" s="32" t="s">
        <v>256</v>
      </c>
      <c r="G371" s="32" t="s">
        <v>2176</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2002</v>
      </c>
      <c r="V371" s="299" t="s">
        <v>2003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2126</v>
      </c>
      <c r="C372" s="31">
        <v>34</v>
      </c>
      <c r="D372" s="32" t="s">
        <v>1990</v>
      </c>
      <c r="E372" s="32" t="s">
        <v>2016</v>
      </c>
      <c r="F372" s="32"/>
      <c r="G372" s="32" t="s">
        <v>2356</v>
      </c>
      <c r="H372" s="33"/>
      <c r="I372" s="33"/>
      <c r="J372" s="147"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2126</v>
      </c>
      <c r="C373" s="31">
        <v>34</v>
      </c>
      <c r="D373" s="32" t="s">
        <v>1990</v>
      </c>
      <c r="E373" s="32" t="s">
        <v>2016</v>
      </c>
      <c r="F373" s="32" t="s">
        <v>183</v>
      </c>
      <c r="G373" s="32" t="s">
        <v>2358</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2002</v>
      </c>
      <c r="V373" s="299" t="s">
        <v>2059</v>
      </c>
      <c r="W373" s="299">
        <v>180</v>
      </c>
      <c r="X373" s="300" t="s">
        <v>2077</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2126</v>
      </c>
      <c r="C374" s="31">
        <v>34</v>
      </c>
      <c r="D374" s="32" t="s">
        <v>1990</v>
      </c>
      <c r="E374" s="32" t="s">
        <v>2016</v>
      </c>
      <c r="F374" s="32" t="s">
        <v>245</v>
      </c>
      <c r="G374" s="32" t="s">
        <v>2351</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2126</v>
      </c>
      <c r="C375" s="31">
        <v>34</v>
      </c>
      <c r="D375" s="32" t="s">
        <v>1990</v>
      </c>
      <c r="E375" s="32" t="s">
        <v>2016</v>
      </c>
      <c r="F375" s="32" t="s">
        <v>260</v>
      </c>
      <c r="G375" s="32" t="s">
        <v>2112</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2126</v>
      </c>
      <c r="C376" s="31">
        <v>34</v>
      </c>
      <c r="D376" s="32" t="s">
        <v>2008</v>
      </c>
      <c r="E376" s="32" t="s">
        <v>2026</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2126</v>
      </c>
      <c r="C377" s="31">
        <v>34</v>
      </c>
      <c r="D377" s="32" t="s">
        <v>1990</v>
      </c>
      <c r="E377" s="32" t="s">
        <v>2026</v>
      </c>
      <c r="F377" s="32"/>
      <c r="G377" s="32" t="s">
        <v>2187</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2126</v>
      </c>
      <c r="C378" s="31">
        <v>34</v>
      </c>
      <c r="D378" s="32" t="s">
        <v>1990</v>
      </c>
      <c r="E378" s="32" t="s">
        <v>2026</v>
      </c>
      <c r="F378" s="32" t="s">
        <v>555</v>
      </c>
      <c r="G378" s="32" t="s">
        <v>2188</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2126</v>
      </c>
      <c r="C379" s="31">
        <v>34</v>
      </c>
      <c r="D379" s="32" t="s">
        <v>1990</v>
      </c>
      <c r="E379" s="32" t="s">
        <v>2041</v>
      </c>
      <c r="F379" s="32"/>
      <c r="G379" s="32" t="s">
        <v>2359</v>
      </c>
      <c r="H379" s="33"/>
      <c r="I379" s="33"/>
      <c r="J379" s="147"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2126</v>
      </c>
      <c r="C380" s="31">
        <v>34</v>
      </c>
      <c r="D380" s="32" t="s">
        <v>1990</v>
      </c>
      <c r="E380" s="32" t="s">
        <v>2041</v>
      </c>
      <c r="F380" s="32" t="s">
        <v>52</v>
      </c>
      <c r="G380" s="32" t="s">
        <v>2031</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2126</v>
      </c>
      <c r="C381" s="31">
        <v>34</v>
      </c>
      <c r="D381" s="32" t="s">
        <v>1990</v>
      </c>
      <c r="E381" s="32" t="s">
        <v>2041</v>
      </c>
      <c r="F381" s="32" t="s">
        <v>160</v>
      </c>
      <c r="G381" s="32" t="s">
        <v>2261</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2126</v>
      </c>
      <c r="C382" s="31">
        <v>34</v>
      </c>
      <c r="D382" s="32" t="s">
        <v>1990</v>
      </c>
      <c r="E382" s="32" t="s">
        <v>960</v>
      </c>
      <c r="F382" s="32"/>
      <c r="G382" s="32" t="s">
        <v>2361</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2126</v>
      </c>
      <c r="C383" s="31">
        <v>34</v>
      </c>
      <c r="D383" s="32" t="s">
        <v>1990</v>
      </c>
      <c r="E383" s="32" t="s">
        <v>960</v>
      </c>
      <c r="F383" s="32" t="s">
        <v>52</v>
      </c>
      <c r="G383" s="32" t="s">
        <v>2031</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2126</v>
      </c>
      <c r="C384" s="31">
        <v>34</v>
      </c>
      <c r="D384" s="32" t="s">
        <v>1990</v>
      </c>
      <c r="E384" s="32" t="s">
        <v>960</v>
      </c>
      <c r="F384" s="32"/>
      <c r="G384" s="32" t="s">
        <v>2362</v>
      </c>
      <c r="H384" s="33"/>
      <c r="I384" s="33"/>
      <c r="J384" s="147"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2126</v>
      </c>
      <c r="C385" s="31">
        <v>34</v>
      </c>
      <c r="D385" s="32" t="s">
        <v>1990</v>
      </c>
      <c r="E385" s="32" t="s">
        <v>960</v>
      </c>
      <c r="F385" s="32" t="s">
        <v>1188</v>
      </c>
      <c r="G385" s="32" t="s">
        <v>2039</v>
      </c>
      <c r="H385" s="33">
        <v>40</v>
      </c>
      <c r="I385" s="33"/>
      <c r="J385" s="147">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2126</v>
      </c>
      <c r="C386" s="31">
        <v>34</v>
      </c>
      <c r="D386" s="32" t="s">
        <v>1990</v>
      </c>
      <c r="E386" s="32" t="s">
        <v>960</v>
      </c>
      <c r="F386" s="32" t="s">
        <v>160</v>
      </c>
      <c r="G386" s="32" t="s">
        <v>2261</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2126</v>
      </c>
      <c r="C387" s="153">
        <v>34</v>
      </c>
      <c r="D387" s="154"/>
      <c r="E387" s="154"/>
      <c r="F387" s="154" t="s">
        <v>2053</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2126</v>
      </c>
      <c r="C388" s="153">
        <v>34</v>
      </c>
      <c r="D388" s="154"/>
      <c r="E388" s="154"/>
      <c r="F388" s="154" t="s">
        <v>2054</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2152</v>
      </c>
      <c r="C389" s="31">
        <v>35</v>
      </c>
      <c r="D389" s="32" t="s">
        <v>2008</v>
      </c>
      <c r="E389" s="32" t="s">
        <v>1996</v>
      </c>
      <c r="F389" s="32"/>
      <c r="G389" s="32" t="s">
        <v>2363</v>
      </c>
      <c r="H389" s="33"/>
      <c r="I389" s="33"/>
      <c r="J389" s="147"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2152</v>
      </c>
      <c r="C390" s="31">
        <v>35</v>
      </c>
      <c r="D390" s="32" t="s">
        <v>2008</v>
      </c>
      <c r="E390" s="32" t="s">
        <v>1996</v>
      </c>
      <c r="F390" s="32" t="s">
        <v>1609</v>
      </c>
      <c r="G390" s="32" t="s">
        <v>1660</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2152</v>
      </c>
      <c r="C391" s="31">
        <v>35</v>
      </c>
      <c r="D391" s="32" t="s">
        <v>2008</v>
      </c>
      <c r="E391" s="32" t="s">
        <v>1996</v>
      </c>
      <c r="F391" s="32" t="s">
        <v>1111</v>
      </c>
      <c r="G391" s="32" t="s">
        <v>2063</v>
      </c>
      <c r="H391" s="33"/>
      <c r="I391" s="33">
        <v>100</v>
      </c>
      <c r="J391" s="147">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2152</v>
      </c>
      <c r="C392" s="31">
        <v>35</v>
      </c>
      <c r="D392" s="32" t="s">
        <v>1990</v>
      </c>
      <c r="E392" s="32" t="s">
        <v>1996</v>
      </c>
      <c r="F392" s="32"/>
      <c r="G392" s="32" t="s">
        <v>2366</v>
      </c>
      <c r="H392" s="33"/>
      <c r="I392" s="33"/>
      <c r="J392" s="147"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2152</v>
      </c>
      <c r="C393" s="31">
        <v>35</v>
      </c>
      <c r="D393" s="32" t="s">
        <v>1990</v>
      </c>
      <c r="E393" s="32" t="s">
        <v>1996</v>
      </c>
      <c r="F393" s="32" t="s">
        <v>1660</v>
      </c>
      <c r="G393" s="32" t="s">
        <v>1660</v>
      </c>
      <c r="H393" s="33">
        <v>180</v>
      </c>
      <c r="I393" s="33"/>
      <c r="J393" s="147">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299" t="s">
        <v>2002</v>
      </c>
      <c r="V393" s="299" t="s">
        <v>2059</v>
      </c>
      <c r="W393" s="299">
        <v>140</v>
      </c>
      <c r="X393" s="299" t="s">
        <v>2201</v>
      </c>
      <c r="Y393" s="299">
        <v>80</v>
      </c>
      <c r="Z393" s="299" t="s">
        <v>2369</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2152</v>
      </c>
      <c r="C394" s="31">
        <v>35</v>
      </c>
      <c r="D394" s="32" t="s">
        <v>1990</v>
      </c>
      <c r="E394" s="32" t="s">
        <v>1996</v>
      </c>
      <c r="F394" s="32" t="s">
        <v>1111</v>
      </c>
      <c r="G394" s="32" t="s">
        <v>2063</v>
      </c>
      <c r="H394" s="33">
        <v>80</v>
      </c>
      <c r="I394" s="33"/>
      <c r="J394" s="147">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1" t="s">
        <v>2002</v>
      </c>
      <c r="V394" s="301" t="s">
        <v>2059</v>
      </c>
      <c r="W394" s="301" t="s">
        <v>2289</v>
      </c>
      <c r="X394" s="301" t="s">
        <v>2065</v>
      </c>
      <c r="Y394" s="301">
        <v>75</v>
      </c>
      <c r="Z394" s="301" t="s">
        <v>2370</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2152</v>
      </c>
      <c r="C395" s="31">
        <v>35</v>
      </c>
      <c r="D395" s="32" t="s">
        <v>1990</v>
      </c>
      <c r="E395" s="32" t="s">
        <v>960</v>
      </c>
      <c r="F395" s="32" t="s">
        <v>560</v>
      </c>
      <c r="G395" s="32" t="s">
        <v>2371</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2152</v>
      </c>
      <c r="C396" s="31">
        <v>35</v>
      </c>
      <c r="D396" s="32" t="s">
        <v>1990</v>
      </c>
      <c r="E396" s="32" t="s">
        <v>2016</v>
      </c>
      <c r="F396" s="32"/>
      <c r="G396" s="32" t="s">
        <v>2372</v>
      </c>
      <c r="H396" s="33"/>
      <c r="I396" s="33"/>
      <c r="J396" s="147"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2152</v>
      </c>
      <c r="C397" s="31">
        <v>35</v>
      </c>
      <c r="D397" s="32" t="s">
        <v>1990</v>
      </c>
      <c r="E397" s="32" t="s">
        <v>2016</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2002</v>
      </c>
      <c r="V397" s="299" t="s">
        <v>2059</v>
      </c>
      <c r="W397" s="299">
        <v>140</v>
      </c>
      <c r="X397" s="299" t="s">
        <v>2162</v>
      </c>
      <c r="Y397" s="299">
        <v>75</v>
      </c>
      <c r="Z397" s="299" t="s">
        <v>2369</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2152</v>
      </c>
      <c r="C398" s="31">
        <v>35</v>
      </c>
      <c r="D398" s="32" t="s">
        <v>1990</v>
      </c>
      <c r="E398" s="32" t="s">
        <v>2016</v>
      </c>
      <c r="F398" s="32" t="s">
        <v>1111</v>
      </c>
      <c r="G398" s="32" t="s">
        <v>2063</v>
      </c>
      <c r="H398" s="33">
        <v>80</v>
      </c>
      <c r="I398" s="33"/>
      <c r="J398" s="147">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1" t="s">
        <v>2002</v>
      </c>
      <c r="V398" s="301" t="s">
        <v>2059</v>
      </c>
      <c r="W398" s="301" t="s">
        <v>2289</v>
      </c>
      <c r="X398" s="301" t="s">
        <v>2162</v>
      </c>
      <c r="Y398" s="301">
        <v>75</v>
      </c>
      <c r="Z398" s="301" t="s">
        <v>2370</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2152</v>
      </c>
      <c r="C399" s="31">
        <v>35</v>
      </c>
      <c r="D399" s="32" t="s">
        <v>2008</v>
      </c>
      <c r="E399" s="32" t="s">
        <v>2026</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2152</v>
      </c>
      <c r="C400" s="31">
        <v>35</v>
      </c>
      <c r="D400" s="32" t="s">
        <v>1990</v>
      </c>
      <c r="E400" s="32" t="s">
        <v>2026</v>
      </c>
      <c r="F400" s="32"/>
      <c r="G400" s="405" t="s">
        <v>2078</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2152</v>
      </c>
      <c r="C401" s="31">
        <v>35</v>
      </c>
      <c r="D401" s="32" t="s">
        <v>1990</v>
      </c>
      <c r="E401" s="32" t="s">
        <v>2041</v>
      </c>
      <c r="F401" s="32"/>
      <c r="G401" s="32" t="s">
        <v>2164</v>
      </c>
      <c r="H401" s="33"/>
      <c r="I401" s="33"/>
      <c r="J401" s="147"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2152</v>
      </c>
      <c r="C402" s="31">
        <v>35</v>
      </c>
      <c r="D402" s="32" t="s">
        <v>1990</v>
      </c>
      <c r="E402" s="32" t="s">
        <v>2041</v>
      </c>
      <c r="F402" s="32" t="s">
        <v>57</v>
      </c>
      <c r="G402" s="32" t="s">
        <v>2167</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2152</v>
      </c>
      <c r="C403" s="31">
        <v>35</v>
      </c>
      <c r="D403" s="32" t="s">
        <v>1990</v>
      </c>
      <c r="E403" s="32" t="s">
        <v>2041</v>
      </c>
      <c r="F403" s="32" t="s">
        <v>565</v>
      </c>
      <c r="G403" s="32" t="s">
        <v>2033</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2152</v>
      </c>
      <c r="C404" s="31">
        <v>35</v>
      </c>
      <c r="D404" s="32" t="s">
        <v>1990</v>
      </c>
      <c r="E404" s="32" t="s">
        <v>960</v>
      </c>
      <c r="F404" s="32"/>
      <c r="G404" s="32" t="s">
        <v>2168</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2152</v>
      </c>
      <c r="C405" s="31">
        <v>35</v>
      </c>
      <c r="D405" s="32" t="s">
        <v>1990</v>
      </c>
      <c r="E405" s="32" t="s">
        <v>960</v>
      </c>
      <c r="F405" s="32" t="s">
        <v>57</v>
      </c>
      <c r="G405" s="32" t="s">
        <v>2167</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2152</v>
      </c>
      <c r="C406" s="31">
        <v>35</v>
      </c>
      <c r="D406" s="32" t="s">
        <v>1990</v>
      </c>
      <c r="E406" s="32" t="s">
        <v>960</v>
      </c>
      <c r="F406" s="32"/>
      <c r="G406" s="32" t="s">
        <v>2375</v>
      </c>
      <c r="H406" s="33"/>
      <c r="I406" s="33"/>
      <c r="J406" s="147"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2152</v>
      </c>
      <c r="C407" s="31">
        <v>35</v>
      </c>
      <c r="D407" s="32" t="s">
        <v>1990</v>
      </c>
      <c r="E407" s="32" t="s">
        <v>960</v>
      </c>
      <c r="F407" s="32" t="s">
        <v>1188</v>
      </c>
      <c r="G407" s="32" t="s">
        <v>2039</v>
      </c>
      <c r="H407" s="33">
        <v>40</v>
      </c>
      <c r="I407" s="33"/>
      <c r="J407" s="147">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2152</v>
      </c>
      <c r="C408" s="31">
        <v>35</v>
      </c>
      <c r="D408" s="32" t="s">
        <v>1990</v>
      </c>
      <c r="E408" s="32" t="s">
        <v>960</v>
      </c>
      <c r="F408" s="32" t="s">
        <v>565</v>
      </c>
      <c r="G408" s="32" t="s">
        <v>2033</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2152</v>
      </c>
      <c r="C409" s="153">
        <v>35</v>
      </c>
      <c r="D409" s="154"/>
      <c r="E409" s="154"/>
      <c r="F409" s="154" t="s">
        <v>2053</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2152</v>
      </c>
      <c r="C410" s="153">
        <v>35</v>
      </c>
      <c r="D410" s="154"/>
      <c r="E410" s="154"/>
      <c r="F410" s="154" t="s">
        <v>2054</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1995</v>
      </c>
      <c r="C411" s="31">
        <v>35</v>
      </c>
      <c r="D411" s="32" t="s">
        <v>2000</v>
      </c>
      <c r="E411" s="32" t="s">
        <v>1996</v>
      </c>
      <c r="F411" s="32"/>
      <c r="G411" s="32" t="s">
        <v>2222</v>
      </c>
      <c r="H411" s="33"/>
      <c r="I411" s="33"/>
      <c r="J411" s="147"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1995</v>
      </c>
      <c r="C412" s="31">
        <v>35</v>
      </c>
      <c r="D412" s="32" t="s">
        <v>2008</v>
      </c>
      <c r="E412" s="32" t="s">
        <v>1996</v>
      </c>
      <c r="F412" s="32" t="s">
        <v>1615</v>
      </c>
      <c r="G412" s="32" t="s">
        <v>1139</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2002</v>
      </c>
      <c r="V412" s="301" t="s">
        <v>2059</v>
      </c>
      <c r="W412" s="301">
        <v>140</v>
      </c>
      <c r="X412" s="301" t="s">
        <v>2224</v>
      </c>
      <c r="Y412" s="301">
        <v>75</v>
      </c>
      <c r="Z412" s="301" t="s">
        <v>2140</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1995</v>
      </c>
      <c r="C413" s="31">
        <v>35</v>
      </c>
      <c r="D413" s="32" t="s">
        <v>2008</v>
      </c>
      <c r="E413" s="32" t="s">
        <v>1996</v>
      </c>
      <c r="F413" s="32" t="s">
        <v>327</v>
      </c>
      <c r="G413" s="32" t="s">
        <v>2095</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2002</v>
      </c>
      <c r="V413" s="299" t="s">
        <v>2003</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1995</v>
      </c>
      <c r="C414" s="31">
        <v>35</v>
      </c>
      <c r="D414" s="32" t="s">
        <v>2008</v>
      </c>
      <c r="E414" s="32" t="s">
        <v>1996</v>
      </c>
      <c r="F414" s="32" t="s">
        <v>392</v>
      </c>
      <c r="G414" s="32" t="s">
        <v>2083</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2002</v>
      </c>
      <c r="V414" s="301" t="s">
        <v>2003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1995</v>
      </c>
      <c r="C415" s="31">
        <v>35</v>
      </c>
      <c r="D415" s="32" t="s">
        <v>1964</v>
      </c>
      <c r="E415" s="32" t="s">
        <v>2016</v>
      </c>
      <c r="F415" s="32"/>
      <c r="G415" s="32" t="s">
        <v>2378</v>
      </c>
      <c r="H415" s="33"/>
      <c r="I415" s="33"/>
      <c r="J415" s="147"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1995</v>
      </c>
      <c r="C416" s="31">
        <v>35</v>
      </c>
      <c r="D416" s="32" t="s">
        <v>1964</v>
      </c>
      <c r="E416" s="32" t="s">
        <v>2016</v>
      </c>
      <c r="F416" s="32" t="s">
        <v>1411</v>
      </c>
      <c r="G416" s="32" t="s">
        <v>2378</v>
      </c>
      <c r="H416" s="33">
        <v>220</v>
      </c>
      <c r="I416" s="33">
        <v>250</v>
      </c>
      <c r="J416" s="147">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1" t="s">
        <v>2002</v>
      </c>
      <c r="V416" s="301" t="s">
        <v>2059</v>
      </c>
      <c r="W416" s="301">
        <v>140</v>
      </c>
      <c r="X416" s="301" t="s">
        <v>2162</v>
      </c>
      <c r="Y416" s="301">
        <v>75</v>
      </c>
      <c r="Z416" s="301" t="s">
        <v>2140</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1995</v>
      </c>
      <c r="C417" s="31">
        <v>35</v>
      </c>
      <c r="D417" s="32" t="s">
        <v>1990</v>
      </c>
      <c r="E417" s="32" t="s">
        <v>1996</v>
      </c>
      <c r="F417" s="32"/>
      <c r="G417" s="32" t="s">
        <v>2222</v>
      </c>
      <c r="H417" s="33"/>
      <c r="I417" s="33"/>
      <c r="J417" s="147"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1995</v>
      </c>
      <c r="C418" s="31">
        <v>35</v>
      </c>
      <c r="D418" s="32" t="s">
        <v>1990</v>
      </c>
      <c r="E418" s="32" t="s">
        <v>1996</v>
      </c>
      <c r="F418" s="32" t="s">
        <v>1139</v>
      </c>
      <c r="G418" s="32" t="s">
        <v>1139</v>
      </c>
      <c r="H418" s="33">
        <v>200</v>
      </c>
      <c r="I418" s="33"/>
      <c r="J418" s="147">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1" t="s">
        <v>2002</v>
      </c>
      <c r="V418" s="301" t="s">
        <v>2059</v>
      </c>
      <c r="W418" s="301">
        <v>140</v>
      </c>
      <c r="X418" s="301" t="s">
        <v>2224</v>
      </c>
      <c r="Y418" s="301">
        <v>75</v>
      </c>
      <c r="Z418" s="301" t="s">
        <v>2140</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1995</v>
      </c>
      <c r="C419" s="305">
        <v>35</v>
      </c>
      <c r="D419" s="32" t="s">
        <v>1990</v>
      </c>
      <c r="E419" s="32" t="s">
        <v>1996</v>
      </c>
      <c r="F419" s="32" t="s">
        <v>327</v>
      </c>
      <c r="G419" s="32" t="s">
        <v>2095</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2002</v>
      </c>
      <c r="V419" s="299" t="s">
        <v>2003</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1995</v>
      </c>
      <c r="C420" s="305">
        <v>35</v>
      </c>
      <c r="D420" s="32" t="s">
        <v>1990</v>
      </c>
      <c r="E420" s="32" t="s">
        <v>1996</v>
      </c>
      <c r="F420" s="32" t="s">
        <v>392</v>
      </c>
      <c r="G420" s="32" t="s">
        <v>2083</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2002</v>
      </c>
      <c r="V420" s="301" t="s">
        <v>2003</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1995</v>
      </c>
      <c r="C421" s="305">
        <v>35</v>
      </c>
      <c r="D421" s="32" t="s">
        <v>1990</v>
      </c>
      <c r="E421" s="32" t="s">
        <v>960</v>
      </c>
      <c r="F421" s="32"/>
      <c r="G421" s="32" t="s">
        <v>2380</v>
      </c>
      <c r="H421" s="33"/>
      <c r="I421" s="33"/>
      <c r="J421" s="147"/>
      <c r="K421" s="306" t="s">
        <v>2381</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1995</v>
      </c>
      <c r="C422" s="305">
        <v>35</v>
      </c>
      <c r="D422" s="32" t="s">
        <v>1990</v>
      </c>
      <c r="E422" s="32" t="s">
        <v>960</v>
      </c>
      <c r="F422" s="32" t="s">
        <v>1139</v>
      </c>
      <c r="G422" s="32" t="s">
        <v>1139</v>
      </c>
      <c r="H422" s="33"/>
      <c r="I422" s="33"/>
      <c r="J422" s="147"/>
      <c r="K422" s="306" t="s">
        <v>1646</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1995</v>
      </c>
      <c r="C423" s="305">
        <v>35</v>
      </c>
      <c r="D423" s="32" t="s">
        <v>1990</v>
      </c>
      <c r="E423" s="32" t="s">
        <v>960</v>
      </c>
      <c r="F423" s="32" t="s">
        <v>1203</v>
      </c>
      <c r="G423" s="32" t="s">
        <v>2227</v>
      </c>
      <c r="H423" s="33">
        <v>25</v>
      </c>
      <c r="I423" s="33"/>
      <c r="J423" s="147"/>
      <c r="K423" s="306" t="s">
        <v>1205</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1995</v>
      </c>
      <c r="C424" s="305">
        <v>35</v>
      </c>
      <c r="D424" s="32" t="s">
        <v>1990</v>
      </c>
      <c r="E424" s="32" t="s">
        <v>960</v>
      </c>
      <c r="F424" s="32"/>
      <c r="G424" s="32" t="s">
        <v>2382</v>
      </c>
      <c r="H424" s="33"/>
      <c r="I424" s="33"/>
      <c r="J424" s="147"/>
      <c r="K424" s="306" t="s">
        <v>1554</v>
      </c>
      <c r="L424" s="306" t="s">
        <v>1555</v>
      </c>
      <c r="M424" s="306"/>
      <c r="N424" s="307"/>
      <c r="O424" s="307"/>
      <c r="P424" s="307"/>
      <c r="Q424" s="307"/>
      <c r="R424" s="307"/>
      <c r="S424" s="307"/>
      <c r="T424" s="64">
        <v>2</v>
      </c>
      <c r="U424" s="301" t="s">
        <v>2002</v>
      </c>
      <c r="V424" s="301" t="s">
        <v>2059</v>
      </c>
      <c r="W424" s="301">
        <v>140</v>
      </c>
      <c r="X424" s="301" t="s">
        <v>2162</v>
      </c>
      <c r="Y424" s="301">
        <v>75</v>
      </c>
      <c r="Z424" s="301" t="s">
        <v>2140</v>
      </c>
      <c r="AA424" s="301"/>
      <c r="AF424" s="351"/>
      <c r="AG424" s="351"/>
      <c r="AH424" s="352"/>
      <c r="AI424" s="350"/>
    </row>
    <row r="425" spans="1:35" ht="72">
      <c r="A425" s="273"/>
      <c r="B425" s="31" t="s">
        <v>1995</v>
      </c>
      <c r="C425" s="31">
        <v>35</v>
      </c>
      <c r="D425" s="32" t="s">
        <v>1990</v>
      </c>
      <c r="E425" s="32" t="s">
        <v>960</v>
      </c>
      <c r="F425" s="32" t="s">
        <v>1553</v>
      </c>
      <c r="G425" s="32" t="s">
        <v>2383</v>
      </c>
      <c r="H425" s="33">
        <v>200</v>
      </c>
      <c r="I425" s="33"/>
      <c r="J425" s="147">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1995</v>
      </c>
      <c r="C426" s="31">
        <v>35</v>
      </c>
      <c r="D426" s="32" t="s">
        <v>1990</v>
      </c>
      <c r="E426" s="32" t="s">
        <v>960</v>
      </c>
      <c r="F426" s="32"/>
      <c r="G426" s="32" t="s">
        <v>2229</v>
      </c>
      <c r="H426" s="33"/>
      <c r="I426" s="33"/>
      <c r="J426" s="147"/>
      <c r="K426" s="21" t="s">
        <v>1234</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1995</v>
      </c>
      <c r="C427" s="31">
        <v>35</v>
      </c>
      <c r="D427" s="32" t="s">
        <v>1990</v>
      </c>
      <c r="E427" s="32" t="s">
        <v>960</v>
      </c>
      <c r="F427" s="32" t="s">
        <v>1233</v>
      </c>
      <c r="G427" s="32" t="s">
        <v>2229</v>
      </c>
      <c r="H427" s="33">
        <v>200</v>
      </c>
      <c r="I427" s="33"/>
      <c r="J427" s="147">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299" t="s">
        <v>2002</v>
      </c>
      <c r="V427" s="299" t="s">
        <v>2059</v>
      </c>
      <c r="W427" s="299">
        <v>160</v>
      </c>
      <c r="X427" s="299" t="s">
        <v>2162</v>
      </c>
      <c r="Y427" s="299">
        <v>75</v>
      </c>
      <c r="Z427" s="299" t="s">
        <v>2140</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1995</v>
      </c>
      <c r="C428" s="31">
        <v>35</v>
      </c>
      <c r="D428" s="32" t="s">
        <v>2008</v>
      </c>
      <c r="E428" s="32" t="s">
        <v>2026</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1995</v>
      </c>
      <c r="C429" s="31">
        <v>35</v>
      </c>
      <c r="D429" s="32" t="s">
        <v>1990</v>
      </c>
      <c r="E429" s="32" t="s">
        <v>2026</v>
      </c>
      <c r="F429" s="32"/>
      <c r="G429" s="32" t="s">
        <v>2163</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1995</v>
      </c>
      <c r="C430" s="31">
        <v>35</v>
      </c>
      <c r="D430" s="32" t="s">
        <v>1990</v>
      </c>
      <c r="E430" s="32" t="s">
        <v>2041</v>
      </c>
      <c r="F430" s="32"/>
      <c r="G430" s="32" t="s">
        <v>2384</v>
      </c>
      <c r="H430" s="33"/>
      <c r="I430" s="33"/>
      <c r="J430" s="147"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1995</v>
      </c>
      <c r="C431" s="31">
        <v>35</v>
      </c>
      <c r="D431" s="32" t="s">
        <v>1990</v>
      </c>
      <c r="E431" s="32" t="s">
        <v>2041</v>
      </c>
      <c r="F431" s="32" t="s">
        <v>68</v>
      </c>
      <c r="G431" s="32" t="s">
        <v>2192</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1995</v>
      </c>
      <c r="C432" s="31">
        <v>35</v>
      </c>
      <c r="D432" s="32" t="s">
        <v>1990</v>
      </c>
      <c r="E432" s="32" t="s">
        <v>2041</v>
      </c>
      <c r="F432" s="32" t="s">
        <v>570</v>
      </c>
      <c r="G432" s="32" t="s">
        <v>2193</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1995</v>
      </c>
      <c r="C433" s="31">
        <v>35</v>
      </c>
      <c r="D433" s="32" t="s">
        <v>1990</v>
      </c>
      <c r="E433" s="32" t="s">
        <v>960</v>
      </c>
      <c r="F433" s="32"/>
      <c r="G433" s="32" t="s">
        <v>2385</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1995</v>
      </c>
      <c r="C434" s="31">
        <v>35</v>
      </c>
      <c r="D434" s="32" t="s">
        <v>1990</v>
      </c>
      <c r="E434" s="32" t="s">
        <v>960</v>
      </c>
      <c r="F434" s="32" t="s">
        <v>68</v>
      </c>
      <c r="G434" s="32" t="s">
        <v>2192</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1995</v>
      </c>
      <c r="C435" s="31">
        <v>35</v>
      </c>
      <c r="D435" s="32" t="s">
        <v>1990</v>
      </c>
      <c r="E435" s="32" t="s">
        <v>960</v>
      </c>
      <c r="F435" s="32"/>
      <c r="G435" s="32" t="s">
        <v>2386</v>
      </c>
      <c r="H435" s="33"/>
      <c r="I435" s="33"/>
      <c r="J435" s="147"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1995</v>
      </c>
      <c r="C436" s="31">
        <v>35</v>
      </c>
      <c r="D436" s="32" t="s">
        <v>1990</v>
      </c>
      <c r="E436" s="32" t="s">
        <v>960</v>
      </c>
      <c r="F436" s="32" t="s">
        <v>1191</v>
      </c>
      <c r="G436" s="32" t="s">
        <v>2039</v>
      </c>
      <c r="H436" s="33">
        <v>40</v>
      </c>
      <c r="I436" s="33"/>
      <c r="J436" s="147">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1995</v>
      </c>
      <c r="C437" s="31">
        <v>35</v>
      </c>
      <c r="D437" s="32" t="s">
        <v>1990</v>
      </c>
      <c r="E437" s="32" t="s">
        <v>960</v>
      </c>
      <c r="F437" s="32" t="s">
        <v>570</v>
      </c>
      <c r="G437" s="32" t="s">
        <v>2193</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1995</v>
      </c>
      <c r="C438" s="153">
        <v>35</v>
      </c>
      <c r="D438" s="154"/>
      <c r="E438" s="154"/>
      <c r="F438" s="154" t="s">
        <v>2053</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1995</v>
      </c>
      <c r="C439" s="153">
        <v>35</v>
      </c>
      <c r="D439" s="154"/>
      <c r="E439" s="154"/>
      <c r="F439" s="154" t="s">
        <v>2054</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2055</v>
      </c>
      <c r="C440" s="31">
        <v>35</v>
      </c>
      <c r="D440" s="32" t="s">
        <v>1964</v>
      </c>
      <c r="E440" s="32" t="s">
        <v>1996</v>
      </c>
      <c r="F440" s="32"/>
      <c r="G440" s="32" t="s">
        <v>2197</v>
      </c>
      <c r="H440" s="33"/>
      <c r="I440" s="33"/>
      <c r="J440" s="147"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2055</v>
      </c>
      <c r="C441" s="31">
        <v>35</v>
      </c>
      <c r="D441" s="32" t="s">
        <v>1964</v>
      </c>
      <c r="E441" s="32" t="s">
        <v>1996</v>
      </c>
      <c r="F441" s="32" t="s">
        <v>104</v>
      </c>
      <c r="G441" s="32" t="s">
        <v>2200</v>
      </c>
      <c r="H441" s="33">
        <v>250</v>
      </c>
      <c r="I441" s="33">
        <v>250</v>
      </c>
      <c r="J441" s="147">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0">
        <v>1</v>
      </c>
      <c r="U441" s="299" t="s">
        <v>2002</v>
      </c>
      <c r="V441" s="299" t="s">
        <v>2059</v>
      </c>
      <c r="W441" s="299" t="s">
        <v>2143</v>
      </c>
      <c r="X441" s="299" t="s">
        <v>2201</v>
      </c>
      <c r="Y441" s="299">
        <v>75</v>
      </c>
      <c r="Z441" s="299" t="s">
        <v>2202</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2055</v>
      </c>
      <c r="C442" s="31">
        <v>35</v>
      </c>
      <c r="D442" s="32" t="s">
        <v>1964</v>
      </c>
      <c r="E442" s="32" t="s">
        <v>1996</v>
      </c>
      <c r="F442" s="32" t="s">
        <v>165</v>
      </c>
      <c r="G442" s="32" t="s">
        <v>2203</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2002</v>
      </c>
      <c r="V442" s="301" t="s">
        <v>2003</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2055</v>
      </c>
      <c r="C443" s="31">
        <v>35</v>
      </c>
      <c r="D443" s="32" t="s">
        <v>1964</v>
      </c>
      <c r="E443" s="32" t="s">
        <v>1996</v>
      </c>
      <c r="F443" s="32" t="s">
        <v>708</v>
      </c>
      <c r="G443" s="32" t="s">
        <v>2204</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2055</v>
      </c>
      <c r="C444" s="31">
        <v>35</v>
      </c>
      <c r="D444" s="32" t="s">
        <v>1964</v>
      </c>
      <c r="E444" s="32" t="s">
        <v>960</v>
      </c>
      <c r="F444" s="32"/>
      <c r="G444" s="32" t="s">
        <v>2205</v>
      </c>
      <c r="H444" s="33"/>
      <c r="I444" s="33"/>
      <c r="J444" s="147"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2055</v>
      </c>
      <c r="C445" s="31">
        <v>35</v>
      </c>
      <c r="D445" s="32" t="s">
        <v>1964</v>
      </c>
      <c r="E445" s="32" t="s">
        <v>960</v>
      </c>
      <c r="F445" s="32" t="s">
        <v>104</v>
      </c>
      <c r="G445" s="32" t="s">
        <v>2200</v>
      </c>
      <c r="H445" s="33">
        <v>250</v>
      </c>
      <c r="I445" s="33">
        <v>250</v>
      </c>
      <c r="J445" s="147">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2055</v>
      </c>
      <c r="C446" s="31">
        <v>35</v>
      </c>
      <c r="D446" s="32" t="s">
        <v>1964</v>
      </c>
      <c r="E446" s="32" t="s">
        <v>960</v>
      </c>
      <c r="F446" s="32" t="s">
        <v>1188</v>
      </c>
      <c r="G446" s="32" t="s">
        <v>2151</v>
      </c>
      <c r="H446" s="33">
        <v>25</v>
      </c>
      <c r="I446" s="33">
        <v>25</v>
      </c>
      <c r="J446" s="147">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2055</v>
      </c>
      <c r="C447" s="31">
        <v>35</v>
      </c>
      <c r="D447" s="32" t="s">
        <v>1964</v>
      </c>
      <c r="E447" s="32" t="s">
        <v>960</v>
      </c>
      <c r="F447" s="32" t="s">
        <v>708</v>
      </c>
      <c r="G447" s="32" t="s">
        <v>2204</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2055</v>
      </c>
      <c r="C448" s="31">
        <v>35</v>
      </c>
      <c r="D448" s="32" t="s">
        <v>1964</v>
      </c>
      <c r="E448" s="32" t="s">
        <v>960</v>
      </c>
      <c r="F448" s="32"/>
      <c r="G448" s="32" t="s">
        <v>2207</v>
      </c>
      <c r="H448" s="33"/>
      <c r="I448" s="33"/>
      <c r="J448" s="147"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2055</v>
      </c>
      <c r="C449" s="31">
        <v>35</v>
      </c>
      <c r="D449" s="32" t="s">
        <v>1964</v>
      </c>
      <c r="E449" s="32" t="s">
        <v>960</v>
      </c>
      <c r="F449" s="32" t="s">
        <v>104</v>
      </c>
      <c r="G449" s="32" t="s">
        <v>2200</v>
      </c>
      <c r="H449" s="33">
        <v>250</v>
      </c>
      <c r="I449" s="33">
        <v>250</v>
      </c>
      <c r="J449" s="147">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2055</v>
      </c>
      <c r="C450" s="31">
        <v>35</v>
      </c>
      <c r="D450" s="32" t="s">
        <v>1964</v>
      </c>
      <c r="E450" s="32" t="s">
        <v>960</v>
      </c>
      <c r="F450" s="32"/>
      <c r="G450" s="32" t="s">
        <v>2208</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2055</v>
      </c>
      <c r="C451" s="31">
        <v>35</v>
      </c>
      <c r="D451" s="32" t="s">
        <v>1964</v>
      </c>
      <c r="E451" s="32" t="s">
        <v>960</v>
      </c>
      <c r="F451" s="32" t="s">
        <v>219</v>
      </c>
      <c r="G451" s="32" t="s">
        <v>2208</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2002</v>
      </c>
      <c r="V451" s="299" t="s">
        <v>2059</v>
      </c>
      <c r="W451" s="299" t="s">
        <v>2143</v>
      </c>
      <c r="X451" s="299" t="s">
        <v>2175</v>
      </c>
      <c r="Y451" s="299">
        <v>75</v>
      </c>
      <c r="Z451" s="299" t="s">
        <v>2140</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2055</v>
      </c>
      <c r="C452" s="31">
        <v>35</v>
      </c>
      <c r="D452" s="32" t="s">
        <v>1964</v>
      </c>
      <c r="E452" s="32" t="s">
        <v>2016</v>
      </c>
      <c r="F452" s="32"/>
      <c r="G452" s="32" t="s">
        <v>2209</v>
      </c>
      <c r="H452" s="33"/>
      <c r="I452" s="33"/>
      <c r="J452" s="147"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2055</v>
      </c>
      <c r="C453" s="31">
        <v>35</v>
      </c>
      <c r="D453" s="32" t="s">
        <v>1964</v>
      </c>
      <c r="E453" s="32" t="s">
        <v>2016</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2002</v>
      </c>
      <c r="V453" s="299" t="s">
        <v>2059</v>
      </c>
      <c r="W453" s="299" t="s">
        <v>2143</v>
      </c>
      <c r="X453" s="299" t="s">
        <v>2175</v>
      </c>
      <c r="Y453" s="299">
        <v>75</v>
      </c>
      <c r="Z453" s="299" t="s">
        <v>2140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2055</v>
      </c>
      <c r="C454" s="31">
        <v>35</v>
      </c>
      <c r="D454" s="32" t="s">
        <v>1964</v>
      </c>
      <c r="E454" s="32" t="s">
        <v>2016</v>
      </c>
      <c r="F454" s="32" t="s">
        <v>708</v>
      </c>
      <c r="G454" s="32" t="s">
        <v>2204</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2055</v>
      </c>
      <c r="C455" s="31">
        <v>35</v>
      </c>
      <c r="D455" s="32" t="s">
        <v>1964</v>
      </c>
      <c r="E455" s="32" t="s">
        <v>2026</v>
      </c>
      <c r="F455" s="32"/>
      <c r="G455" s="32" t="s">
        <v>2211</v>
      </c>
      <c r="H455" s="33"/>
      <c r="I455" s="33"/>
      <c r="J455" s="147"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2055</v>
      </c>
      <c r="C456" s="31">
        <v>35</v>
      </c>
      <c r="D456" s="32" t="s">
        <v>1964</v>
      </c>
      <c r="E456" s="32" t="s">
        <v>2026</v>
      </c>
      <c r="F456" s="32" t="s">
        <v>34</v>
      </c>
      <c r="G456" s="32" t="s">
        <v>2214</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2055</v>
      </c>
      <c r="C457" s="31">
        <v>35</v>
      </c>
      <c r="D457" s="32" t="s">
        <v>1964</v>
      </c>
      <c r="E457" s="32" t="s">
        <v>2026</v>
      </c>
      <c r="F457" s="32" t="s">
        <v>565</v>
      </c>
      <c r="G457" s="32" t="s">
        <v>2033</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2055</v>
      </c>
      <c r="C458" s="31">
        <v>35</v>
      </c>
      <c r="D458" s="32" t="s">
        <v>1964</v>
      </c>
      <c r="E458" s="32" t="s">
        <v>960</v>
      </c>
      <c r="F458" s="32"/>
      <c r="G458" s="32" t="s">
        <v>2215</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2055</v>
      </c>
      <c r="C459" s="31">
        <v>35</v>
      </c>
      <c r="D459" s="32" t="s">
        <v>1964</v>
      </c>
      <c r="E459" s="32" t="s">
        <v>960</v>
      </c>
      <c r="F459" s="32" t="s">
        <v>565</v>
      </c>
      <c r="G459" s="32" t="s">
        <v>2033</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2055</v>
      </c>
      <c r="C460" s="31">
        <v>35</v>
      </c>
      <c r="D460" s="32" t="s">
        <v>1964</v>
      </c>
      <c r="E460" s="32" t="s">
        <v>960</v>
      </c>
      <c r="F460" s="32"/>
      <c r="G460" s="32" t="s">
        <v>2216</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2055</v>
      </c>
      <c r="C461" s="305">
        <v>35</v>
      </c>
      <c r="D461" s="32" t="s">
        <v>1964</v>
      </c>
      <c r="E461" s="32" t="s">
        <v>960</v>
      </c>
      <c r="F461" s="32" t="s">
        <v>34</v>
      </c>
      <c r="G461" s="32" t="s">
        <v>2214</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2055</v>
      </c>
      <c r="C462" s="31">
        <v>35</v>
      </c>
      <c r="D462" s="32" t="s">
        <v>1990</v>
      </c>
      <c r="E462" s="32" t="s">
        <v>2041</v>
      </c>
      <c r="F462" s="32"/>
      <c r="G462" s="32" t="s">
        <v>2388</v>
      </c>
      <c r="H462" s="33"/>
      <c r="I462" s="33"/>
      <c r="J462" s="147"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2055</v>
      </c>
      <c r="C463" s="305">
        <v>35</v>
      </c>
      <c r="D463" s="32" t="s">
        <v>1990</v>
      </c>
      <c r="E463" s="32" t="s">
        <v>2041</v>
      </c>
      <c r="F463" s="32" t="s">
        <v>78</v>
      </c>
      <c r="G463" s="32" t="s">
        <v>2219</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2055</v>
      </c>
      <c r="C464" s="366">
        <v>35</v>
      </c>
      <c r="D464" s="366" t="s">
        <v>1990</v>
      </c>
      <c r="E464" s="366" t="s">
        <v>2041</v>
      </c>
      <c r="F464" s="366" t="s">
        <v>124</v>
      </c>
      <c r="G464" s="366" t="s">
        <v>2048</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2055</v>
      </c>
      <c r="C465" s="31">
        <v>35</v>
      </c>
      <c r="D465" s="32" t="s">
        <v>1990</v>
      </c>
      <c r="E465" s="32" t="s">
        <v>960</v>
      </c>
      <c r="F465" s="32"/>
      <c r="G465" s="32" t="s">
        <v>2391</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2055</v>
      </c>
      <c r="C466" s="305">
        <v>35</v>
      </c>
      <c r="D466" s="32" t="s">
        <v>1990</v>
      </c>
      <c r="E466" s="32" t="s">
        <v>960</v>
      </c>
      <c r="F466" s="32" t="s">
        <v>78</v>
      </c>
      <c r="G466" s="32" t="s">
        <v>2219</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2055</v>
      </c>
      <c r="C467" s="366">
        <v>35</v>
      </c>
      <c r="D467" s="366" t="s">
        <v>1990</v>
      </c>
      <c r="E467" s="366" t="s">
        <v>960</v>
      </c>
      <c r="F467" s="366"/>
      <c r="G467" s="366" t="s">
        <v>2392</v>
      </c>
      <c r="H467" s="366"/>
      <c r="I467" s="366"/>
      <c r="J467" s="366" t="str">
        <f>IF($F467="","",IFERROR(IFERROR(INDEX(Réttabanki!$U:$U,MATCH($F467,Réttabanki!$A:$A,0)),INDEX(Vöruskrá!$R:$R,MATCH($F467,Vöruskrá!$B:$B,0)))*($H467+IF($I467="",$H467*(1+$AD$2),$I467))/2/1000,""))</f>
        <v/>
      </c>
      <c r="K467" s="366" t="s">
        <v>2051</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2055</v>
      </c>
      <c r="C468" s="366">
        <v>35</v>
      </c>
      <c r="D468" s="366" t="s">
        <v>1990</v>
      </c>
      <c r="E468" s="366" t="s">
        <v>960</v>
      </c>
      <c r="F468" s="366" t="s">
        <v>1194</v>
      </c>
      <c r="G468" s="366" t="s">
        <v>2052</v>
      </c>
      <c r="H468" s="366">
        <v>40</v>
      </c>
      <c r="I468" s="366"/>
      <c r="J468" s="366">
        <f>IF($F468="","",IFERROR(IFERROR(INDEX(Réttabanki!$U:$U,MATCH($F468,Réttabanki!$A:$A,0)),INDEX(Vöruskrá!$R:$R,MATCH($F468,Vöruskrá!$B:$B,0)))*($H468+IF($I468="",$H468*(1+$AD$2),$I468))/2/1000,""))</f>
        <v>30</v>
      </c>
      <c r="K468" s="366" t="s">
        <v>1195</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2055</v>
      </c>
      <c r="C469" s="366">
        <v>35</v>
      </c>
      <c r="D469" s="366" t="s">
        <v>1990</v>
      </c>
      <c r="E469" s="366" t="s">
        <v>960</v>
      </c>
      <c r="F469" s="366" t="s">
        <v>124</v>
      </c>
      <c r="G469" s="366" t="s">
        <v>2048</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2086</v>
      </c>
      <c r="C470" s="366">
        <v>35</v>
      </c>
      <c r="D470" s="366" t="s">
        <v>1964</v>
      </c>
      <c r="E470" s="366" t="s">
        <v>1996</v>
      </c>
      <c r="F470" s="366"/>
      <c r="G470" s="366" t="s">
        <v>2393</v>
      </c>
      <c r="H470" s="366"/>
      <c r="I470" s="366"/>
      <c r="J470" s="366" t="str">
        <f>IF($F470="","",IFERROR(IFERROR(INDEX(Réttabanki!$U:$U,MATCH($F470,Réttabanki!$A:$A,0)),INDEX(Vöruskrá!$R:$R,MATCH($F470,Vöruskrá!$B:$B,0)))*($H470+IF($I470="",$H470*(1+$AD$2),$I470))/2/1000,""))</f>
        <v/>
      </c>
      <c r="K470" s="366" t="s">
        <v>2394</v>
      </c>
      <c r="L470" s="366" t="s">
        <v>2183</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2086</v>
      </c>
      <c r="C471" s="366">
        <v>35</v>
      </c>
      <c r="D471" s="366" t="s">
        <v>1964</v>
      </c>
      <c r="E471" s="366" t="s">
        <v>1996</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2002</v>
      </c>
      <c r="V471" s="299" t="s">
        <v>2059</v>
      </c>
      <c r="W471" s="299">
        <v>180</v>
      </c>
      <c r="X471" s="299" t="s">
        <v>2174</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2086</v>
      </c>
      <c r="C472" s="366">
        <v>35</v>
      </c>
      <c r="D472" s="366" t="s">
        <v>1964</v>
      </c>
      <c r="E472" s="366" t="s">
        <v>1996</v>
      </c>
      <c r="F472" s="366" t="s">
        <v>309</v>
      </c>
      <c r="G472" s="366" t="s">
        <v>2156</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2046</v>
      </c>
      <c r="V472" s="301" t="s">
        <v>2059</v>
      </c>
      <c r="W472" s="301" t="s">
        <v>2289</v>
      </c>
      <c r="X472" s="301">
        <v>50</v>
      </c>
      <c r="Y472" s="301" t="s">
        <v>2336</v>
      </c>
      <c r="Z472" s="301" t="s">
        <v>2157</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2086</v>
      </c>
      <c r="C473" s="366">
        <v>35</v>
      </c>
      <c r="D473" s="366" t="s">
        <v>1964</v>
      </c>
      <c r="E473" s="366" t="s">
        <v>1996</v>
      </c>
      <c r="F473" s="366" t="s">
        <v>669</v>
      </c>
      <c r="G473" s="366" t="s">
        <v>2338</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2002</v>
      </c>
      <c r="V473" s="299" t="s">
        <v>2003</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2086</v>
      </c>
      <c r="C474" s="366">
        <v>35</v>
      </c>
      <c r="D474" s="366" t="s">
        <v>1964</v>
      </c>
      <c r="E474" s="366" t="s">
        <v>960</v>
      </c>
      <c r="F474" s="366"/>
      <c r="G474" s="366" t="s">
        <v>2395</v>
      </c>
      <c r="H474" s="366"/>
      <c r="I474" s="366"/>
      <c r="J474" s="366" t="str">
        <f>IF($F474="","",IFERROR(IFERROR(INDEX(Réttabanki!$U:$U,MATCH($F474,Réttabanki!$A:$A,0)),INDEX(Vöruskrá!$R:$R,MATCH($F474,Vöruskrá!$B:$B,0)))*($H474+IF($I474="",$H474*(1+$AD$2),$I474))/2/1000,""))</f>
        <v/>
      </c>
      <c r="K474" s="366" t="s">
        <v>2396</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2086</v>
      </c>
      <c r="C475" s="366">
        <v>35</v>
      </c>
      <c r="D475" s="366" t="s">
        <v>1964</v>
      </c>
      <c r="E475" s="366" t="s">
        <v>960</v>
      </c>
      <c r="F475" s="366" t="s">
        <v>1460</v>
      </c>
      <c r="G475" s="366" t="s">
        <v>1460</v>
      </c>
      <c r="H475" s="366">
        <v>160</v>
      </c>
      <c r="I475" s="366">
        <v>180</v>
      </c>
      <c r="J475" s="366">
        <f>IF($F475="","",IFERROR(IFERROR(INDEX(Réttabanki!$U:$U,MATCH($F475,Réttabanki!$A:$A,0)),INDEX(Vöruskrá!$R:$R,MATCH($F475,Vöruskrá!$B:$B,0)))*($H475+IF($I475="",$H475*(1+$AD$2),$I475))/2/1000,""))</f>
        <v>306</v>
      </c>
      <c r="K475" s="366" t="s">
        <v>2396</v>
      </c>
      <c r="L475" s="366"/>
      <c r="M475" s="366"/>
      <c r="N475" s="366"/>
      <c r="O475" s="366"/>
      <c r="P475" s="366"/>
      <c r="Q475" s="366"/>
      <c r="R475" s="366"/>
      <c r="S475" s="366"/>
      <c r="T475">
        <v>2</v>
      </c>
      <c r="U475" s="299" t="s">
        <v>2002</v>
      </c>
      <c r="V475" s="299" t="s">
        <v>2059</v>
      </c>
      <c r="W475" s="299">
        <v>160</v>
      </c>
      <c r="X475" s="300" t="s">
        <v>2077</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2086</v>
      </c>
      <c r="C476" s="366">
        <v>35</v>
      </c>
      <c r="D476" s="366" t="s">
        <v>1964</v>
      </c>
      <c r="E476" s="366" t="s">
        <v>2016</v>
      </c>
      <c r="F476" s="366"/>
      <c r="G476" s="366" t="s">
        <v>2397</v>
      </c>
      <c r="H476" s="366"/>
      <c r="I476" s="366"/>
      <c r="J476" s="366" t="str">
        <f>IF($F476="","",IFERROR(IFERROR(INDEX(Réttabanki!$U:$U,MATCH($F476,Réttabanki!$A:$A,0)),INDEX(Vöruskrá!$R:$R,MATCH($F476,Vöruskrá!$B:$B,0)))*($H476+IF($I476="",$H476*(1+$AD$2),$I476))/2/1000,""))</f>
        <v/>
      </c>
      <c r="K476" s="366" t="s">
        <v>2398</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2086</v>
      </c>
      <c r="C477" s="366">
        <v>35</v>
      </c>
      <c r="D477" s="366" t="s">
        <v>1964</v>
      </c>
      <c r="E477" s="366" t="s">
        <v>2016</v>
      </c>
      <c r="F477" s="366" t="s">
        <v>1148</v>
      </c>
      <c r="G477" s="366" t="s">
        <v>2399</v>
      </c>
      <c r="H477" s="366">
        <v>160</v>
      </c>
      <c r="I477" s="366">
        <v>180</v>
      </c>
      <c r="J477" s="366">
        <f>IF($F477="","",IFERROR(IFERROR(INDEX(Réttabanki!$U:$U,MATCH($F477,Réttabanki!$A:$A,0)),INDEX(Vöruskrá!$R:$R,MATCH($F477,Vöruskrá!$B:$B,0)))*($H477+IF($I477="",$H477*(1+$AD$2),$I477))/2/1000,""))</f>
        <v>59.5</v>
      </c>
      <c r="K477" s="366" t="s">
        <v>1149</v>
      </c>
      <c r="L477" s="366" t="s">
        <v>121</v>
      </c>
      <c r="M477" s="366" t="s">
        <v>186</v>
      </c>
      <c r="N477" s="366">
        <v>216</v>
      </c>
      <c r="O477" s="366">
        <v>13.8</v>
      </c>
      <c r="P477" s="366">
        <v>1.2</v>
      </c>
      <c r="Q477" s="366">
        <v>6.8</v>
      </c>
      <c r="R477" s="366">
        <v>13.7</v>
      </c>
      <c r="S477" s="366">
        <v>2</v>
      </c>
      <c r="T477">
        <v>2</v>
      </c>
      <c r="U477" s="299" t="s">
        <v>2002</v>
      </c>
      <c r="V477" s="299" t="s">
        <v>2059</v>
      </c>
      <c r="W477" s="299">
        <v>160</v>
      </c>
      <c r="X477" s="300" t="s">
        <v>2077</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2086</v>
      </c>
      <c r="C478" s="366">
        <v>35</v>
      </c>
      <c r="D478" s="366" t="s">
        <v>1964</v>
      </c>
      <c r="E478" s="366" t="s">
        <v>2016</v>
      </c>
      <c r="F478" s="366" t="s">
        <v>309</v>
      </c>
      <c r="G478" s="366" t="s">
        <v>2156</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2086</v>
      </c>
      <c r="C479" s="366">
        <v>35</v>
      </c>
      <c r="D479" s="366" t="s">
        <v>1964</v>
      </c>
      <c r="E479" s="366" t="s">
        <v>2016</v>
      </c>
      <c r="F479" s="366" t="s">
        <v>669</v>
      </c>
      <c r="G479" s="366" t="s">
        <v>2338</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2086</v>
      </c>
      <c r="C480" s="366">
        <v>35</v>
      </c>
      <c r="D480" s="366" t="s">
        <v>1964</v>
      </c>
      <c r="E480" s="366" t="s">
        <v>2026</v>
      </c>
      <c r="F480" s="366"/>
      <c r="G480" s="366" t="s">
        <v>2400</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2086</v>
      </c>
      <c r="C481" s="366">
        <v>35</v>
      </c>
      <c r="D481" s="366" t="s">
        <v>1990</v>
      </c>
      <c r="E481" s="366" t="s">
        <v>2041</v>
      </c>
      <c r="F481" s="366"/>
      <c r="G481" s="366" t="s">
        <v>2401</v>
      </c>
      <c r="H481" s="366"/>
      <c r="I481" s="366"/>
      <c r="J481" s="366" t="str">
        <f>IF($F481="","",IFERROR(IFERROR(INDEX(Réttabanki!$U:$U,MATCH($F481,Réttabanki!$A:$A,0)),INDEX(Vöruskrá!$R:$R,MATCH($F481,Vöruskrá!$B:$B,0)))*($H481+IF($I481="",$H481*(1+$AD$2),$I481))/2/1000,""))</f>
        <v/>
      </c>
      <c r="K481" s="366" t="s">
        <v>2402</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2086</v>
      </c>
      <c r="C482" s="366">
        <v>35</v>
      </c>
      <c r="D482" s="366" t="s">
        <v>1990</v>
      </c>
      <c r="E482" s="366" t="s">
        <v>2041</v>
      </c>
      <c r="F482" s="366" t="s">
        <v>73</v>
      </c>
      <c r="G482" s="366" t="s">
        <v>2403</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2086</v>
      </c>
      <c r="C483" s="366">
        <v>35</v>
      </c>
      <c r="D483" s="366" t="s">
        <v>1990</v>
      </c>
      <c r="E483" s="366" t="s">
        <v>2041</v>
      </c>
      <c r="F483" s="366" t="s">
        <v>378</v>
      </c>
      <c r="G483" s="366" t="s">
        <v>2148</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2086</v>
      </c>
      <c r="C484" s="366">
        <v>35</v>
      </c>
      <c r="D484" s="366" t="s">
        <v>1990</v>
      </c>
      <c r="E484" s="366" t="s">
        <v>960</v>
      </c>
      <c r="F484" s="366"/>
      <c r="G484" s="366" t="s">
        <v>2404</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2086</v>
      </c>
      <c r="C485" s="366">
        <v>35</v>
      </c>
      <c r="D485" s="366" t="s">
        <v>1990</v>
      </c>
      <c r="E485" s="366" t="s">
        <v>960</v>
      </c>
      <c r="F485" s="366" t="s">
        <v>73</v>
      </c>
      <c r="G485" s="366" t="s">
        <v>2403</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2086</v>
      </c>
      <c r="C486" s="366">
        <v>35</v>
      </c>
      <c r="D486" s="366" t="s">
        <v>1990</v>
      </c>
      <c r="E486" s="366" t="s">
        <v>960</v>
      </c>
      <c r="F486" s="366"/>
      <c r="G486" s="366" t="s">
        <v>2405</v>
      </c>
      <c r="H486" s="366"/>
      <c r="I486" s="366"/>
      <c r="J486" s="366" t="str">
        <f>IF($F486="","",IFERROR(IFERROR(INDEX(Réttabanki!$U:$U,MATCH($F486,Réttabanki!$A:$A,0)),INDEX(Vöruskrá!$R:$R,MATCH($F486,Vöruskrá!$B:$B,0)))*($H486+IF($I486="",$H486*(1+$AD$2),$I486))/2/1000,""))</f>
        <v/>
      </c>
      <c r="K486" s="366" t="s">
        <v>2221</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2086</v>
      </c>
      <c r="C487" s="366">
        <v>35</v>
      </c>
      <c r="D487" s="366" t="s">
        <v>1990</v>
      </c>
      <c r="E487" s="366" t="s">
        <v>960</v>
      </c>
      <c r="F487" s="366" t="s">
        <v>1181</v>
      </c>
      <c r="G487" s="366" t="s">
        <v>2039</v>
      </c>
      <c r="H487" s="366">
        <v>40</v>
      </c>
      <c r="I487" s="366"/>
      <c r="J487" s="366">
        <f>IF($F487="","",IFERROR(IFERROR(INDEX(Réttabanki!$U:$U,MATCH($F487,Réttabanki!$A:$A,0)),INDEX(Vöruskrá!$R:$R,MATCH($F487,Vöruskrá!$B:$B,0)))*($H487+IF($I487="",$H487*(1+$AD$2),$I487))/2/1000,""))</f>
        <v>30</v>
      </c>
      <c r="K487" s="366" t="s">
        <v>1183</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2086</v>
      </c>
      <c r="C488" s="366">
        <v>35</v>
      </c>
      <c r="D488" s="366" t="s">
        <v>1990</v>
      </c>
      <c r="E488" s="366" t="s">
        <v>960</v>
      </c>
      <c r="F488" s="366" t="s">
        <v>378</v>
      </c>
      <c r="G488" s="366" t="s">
        <v>2148</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2126</v>
      </c>
      <c r="C489" s="366">
        <v>35</v>
      </c>
      <c r="D489" s="366" t="s">
        <v>1964</v>
      </c>
      <c r="E489" s="366" t="s">
        <v>1996</v>
      </c>
      <c r="F489" s="366"/>
      <c r="G489" s="366" t="s">
        <v>2406</v>
      </c>
      <c r="H489" s="366"/>
      <c r="I489" s="366"/>
      <c r="J489" s="366" t="str">
        <f>IF($F489="","",IFERROR(IFERROR(INDEX(Réttabanki!$U:$U,MATCH($F489,Réttabanki!$A:$A,0)),INDEX(Vöruskrá!$R:$R,MATCH($F489,Vöruskrá!$B:$B,0)))*($H489+IF($I489="",$H489*(1+$AD$2),$I489))/2/1000,""))</f>
        <v/>
      </c>
      <c r="K489" s="366" t="s">
        <v>2407</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2126</v>
      </c>
      <c r="C490" s="366">
        <v>35</v>
      </c>
      <c r="D490" s="366" t="s">
        <v>1964</v>
      </c>
      <c r="E490" s="366" t="s">
        <v>1996</v>
      </c>
      <c r="F490" s="366" t="s">
        <v>147</v>
      </c>
      <c r="G490" s="366" t="s">
        <v>2354</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2126</v>
      </c>
      <c r="C491" s="366">
        <v>35</v>
      </c>
      <c r="D491" s="366" t="s">
        <v>1964</v>
      </c>
      <c r="E491" s="366" t="s">
        <v>1996</v>
      </c>
      <c r="F491" s="366" t="s">
        <v>1333</v>
      </c>
      <c r="G491" s="366" t="s">
        <v>2408</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2126</v>
      </c>
      <c r="C492" s="366">
        <v>35</v>
      </c>
      <c r="D492" s="366" t="s">
        <v>1964</v>
      </c>
      <c r="E492" s="366" t="s">
        <v>1996</v>
      </c>
      <c r="F492" s="366" t="s">
        <v>672</v>
      </c>
      <c r="G492" s="366" t="s">
        <v>2409</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2126</v>
      </c>
      <c r="C493" s="366">
        <v>35</v>
      </c>
      <c r="D493" s="366" t="s">
        <v>1964</v>
      </c>
      <c r="E493" s="366" t="s">
        <v>1996</v>
      </c>
      <c r="F493" s="366" t="s">
        <v>1446</v>
      </c>
      <c r="G493" s="366" t="s">
        <v>522</v>
      </c>
      <c r="H493" s="366"/>
      <c r="I493" s="366"/>
      <c r="J493" s="366">
        <f>IF($F493="","",IFERROR(IFERROR(INDEX(Réttabanki!$U:$U,MATCH($F493,Réttabanki!$A:$A,0)),INDEX(Vöruskrá!$R:$R,MATCH($F493,Vöruskrá!$B:$B,0)))*($H493+IF($I493="",$H493*(1+$AD$2),$I493))/2/1000,""))</f>
        <v>0</v>
      </c>
      <c r="K493" s="366" t="s">
        <v>1447</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2126</v>
      </c>
      <c r="C494" s="366">
        <v>35</v>
      </c>
      <c r="D494" s="366" t="s">
        <v>1964</v>
      </c>
      <c r="E494" s="366" t="s">
        <v>960</v>
      </c>
      <c r="F494" s="366"/>
      <c r="G494" s="366" t="s">
        <v>2410</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2126</v>
      </c>
      <c r="C495" s="366">
        <v>35</v>
      </c>
      <c r="D495" s="366" t="s">
        <v>1964</v>
      </c>
      <c r="E495" s="366" t="s">
        <v>960</v>
      </c>
      <c r="F495" s="366"/>
      <c r="G495" s="366" t="s">
        <v>2411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2126</v>
      </c>
      <c r="C496" s="366">
        <v>35</v>
      </c>
      <c r="D496" s="366" t="s">
        <v>1964</v>
      </c>
      <c r="E496" s="366" t="s">
        <v>2016</v>
      </c>
      <c r="F496" s="366"/>
      <c r="G496" s="366" t="s">
        <v>2412</v>
      </c>
      <c r="H496" s="366"/>
      <c r="I496" s="366"/>
      <c r="J496" s="366" t="str">
        <f>IF($F496="","",IFERROR(IFERROR(INDEX(Réttabanki!$U:$U,MATCH($F496,Réttabanki!$A:$A,0)),INDEX(Vöruskrá!$R:$R,MATCH($F496,Vöruskrá!$B:$B,0)))*($H496+IF($I496="",$H496*(1+$AD$2),$I496))/2/1000,""))</f>
        <v/>
      </c>
      <c r="K496" s="366" t="s">
        <v>2413</v>
      </c>
      <c r="L496" s="366" t="s">
        <v>2414</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2126</v>
      </c>
      <c r="C497" s="366">
        <v>35</v>
      </c>
      <c r="D497" s="366" t="s">
        <v>1964</v>
      </c>
      <c r="E497" s="366" t="s">
        <v>2016</v>
      </c>
      <c r="F497" s="366" t="s">
        <v>1453</v>
      </c>
      <c r="G497" s="366" t="s">
        <v>1453</v>
      </c>
      <c r="H497" s="366"/>
      <c r="I497" s="366"/>
      <c r="J497" s="366">
        <f>IF($F497="","",IFERROR(IFERROR(INDEX(Réttabanki!$U:$U,MATCH($F497,Réttabanki!$A:$A,0)),INDEX(Vöruskrá!$R:$R,MATCH($F497,Vöruskrá!$B:$B,0)))*($H497+IF($I497="",$H497*(1+$AD$2),$I497))/2/1000,""))</f>
        <v>0</v>
      </c>
      <c r="K497" s="366" t="s">
        <v>1455</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2126</v>
      </c>
      <c r="C498" s="366">
        <v>35</v>
      </c>
      <c r="D498" s="366" t="s">
        <v>1964</v>
      </c>
      <c r="E498" s="366" t="s">
        <v>2016</v>
      </c>
      <c r="F498" s="366" t="s">
        <v>1333</v>
      </c>
      <c r="G498" s="366" t="s">
        <v>2408</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2126</v>
      </c>
      <c r="C499" s="366">
        <v>35</v>
      </c>
      <c r="D499" s="366" t="s">
        <v>1964</v>
      </c>
      <c r="E499" s="366" t="s">
        <v>2016</v>
      </c>
      <c r="F499" s="366" t="s">
        <v>672</v>
      </c>
      <c r="G499" s="366" t="s">
        <v>2409</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2126</v>
      </c>
      <c r="C500" s="366">
        <v>35</v>
      </c>
      <c r="D500" s="366" t="s">
        <v>1964</v>
      </c>
      <c r="E500" s="366" t="s">
        <v>2016</v>
      </c>
      <c r="F500" s="366" t="s">
        <v>1446</v>
      </c>
      <c r="G500" s="366" t="s">
        <v>522</v>
      </c>
      <c r="H500" s="366"/>
      <c r="I500" s="366"/>
      <c r="J500" s="366">
        <f>IF($F500="","",IFERROR(IFERROR(INDEX(Réttabanki!$U:$U,MATCH($F500,Réttabanki!$A:$A,0)),INDEX(Vöruskrá!$R:$R,MATCH($F500,Vöruskrá!$B:$B,0)))*($H500+IF($I500="",$H500*(1+$AD$2),$I500))/2/1000,""))</f>
        <v>0</v>
      </c>
      <c r="K500" s="366" t="s">
        <v>1447</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2126</v>
      </c>
      <c r="C501" s="366">
        <v>35</v>
      </c>
      <c r="D501" s="366" t="s">
        <v>1964</v>
      </c>
      <c r="E501" s="366" t="s">
        <v>2026</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2126</v>
      </c>
      <c r="C502" s="366">
        <v>35</v>
      </c>
      <c r="D502" s="366" t="s">
        <v>1990</v>
      </c>
      <c r="E502" s="366" t="s">
        <v>2041</v>
      </c>
      <c r="F502" s="366"/>
      <c r="G502" s="366" t="s">
        <v>2415</v>
      </c>
      <c r="H502" s="366"/>
      <c r="I502" s="366"/>
      <c r="J502" s="366" t="str">
        <f>IF($F502="","",IFERROR(IFERROR(INDEX(Réttabanki!$U:$U,MATCH($F502,Réttabanki!$A:$A,0)),INDEX(Vöruskrá!$R:$R,MATCH($F502,Vöruskrá!$B:$B,0)))*($H502+IF($I502="",$H502*(1+$AD$2),$I502))/2/1000,""))</f>
        <v/>
      </c>
      <c r="K502" s="366" t="s">
        <v>2260</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2126</v>
      </c>
      <c r="C503" s="366">
        <v>35</v>
      </c>
      <c r="D503" s="366" t="s">
        <v>1990</v>
      </c>
      <c r="E503" s="366" t="s">
        <v>2041</v>
      </c>
      <c r="F503" s="366" t="s">
        <v>34</v>
      </c>
      <c r="G503" s="366" t="s">
        <v>2214</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2126</v>
      </c>
      <c r="C504" s="366">
        <v>35</v>
      </c>
      <c r="D504" s="366" t="s">
        <v>1990</v>
      </c>
      <c r="E504" s="366" t="s">
        <v>2041</v>
      </c>
      <c r="F504" s="366" t="s">
        <v>160</v>
      </c>
      <c r="G504" s="366" t="s">
        <v>2261</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2126</v>
      </c>
      <c r="C505" s="366">
        <v>35</v>
      </c>
      <c r="D505" s="366" t="s">
        <v>1990</v>
      </c>
      <c r="E505" s="366" t="s">
        <v>960</v>
      </c>
      <c r="F505" s="366"/>
      <c r="G505" s="366" t="s">
        <v>2416</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2126</v>
      </c>
      <c r="C506" s="366">
        <v>35</v>
      </c>
      <c r="D506" s="366" t="s">
        <v>1990</v>
      </c>
      <c r="E506" s="366" t="s">
        <v>960</v>
      </c>
      <c r="F506" s="366" t="s">
        <v>34</v>
      </c>
      <c r="G506" s="366" t="s">
        <v>2214</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2126</v>
      </c>
      <c r="C507" s="366">
        <v>35</v>
      </c>
      <c r="D507" s="366" t="s">
        <v>1990</v>
      </c>
      <c r="E507" s="366" t="s">
        <v>960</v>
      </c>
      <c r="F507" s="366"/>
      <c r="G507" s="366" t="s">
        <v>2417</v>
      </c>
      <c r="H507" s="366"/>
      <c r="I507" s="366"/>
      <c r="J507" s="366" t="str">
        <f>IF($F507="","",IFERROR(IFERROR(INDEX(Réttabanki!$U:$U,MATCH($F507,Réttabanki!$A:$A,0)),INDEX(Vöruskrá!$R:$R,MATCH($F507,Vöruskrá!$B:$B,0)))*($H507+IF($I507="",$H507*(1+$AD$2),$I507))/2/1000,""))</f>
        <v/>
      </c>
      <c r="K507" s="366" t="s">
        <v>2418</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2126</v>
      </c>
      <c r="C508" s="366">
        <v>35</v>
      </c>
      <c r="D508" s="366" t="s">
        <v>1990</v>
      </c>
      <c r="E508" s="366" t="s">
        <v>960</v>
      </c>
      <c r="F508" s="366" t="s">
        <v>1185</v>
      </c>
      <c r="G508" s="366" t="s">
        <v>2039</v>
      </c>
      <c r="H508" s="366">
        <v>40</v>
      </c>
      <c r="I508" s="366"/>
      <c r="J508" s="366">
        <f>IF($F508="","",IFERROR(IFERROR(INDEX(Réttabanki!$U:$U,MATCH($F508,Réttabanki!$A:$A,0)),INDEX(Vöruskrá!$R:$R,MATCH($F508,Vöruskrá!$B:$B,0)))*($H508+IF($I508="",$H508*(1+$AD$2),$I508))/2/1000,""))</f>
        <v>30</v>
      </c>
      <c r="K508" s="366" t="s">
        <v>1186</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2126</v>
      </c>
      <c r="C509" s="366">
        <v>35</v>
      </c>
      <c r="D509" s="366" t="s">
        <v>1990</v>
      </c>
      <c r="E509" s="366" t="s">
        <v>960</v>
      </c>
      <c r="F509" s="366" t="s">
        <v>160</v>
      </c>
      <c r="G509" s="366" t="s">
        <v>2261</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0" t="s">
        <v>2431</v>
      </c>
      <c r="B6" s="270" t="s">
        <v>2432</v>
      </c>
      <c r="C6" s="270"/>
      <c r="D6" s="270" t="s">
        <v>2433</v>
      </c>
      <c r="E6" s="271"/>
      <c r="F6" s="270" t="s">
        <v>2434</v>
      </c>
      <c r="G6" s="270" t="s">
        <v>2435</v>
      </c>
    </row>
    <row r="7" spans="1:7" ht="17.100000000000001">
      <c r="A7" s="270" t="s">
        <v>2436</v>
      </c>
      <c r="B7" s="270" t="s">
        <v>2432</v>
      </c>
      <c r="C7" s="270"/>
      <c r="D7" s="270" t="s">
        <v>2433</v>
      </c>
      <c r="E7" s="271"/>
      <c r="F7" s="270" t="s">
        <v>2434</v>
      </c>
      <c r="G7" s="270"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0" t="s">
        <v>2445</v>
      </c>
      <c r="B14" s="270" t="s">
        <v>2432</v>
      </c>
      <c r="C14" s="270"/>
      <c r="D14" s="270" t="s">
        <v>2433</v>
      </c>
      <c r="E14" s="271"/>
      <c r="F14" s="270" t="s">
        <v>2434</v>
      </c>
      <c r="G14" s="270" t="s">
        <v>2435</v>
      </c>
    </row>
    <row r="15" spans="1:7">
      <c r="A15" s="56" t="s">
        <v>2446</v>
      </c>
      <c r="B15" s="56" t="s">
        <v>2432</v>
      </c>
      <c r="C15" s="56"/>
      <c r="D15" s="56" t="s">
        <v>2433</v>
      </c>
      <c r="E15" s="74"/>
      <c r="F15" s="74" t="s">
        <v>2439</v>
      </c>
      <c r="G15" s="56" t="s">
        <v>2435</v>
      </c>
    </row>
    <row r="16" spans="1:7" ht="17.100000000000001">
      <c r="A16" s="270" t="s">
        <v>2447</v>
      </c>
      <c r="B16" s="270" t="s">
        <v>2432</v>
      </c>
      <c r="C16" s="270"/>
      <c r="D16" s="270" t="s">
        <v>2433</v>
      </c>
      <c r="E16" s="271"/>
      <c r="F16" s="270" t="s">
        <v>2439</v>
      </c>
      <c r="G16" s="270" t="s">
        <v>2435</v>
      </c>
    </row>
    <row r="17" spans="1:7" ht="17.100000000000001">
      <c r="A17" s="270" t="s">
        <v>2448</v>
      </c>
      <c r="B17" s="270" t="s">
        <v>2432</v>
      </c>
      <c r="C17" s="270"/>
      <c r="D17" s="270" t="s">
        <v>2433</v>
      </c>
      <c r="E17" s="271"/>
      <c r="F17" s="270" t="s">
        <v>2439</v>
      </c>
      <c r="G17" s="270" t="s">
        <v>2435</v>
      </c>
    </row>
    <row r="18" spans="1:7" ht="17.100000000000001">
      <c r="A18" s="270" t="s">
        <v>2449</v>
      </c>
      <c r="B18" s="270" t="s">
        <v>2441</v>
      </c>
      <c r="C18" s="270"/>
      <c r="D18" s="270" t="s">
        <v>2433</v>
      </c>
      <c r="E18" s="271"/>
      <c r="F18" s="270" t="s">
        <v>2439</v>
      </c>
      <c r="G18" s="270"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0" t="s">
        <v>2426</v>
      </c>
      <c r="B21" s="270" t="s">
        <v>2426</v>
      </c>
      <c r="C21" s="270" t="s">
        <v>2427</v>
      </c>
      <c r="D21" s="270" t="s">
        <v>2428</v>
      </c>
      <c r="E21" s="271" t="s">
        <v>2429</v>
      </c>
      <c r="F21" s="270" t="s">
        <v>2275</v>
      </c>
      <c r="G21" s="270" t="s">
        <v>2430</v>
      </c>
    </row>
    <row r="22" spans="1:7" ht="17.25">
      <c r="A22" s="75" t="s">
        <v>2452</v>
      </c>
      <c r="B22" s="75"/>
      <c r="C22" s="75"/>
      <c r="D22" s="75"/>
      <c r="E22" s="76"/>
      <c r="F22" s="75"/>
      <c r="G22" s="75"/>
    </row>
    <row r="23" spans="1:7" ht="17.25">
      <c r="A23" s="270" t="s">
        <v>2426</v>
      </c>
      <c r="B23" s="270" t="s">
        <v>2426</v>
      </c>
      <c r="C23" s="270" t="s">
        <v>2427</v>
      </c>
      <c r="D23" s="270" t="s">
        <v>2428</v>
      </c>
      <c r="E23" s="271" t="s">
        <v>2429</v>
      </c>
      <c r="F23" s="270" t="s">
        <v>2275</v>
      </c>
      <c r="G23" s="270" t="s">
        <v>2453</v>
      </c>
    </row>
    <row r="24" spans="1:7" ht="17.100000000000001">
      <c r="A24" s="270" t="s">
        <v>2454</v>
      </c>
      <c r="B24" s="270" t="s">
        <v>2432</v>
      </c>
      <c r="C24" s="270"/>
      <c r="D24" s="270" t="s">
        <v>2433</v>
      </c>
      <c r="E24" s="271"/>
      <c r="F24" s="270" t="s">
        <v>2434</v>
      </c>
      <c r="G24" s="270"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0" t="s">
        <v>2426</v>
      </c>
      <c r="B28" s="270" t="s">
        <v>2426</v>
      </c>
      <c r="C28" s="270" t="s">
        <v>2427</v>
      </c>
      <c r="D28" s="270" t="s">
        <v>2428</v>
      </c>
      <c r="E28" s="271" t="s">
        <v>2429</v>
      </c>
      <c r="F28" s="270" t="s">
        <v>2275</v>
      </c>
      <c r="G28" s="270" t="s">
        <v>2450</v>
      </c>
    </row>
    <row r="29" spans="1:7" ht="17.100000000000001">
      <c r="A29" s="270" t="s">
        <v>2457</v>
      </c>
      <c r="B29" s="270" t="s">
        <v>2432</v>
      </c>
      <c r="C29" s="270"/>
      <c r="D29" s="270" t="s">
        <v>2433</v>
      </c>
      <c r="E29" s="271"/>
      <c r="F29" s="270" t="s">
        <v>2434</v>
      </c>
      <c r="G29" s="270" t="s">
        <v>2435</v>
      </c>
    </row>
    <row r="30" spans="1:7" ht="17.100000000000001">
      <c r="A30" s="270" t="s">
        <v>2458</v>
      </c>
      <c r="B30" s="270" t="s">
        <v>2432</v>
      </c>
      <c r="C30" s="270"/>
      <c r="D30" s="270" t="s">
        <v>2433</v>
      </c>
      <c r="E30" s="271"/>
      <c r="F30" s="270" t="s">
        <v>2434</v>
      </c>
      <c r="G30" s="270" t="s">
        <v>2435</v>
      </c>
    </row>
    <row r="31" spans="1:7" ht="17.100000000000001">
      <c r="A31" s="270" t="s">
        <v>2459</v>
      </c>
      <c r="B31" s="270" t="s">
        <v>2432</v>
      </c>
      <c r="C31" s="270"/>
      <c r="D31" s="270" t="s">
        <v>2433</v>
      </c>
      <c r="E31" s="271"/>
      <c r="F31" s="270" t="s">
        <v>2434</v>
      </c>
      <c r="G31" s="270" t="s">
        <v>2435</v>
      </c>
    </row>
    <row r="32" spans="1:7" ht="17.100000000000001">
      <c r="A32" s="270" t="s">
        <v>2460</v>
      </c>
      <c r="B32" s="270" t="s">
        <v>2432</v>
      </c>
      <c r="C32" s="270"/>
      <c r="D32" s="270" t="s">
        <v>2433</v>
      </c>
      <c r="E32" s="271"/>
      <c r="F32" s="270" t="s">
        <v>2434</v>
      </c>
      <c r="G32" s="270" t="s">
        <v>2435</v>
      </c>
    </row>
    <row r="33" spans="1:7">
      <c r="A33" s="56" t="s">
        <v>2461</v>
      </c>
      <c r="B33" s="56" t="s">
        <v>2432</v>
      </c>
      <c r="C33" s="56"/>
      <c r="D33" s="56" t="s">
        <v>2433</v>
      </c>
      <c r="E33" s="74"/>
      <c r="F33" s="56" t="s">
        <v>2434</v>
      </c>
      <c r="G33" s="56" t="s">
        <v>2435</v>
      </c>
    </row>
    <row r="34" spans="1:7" ht="17.100000000000001">
      <c r="A34" s="270" t="s">
        <v>2462</v>
      </c>
      <c r="B34" s="270" t="s">
        <v>2432</v>
      </c>
      <c r="C34" s="270"/>
      <c r="D34" s="270" t="s">
        <v>2433</v>
      </c>
      <c r="E34" s="271"/>
      <c r="F34" s="270" t="s">
        <v>2434</v>
      </c>
      <c r="G34" s="270" t="s">
        <v>2435</v>
      </c>
    </row>
    <row r="35" spans="1:7">
      <c r="A35" s="56" t="s">
        <v>2463</v>
      </c>
      <c r="B35" s="56" t="s">
        <v>2432</v>
      </c>
      <c r="C35" s="56"/>
      <c r="D35" s="56" t="s">
        <v>2433</v>
      </c>
      <c r="E35" s="74"/>
      <c r="F35" s="56" t="s">
        <v>2434</v>
      </c>
      <c r="G35" s="56" t="s">
        <v>2435</v>
      </c>
    </row>
    <row r="36" spans="1:7" ht="17.100000000000001">
      <c r="A36" s="270" t="s">
        <v>2464</v>
      </c>
      <c r="B36" s="270" t="s">
        <v>2432</v>
      </c>
      <c r="C36" s="270"/>
      <c r="D36" s="270" t="s">
        <v>2433</v>
      </c>
      <c r="E36" s="271"/>
      <c r="F36" s="270" t="s">
        <v>2434</v>
      </c>
      <c r="G36" s="270" t="s">
        <v>2435</v>
      </c>
    </row>
    <row r="37" spans="1:7" ht="17.25">
      <c r="A37" s="75" t="s">
        <v>2465</v>
      </c>
      <c r="B37" s="75"/>
      <c r="C37" s="75"/>
      <c r="D37" s="75"/>
      <c r="E37" s="76"/>
      <c r="F37" s="75"/>
      <c r="G37" s="75"/>
    </row>
    <row r="38" spans="1:7" ht="17.25">
      <c r="A38" s="270" t="s">
        <v>2426</v>
      </c>
      <c r="B38" s="270" t="s">
        <v>2426</v>
      </c>
      <c r="C38" s="270" t="s">
        <v>2427</v>
      </c>
      <c r="D38" s="270" t="s">
        <v>2428</v>
      </c>
      <c r="E38" s="271" t="s">
        <v>2429</v>
      </c>
      <c r="F38" s="270" t="s">
        <v>2275</v>
      </c>
      <c r="G38" s="270"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0" t="s">
        <v>2426</v>
      </c>
      <c r="B42" s="270" t="s">
        <v>2426</v>
      </c>
      <c r="C42" s="270" t="s">
        <v>2427</v>
      </c>
      <c r="D42" s="270" t="s">
        <v>2428</v>
      </c>
      <c r="E42" s="271" t="s">
        <v>2429</v>
      </c>
      <c r="F42" s="271" t="s">
        <v>2275</v>
      </c>
      <c r="G42" s="270" t="s">
        <v>2450</v>
      </c>
    </row>
    <row r="43" spans="1:7" ht="17.25">
      <c r="A43" s="75" t="s">
        <v>2471</v>
      </c>
      <c r="B43" s="75"/>
      <c r="C43" s="75"/>
      <c r="D43" s="75"/>
      <c r="E43" s="76"/>
      <c r="F43" s="75"/>
      <c r="G43" s="75"/>
    </row>
    <row r="44" spans="1:7" ht="17.25">
      <c r="A44" s="270" t="s">
        <v>2472</v>
      </c>
      <c r="B44" s="270" t="s">
        <v>2473</v>
      </c>
      <c r="C44" s="270" t="s">
        <v>2474</v>
      </c>
      <c r="D44" s="270" t="s">
        <v>2428</v>
      </c>
      <c r="E44" s="271" t="s">
        <v>2475</v>
      </c>
      <c r="F44" s="270" t="s">
        <v>2275</v>
      </c>
      <c r="G44" s="270" t="s">
        <v>2476</v>
      </c>
    </row>
    <row r="45" spans="1:7" ht="17.25">
      <c r="A45" s="270" t="s">
        <v>2477</v>
      </c>
      <c r="B45" s="270" t="s">
        <v>2426</v>
      </c>
      <c r="C45" s="270" t="s">
        <v>1213</v>
      </c>
      <c r="D45" s="270" t="s">
        <v>2428</v>
      </c>
      <c r="E45" s="271" t="s">
        <v>1213</v>
      </c>
      <c r="F45" s="271" t="s">
        <v>2273</v>
      </c>
      <c r="G45" s="270" t="s">
        <v>2435</v>
      </c>
    </row>
    <row r="46" spans="1:7" ht="17.25">
      <c r="A46" s="270" t="s">
        <v>2478</v>
      </c>
      <c r="B46" s="270"/>
      <c r="C46" s="270" t="s">
        <v>2479</v>
      </c>
      <c r="D46" s="270" t="s">
        <v>2428</v>
      </c>
      <c r="E46" s="271" t="s">
        <v>1213</v>
      </c>
      <c r="F46" s="270" t="s">
        <v>2273</v>
      </c>
      <c r="G46" s="270" t="s">
        <v>2435</v>
      </c>
    </row>
    <row r="47" spans="1:7" ht="17.25">
      <c r="A47" s="75" t="s">
        <v>2480</v>
      </c>
      <c r="B47" s="75"/>
      <c r="C47" s="75"/>
      <c r="D47" s="75"/>
      <c r="E47" s="76"/>
      <c r="F47" s="75"/>
      <c r="G47" s="75"/>
    </row>
    <row r="48" spans="1:7" ht="17.25">
      <c r="A48" s="270" t="s">
        <v>2481</v>
      </c>
      <c r="B48" s="270" t="s">
        <v>2426</v>
      </c>
      <c r="C48" s="270" t="s">
        <v>2427</v>
      </c>
      <c r="D48" s="270" t="s">
        <v>2428</v>
      </c>
      <c r="E48" s="271" t="s">
        <v>2482</v>
      </c>
      <c r="F48" s="270" t="s">
        <v>2275</v>
      </c>
      <c r="G48" s="270"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0" t="s">
        <v>2486</v>
      </c>
      <c r="B51" s="270" t="s">
        <v>2485</v>
      </c>
      <c r="C51" s="270" t="s">
        <v>2427</v>
      </c>
      <c r="D51" s="270" t="s">
        <v>2428</v>
      </c>
      <c r="E51" s="271" t="s">
        <v>2482</v>
      </c>
      <c r="F51" s="270" t="s">
        <v>2275</v>
      </c>
      <c r="G51" s="270" t="s">
        <v>2435</v>
      </c>
    </row>
    <row r="52" spans="1:7" ht="17.25">
      <c r="A52" s="270" t="s">
        <v>2487</v>
      </c>
      <c r="B52" s="270" t="s">
        <v>2485</v>
      </c>
      <c r="C52" s="270" t="s">
        <v>2427</v>
      </c>
      <c r="D52" s="270" t="s">
        <v>2428</v>
      </c>
      <c r="E52" s="271" t="s">
        <v>2482</v>
      </c>
      <c r="F52" s="270" t="s">
        <v>2275</v>
      </c>
      <c r="G52" s="270" t="s">
        <v>2435</v>
      </c>
    </row>
    <row r="53" spans="1:7" ht="17.25">
      <c r="A53" s="270" t="s">
        <v>2488</v>
      </c>
      <c r="B53" s="270" t="s">
        <v>2485</v>
      </c>
      <c r="C53" s="270" t="s">
        <v>2427</v>
      </c>
      <c r="D53" s="270" t="s">
        <v>2428</v>
      </c>
      <c r="E53" s="271" t="s">
        <v>2482</v>
      </c>
      <c r="F53" s="270" t="s">
        <v>2275</v>
      </c>
      <c r="G53" s="270" t="s">
        <v>2435</v>
      </c>
    </row>
    <row r="54" spans="1:7" ht="17.25">
      <c r="A54" s="75" t="s">
        <v>2489</v>
      </c>
      <c r="B54" s="75"/>
      <c r="C54" s="75"/>
      <c r="D54" s="75"/>
      <c r="E54" s="76"/>
      <c r="F54" s="75"/>
      <c r="G54" s="75"/>
    </row>
    <row r="55" spans="1:7" ht="17.25">
      <c r="A55" s="268" t="s">
        <v>2490</v>
      </c>
      <c r="B55" s="268" t="s">
        <v>2426</v>
      </c>
      <c r="C55" s="268" t="s">
        <v>2491</v>
      </c>
      <c r="D55" s="268" t="s">
        <v>2428</v>
      </c>
      <c r="E55" s="269" t="s">
        <v>2492</v>
      </c>
      <c r="F55" s="269" t="s">
        <v>2493</v>
      </c>
      <c r="G55" s="268" t="s">
        <v>2435</v>
      </c>
    </row>
    <row r="56" spans="1:7" ht="17.25">
      <c r="A56" s="270" t="s">
        <v>2494</v>
      </c>
      <c r="B56" s="270" t="s">
        <v>2426</v>
      </c>
      <c r="C56" s="270" t="s">
        <v>2427</v>
      </c>
      <c r="D56" s="270" t="s">
        <v>2428</v>
      </c>
      <c r="E56" s="271" t="s">
        <v>2482</v>
      </c>
      <c r="F56" s="270" t="s">
        <v>2275</v>
      </c>
      <c r="G56" s="270" t="s">
        <v>2435</v>
      </c>
    </row>
    <row r="57" spans="1:7" ht="17.25">
      <c r="A57" s="270" t="s">
        <v>2495</v>
      </c>
      <c r="B57" s="270" t="s">
        <v>2426</v>
      </c>
      <c r="C57" s="270" t="s">
        <v>2427</v>
      </c>
      <c r="D57" s="270" t="s">
        <v>2428</v>
      </c>
      <c r="E57" s="271" t="s">
        <v>2482</v>
      </c>
      <c r="F57" s="270" t="s">
        <v>2275</v>
      </c>
      <c r="G57" s="270"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0" t="s">
        <v>2498</v>
      </c>
      <c r="B60" s="270" t="s">
        <v>2426</v>
      </c>
      <c r="C60" s="270" t="s">
        <v>2427</v>
      </c>
      <c r="D60" s="270" t="s">
        <v>2428</v>
      </c>
      <c r="E60" s="271" t="s">
        <v>2482</v>
      </c>
      <c r="F60" s="270" t="s">
        <v>2275</v>
      </c>
      <c r="G60" s="270" t="s">
        <v>2435</v>
      </c>
    </row>
    <row r="61" spans="1:7" ht="17.25">
      <c r="A61" s="75" t="s">
        <v>2499</v>
      </c>
      <c r="B61" s="75"/>
      <c r="C61" s="75"/>
      <c r="D61" s="75"/>
      <c r="E61" s="76"/>
      <c r="F61" s="75"/>
      <c r="G61" s="75"/>
    </row>
    <row r="62" spans="1:7" ht="17.25">
      <c r="A62" s="270" t="s">
        <v>2500</v>
      </c>
      <c r="B62" s="270" t="s">
        <v>2501</v>
      </c>
      <c r="C62" s="270" t="s">
        <v>2474</v>
      </c>
      <c r="D62" s="270" t="s">
        <v>2428</v>
      </c>
      <c r="E62" s="271" t="s">
        <v>2475</v>
      </c>
      <c r="F62" s="270" t="s">
        <v>2275</v>
      </c>
      <c r="G62" s="270" t="s">
        <v>2502</v>
      </c>
    </row>
    <row r="63" spans="1:7" ht="15">
      <c r="A63" s="56" t="s">
        <v>2503</v>
      </c>
      <c r="B63" s="56" t="s">
        <v>2504</v>
      </c>
      <c r="C63" s="56" t="s">
        <v>2474</v>
      </c>
      <c r="D63" s="56" t="s">
        <v>2428</v>
      </c>
      <c r="E63" s="74" t="s">
        <v>2475</v>
      </c>
      <c r="F63" s="56" t="s">
        <v>2275</v>
      </c>
      <c r="G63" s="56" t="s">
        <v>2505</v>
      </c>
    </row>
    <row r="64" spans="1:7" ht="17.100000000000001">
      <c r="A64" s="270" t="s">
        <v>2506</v>
      </c>
      <c r="B64" s="270" t="s">
        <v>2507</v>
      </c>
      <c r="C64" s="270"/>
      <c r="D64" s="270" t="s">
        <v>2433</v>
      </c>
      <c r="E64" s="271"/>
      <c r="F64" s="270" t="s">
        <v>2508</v>
      </c>
      <c r="G64" s="270" t="s">
        <v>2435</v>
      </c>
    </row>
    <row r="65" spans="1:7" ht="17.100000000000001">
      <c r="A65" s="270" t="s">
        <v>2509</v>
      </c>
      <c r="B65" s="270" t="s">
        <v>2507</v>
      </c>
      <c r="C65" s="270"/>
      <c r="D65" s="270" t="s">
        <v>2433</v>
      </c>
      <c r="E65" s="271"/>
      <c r="F65" s="270" t="s">
        <v>2508</v>
      </c>
      <c r="G65" s="270" t="s">
        <v>2435</v>
      </c>
    </row>
    <row r="66" spans="1:7" ht="17.100000000000001">
      <c r="A66" s="270" t="s">
        <v>2510</v>
      </c>
      <c r="B66" s="270" t="s">
        <v>2507</v>
      </c>
      <c r="C66" s="270" t="s">
        <v>2511</v>
      </c>
      <c r="D66" s="270" t="s">
        <v>2433</v>
      </c>
      <c r="E66" s="271"/>
      <c r="F66" s="270" t="s">
        <v>2512</v>
      </c>
      <c r="G66" s="270" t="s">
        <v>2513</v>
      </c>
    </row>
    <row r="67" spans="1:7" ht="17.25">
      <c r="A67" s="75" t="s">
        <v>2514</v>
      </c>
      <c r="B67" s="75"/>
      <c r="C67" s="75"/>
      <c r="D67" s="75"/>
      <c r="E67" s="76"/>
      <c r="F67" s="75"/>
      <c r="G67" s="75"/>
    </row>
    <row r="68" spans="1:7" ht="17.25">
      <c r="A68" s="270" t="s">
        <v>2515</v>
      </c>
      <c r="B68" s="270" t="s">
        <v>2426</v>
      </c>
      <c r="C68" s="270" t="s">
        <v>2474</v>
      </c>
      <c r="D68" s="270" t="s">
        <v>2428</v>
      </c>
      <c r="E68" s="271" t="s">
        <v>2475</v>
      </c>
      <c r="F68" s="270" t="s">
        <v>2275</v>
      </c>
      <c r="G68" s="270" t="s">
        <v>2435</v>
      </c>
    </row>
    <row r="69" spans="1:7" ht="17.25">
      <c r="A69" s="75" t="s">
        <v>2516</v>
      </c>
      <c r="B69" s="75"/>
      <c r="C69" s="75"/>
      <c r="D69" s="75"/>
      <c r="E69" s="76"/>
      <c r="F69" s="75"/>
      <c r="G69" s="75"/>
    </row>
    <row r="70" spans="1:7" ht="17.25">
      <c r="A70" s="270" t="s">
        <v>2517</v>
      </c>
      <c r="B70" s="270"/>
      <c r="C70" s="270" t="s">
        <v>551</v>
      </c>
      <c r="D70" s="270" t="s">
        <v>2433</v>
      </c>
      <c r="E70" s="271"/>
      <c r="F70" s="270" t="s">
        <v>2518</v>
      </c>
      <c r="G70" s="270" t="s">
        <v>2435</v>
      </c>
    </row>
    <row r="71" spans="1:7" ht="17.25">
      <c r="A71" s="270" t="s">
        <v>2519</v>
      </c>
      <c r="B71" s="270" t="s">
        <v>2520</v>
      </c>
      <c r="C71" s="270" t="s">
        <v>2521</v>
      </c>
      <c r="D71" s="270" t="s">
        <v>2428</v>
      </c>
      <c r="E71" s="271" t="s">
        <v>2522</v>
      </c>
      <c r="F71" s="270" t="s">
        <v>2273</v>
      </c>
      <c r="G71" s="270" t="s">
        <v>2523</v>
      </c>
    </row>
    <row r="72" spans="1:7" ht="17.25">
      <c r="A72" s="270" t="s">
        <v>2524</v>
      </c>
      <c r="B72" s="270"/>
      <c r="C72" s="270" t="s">
        <v>2525</v>
      </c>
      <c r="D72" s="270" t="s">
        <v>2433</v>
      </c>
      <c r="E72" s="271"/>
      <c r="F72" s="270" t="s">
        <v>2526</v>
      </c>
      <c r="G72" s="270" t="s">
        <v>2435</v>
      </c>
    </row>
    <row r="73" spans="1:7" ht="17.25">
      <c r="A73" s="75" t="s">
        <v>2527</v>
      </c>
      <c r="B73" s="75"/>
      <c r="C73" s="75"/>
      <c r="D73" s="75"/>
      <c r="E73" s="76"/>
      <c r="F73" s="75"/>
      <c r="G73" s="75"/>
    </row>
    <row r="74" spans="1:7" ht="17.25">
      <c r="A74" s="270" t="s">
        <v>2528</v>
      </c>
      <c r="B74" s="270" t="s">
        <v>2426</v>
      </c>
      <c r="C74" s="270" t="s">
        <v>2474</v>
      </c>
      <c r="D74" s="270" t="s">
        <v>2428</v>
      </c>
      <c r="E74" s="271" t="s">
        <v>2475</v>
      </c>
      <c r="F74" s="270" t="s">
        <v>2275</v>
      </c>
      <c r="G74" s="270" t="s">
        <v>2529</v>
      </c>
    </row>
    <row r="75" spans="1:7" ht="15">
      <c r="A75" s="56" t="s">
        <v>2530</v>
      </c>
      <c r="B75" s="56" t="s">
        <v>2531</v>
      </c>
      <c r="C75" s="56" t="s">
        <v>2532</v>
      </c>
      <c r="D75" s="56" t="s">
        <v>2433</v>
      </c>
      <c r="E75" s="74"/>
      <c r="F75" s="56" t="s">
        <v>2434</v>
      </c>
      <c r="G75" s="56" t="s">
        <v>2533</v>
      </c>
    </row>
    <row r="76" spans="1:7" ht="17.25">
      <c r="A76" s="270" t="s">
        <v>2534</v>
      </c>
      <c r="B76" s="270" t="s">
        <v>2535</v>
      </c>
      <c r="C76" s="270" t="s">
        <v>2474</v>
      </c>
      <c r="D76" s="270" t="s">
        <v>2428</v>
      </c>
      <c r="E76" s="271" t="s">
        <v>2475</v>
      </c>
      <c r="F76" s="270" t="s">
        <v>2275</v>
      </c>
      <c r="G76" s="270" t="s">
        <v>2536</v>
      </c>
    </row>
    <row r="77" spans="1:7" ht="17.25">
      <c r="A77" s="270" t="s">
        <v>2537</v>
      </c>
      <c r="B77" s="270" t="s">
        <v>2426</v>
      </c>
      <c r="C77" s="270" t="s">
        <v>2427</v>
      </c>
      <c r="D77" s="270" t="s">
        <v>2428</v>
      </c>
      <c r="E77" s="271" t="s">
        <v>2482</v>
      </c>
      <c r="F77" s="270" t="s">
        <v>2275</v>
      </c>
      <c r="G77" s="270" t="s">
        <v>2435</v>
      </c>
    </row>
    <row r="78" spans="1:7" ht="17.25">
      <c r="A78" s="75" t="s">
        <v>2538</v>
      </c>
      <c r="B78" s="75"/>
      <c r="C78" s="75"/>
      <c r="D78" s="75"/>
      <c r="E78" s="76"/>
      <c r="F78" s="75"/>
      <c r="G78" s="75"/>
    </row>
    <row r="79" spans="1:7" ht="17.25">
      <c r="A79" s="270" t="s">
        <v>2426</v>
      </c>
      <c r="B79" s="270" t="s">
        <v>2426</v>
      </c>
      <c r="C79" s="270" t="s">
        <v>2427</v>
      </c>
      <c r="D79" s="270" t="s">
        <v>2539</v>
      </c>
      <c r="E79" s="271" t="s">
        <v>2429</v>
      </c>
      <c r="F79" s="270" t="s">
        <v>2286</v>
      </c>
      <c r="G79" s="270" t="s">
        <v>2430</v>
      </c>
    </row>
    <row r="80" spans="1:7" ht="17.25">
      <c r="A80" s="270" t="s">
        <v>2431</v>
      </c>
      <c r="B80" s="270" t="s">
        <v>2432</v>
      </c>
      <c r="C80" s="270"/>
      <c r="D80" s="270" t="s">
        <v>2433</v>
      </c>
      <c r="E80" s="271"/>
      <c r="F80" s="270" t="s">
        <v>2434</v>
      </c>
      <c r="G80" s="270" t="s">
        <v>2435</v>
      </c>
    </row>
    <row r="81" spans="1:7" ht="17.100000000000001">
      <c r="A81" s="270" t="s">
        <v>2436</v>
      </c>
      <c r="B81" s="270" t="s">
        <v>2432</v>
      </c>
      <c r="C81" s="270"/>
      <c r="D81" s="270" t="s">
        <v>2433</v>
      </c>
      <c r="E81" s="271"/>
      <c r="F81" s="270" t="s">
        <v>2434</v>
      </c>
      <c r="G81" s="270" t="s">
        <v>2435</v>
      </c>
    </row>
    <row r="82" spans="1:7" ht="17.25">
      <c r="A82" s="75" t="s">
        <v>2540</v>
      </c>
      <c r="B82" s="75"/>
      <c r="C82" s="75"/>
      <c r="D82" s="75"/>
      <c r="E82" s="76"/>
      <c r="F82" s="75"/>
      <c r="G82" s="75"/>
    </row>
    <row r="83" spans="1:7" ht="17.25">
      <c r="A83" s="270" t="s">
        <v>2438</v>
      </c>
      <c r="B83" s="270" t="s">
        <v>2432</v>
      </c>
      <c r="C83" s="270"/>
      <c r="D83" s="270" t="s">
        <v>2433</v>
      </c>
      <c r="E83" s="271"/>
      <c r="F83" s="270" t="s">
        <v>2439</v>
      </c>
      <c r="G83" s="270" t="s">
        <v>2435</v>
      </c>
    </row>
    <row r="84" spans="1:7" ht="17.100000000000001">
      <c r="A84" s="270" t="s">
        <v>2440</v>
      </c>
      <c r="B84" s="270" t="s">
        <v>2441</v>
      </c>
      <c r="C84" s="270"/>
      <c r="D84" s="270" t="s">
        <v>2433</v>
      </c>
      <c r="E84" s="271"/>
      <c r="F84" s="270" t="s">
        <v>2434</v>
      </c>
      <c r="G84" s="270" t="s">
        <v>2435</v>
      </c>
    </row>
    <row r="85" spans="1:7">
      <c r="A85" s="56" t="s">
        <v>2442</v>
      </c>
      <c r="B85" s="56" t="s">
        <v>2441</v>
      </c>
      <c r="C85" s="56"/>
      <c r="D85" s="56" t="s">
        <v>2433</v>
      </c>
      <c r="E85" s="74"/>
      <c r="F85" s="56" t="s">
        <v>2434</v>
      </c>
      <c r="G85" s="56" t="s">
        <v>2435</v>
      </c>
    </row>
    <row r="86" spans="1:7" ht="17.100000000000001">
      <c r="A86" s="270" t="s">
        <v>2443</v>
      </c>
      <c r="B86" s="270" t="s">
        <v>2432</v>
      </c>
      <c r="C86" s="270"/>
      <c r="D86" s="270" t="s">
        <v>2433</v>
      </c>
      <c r="E86" s="271"/>
      <c r="F86" s="270" t="s">
        <v>2439</v>
      </c>
      <c r="G86" s="270" t="s">
        <v>2435</v>
      </c>
    </row>
    <row r="87" spans="1:7" ht="17.100000000000001">
      <c r="A87" s="270" t="s">
        <v>2444</v>
      </c>
      <c r="B87" s="270" t="s">
        <v>2441</v>
      </c>
      <c r="C87" s="270"/>
      <c r="D87" s="270" t="s">
        <v>2433</v>
      </c>
      <c r="E87" s="271"/>
      <c r="F87" s="270" t="s">
        <v>2434</v>
      </c>
      <c r="G87" s="270" t="s">
        <v>2435</v>
      </c>
    </row>
    <row r="88" spans="1:7" ht="17.100000000000001">
      <c r="A88" s="270" t="s">
        <v>2445</v>
      </c>
      <c r="B88" s="270" t="s">
        <v>2432</v>
      </c>
      <c r="C88" s="270"/>
      <c r="D88" s="270" t="s">
        <v>2433</v>
      </c>
      <c r="E88" s="271"/>
      <c r="F88" s="270" t="s">
        <v>2434</v>
      </c>
      <c r="G88" s="270" t="s">
        <v>2435</v>
      </c>
    </row>
    <row r="89" spans="1:7" ht="17.100000000000001">
      <c r="A89" s="270" t="s">
        <v>2446</v>
      </c>
      <c r="B89" s="270" t="s">
        <v>2432</v>
      </c>
      <c r="C89" s="270"/>
      <c r="D89" s="270" t="s">
        <v>2433</v>
      </c>
      <c r="E89" s="271"/>
      <c r="F89" s="270" t="s">
        <v>2439</v>
      </c>
      <c r="G89" s="270" t="s">
        <v>2435</v>
      </c>
    </row>
    <row r="90" spans="1:7" ht="17.100000000000001">
      <c r="A90" s="270" t="s">
        <v>2447</v>
      </c>
      <c r="B90" s="270" t="s">
        <v>2432</v>
      </c>
      <c r="C90" s="270"/>
      <c r="D90" s="270" t="s">
        <v>2433</v>
      </c>
      <c r="E90" s="271"/>
      <c r="F90" s="270" t="s">
        <v>2439</v>
      </c>
      <c r="G90" s="270" t="s">
        <v>2435</v>
      </c>
    </row>
    <row r="91" spans="1:7" ht="17.100000000000001">
      <c r="A91" s="270" t="s">
        <v>2448</v>
      </c>
      <c r="B91" s="270" t="s">
        <v>2432</v>
      </c>
      <c r="C91" s="270"/>
      <c r="D91" s="270" t="s">
        <v>2433</v>
      </c>
      <c r="E91" s="271"/>
      <c r="F91" s="270" t="s">
        <v>2439</v>
      </c>
      <c r="G91" s="270" t="s">
        <v>2435</v>
      </c>
    </row>
    <row r="92" spans="1:7" ht="17.100000000000001">
      <c r="A92" s="270" t="s">
        <v>2449</v>
      </c>
      <c r="B92" s="270" t="s">
        <v>2441</v>
      </c>
      <c r="C92" s="270"/>
      <c r="D92" s="270" t="s">
        <v>2433</v>
      </c>
      <c r="E92" s="271"/>
      <c r="F92" s="270" t="s">
        <v>2439</v>
      </c>
      <c r="G92" s="270" t="s">
        <v>2435</v>
      </c>
    </row>
    <row r="93" spans="1:7" ht="17.25">
      <c r="A93" s="270" t="s">
        <v>2426</v>
      </c>
      <c r="B93" s="270" t="s">
        <v>2426</v>
      </c>
      <c r="C93" s="270" t="s">
        <v>2427</v>
      </c>
      <c r="D93" s="270" t="s">
        <v>2539</v>
      </c>
      <c r="E93" s="271" t="s">
        <v>2429</v>
      </c>
      <c r="F93" s="270" t="s">
        <v>2286</v>
      </c>
      <c r="G93" s="270" t="s">
        <v>2450</v>
      </c>
    </row>
    <row r="94" spans="1:7" ht="17.25">
      <c r="A94" s="75" t="s">
        <v>2541</v>
      </c>
      <c r="B94" s="75"/>
      <c r="C94" s="75"/>
      <c r="D94" s="75"/>
      <c r="E94" s="76"/>
      <c r="F94" s="75"/>
      <c r="G94" s="75"/>
    </row>
    <row r="95" spans="1:7" ht="17.25">
      <c r="A95" s="270" t="s">
        <v>2426</v>
      </c>
      <c r="B95" s="270" t="s">
        <v>2426</v>
      </c>
      <c r="C95" s="270" t="s">
        <v>2427</v>
      </c>
      <c r="D95" s="270" t="s">
        <v>2539</v>
      </c>
      <c r="E95" s="271" t="s">
        <v>2429</v>
      </c>
      <c r="F95" s="270" t="s">
        <v>2286</v>
      </c>
      <c r="G95" s="270" t="s">
        <v>2430</v>
      </c>
    </row>
    <row r="96" spans="1:7" ht="17.25">
      <c r="A96" s="75" t="s">
        <v>2542</v>
      </c>
      <c r="B96" s="75"/>
      <c r="C96" s="75"/>
      <c r="D96" s="75"/>
      <c r="E96" s="76"/>
      <c r="F96" s="75"/>
      <c r="G96" s="75"/>
    </row>
    <row r="97" spans="1:7" ht="17.25">
      <c r="A97" s="270" t="s">
        <v>2426</v>
      </c>
      <c r="B97" s="270" t="s">
        <v>2426</v>
      </c>
      <c r="C97" s="270" t="s">
        <v>2427</v>
      </c>
      <c r="D97" s="270" t="s">
        <v>2539</v>
      </c>
      <c r="E97" s="271" t="s">
        <v>2429</v>
      </c>
      <c r="F97" s="270" t="s">
        <v>2286</v>
      </c>
      <c r="G97" s="270" t="s">
        <v>2453</v>
      </c>
    </row>
    <row r="98" spans="1:7" ht="17.25">
      <c r="A98" s="270" t="s">
        <v>2454</v>
      </c>
      <c r="B98" s="270" t="s">
        <v>2432</v>
      </c>
      <c r="C98" s="270"/>
      <c r="D98" s="270" t="s">
        <v>2433</v>
      </c>
      <c r="E98" s="271"/>
      <c r="F98" s="270" t="s">
        <v>2434</v>
      </c>
      <c r="G98" s="270" t="s">
        <v>2435</v>
      </c>
    </row>
    <row r="99" spans="1:7" ht="17.25">
      <c r="A99" s="75" t="s">
        <v>2543</v>
      </c>
      <c r="B99" s="75"/>
      <c r="C99" s="75"/>
      <c r="D99" s="75"/>
      <c r="E99" s="76"/>
      <c r="F99" s="75"/>
      <c r="G99" s="75"/>
    </row>
    <row r="100" spans="1:7" ht="17.25">
      <c r="A100" s="270" t="s">
        <v>2426</v>
      </c>
      <c r="B100" s="270" t="s">
        <v>2426</v>
      </c>
      <c r="C100" s="270" t="s">
        <v>2427</v>
      </c>
      <c r="D100" s="270" t="s">
        <v>2539</v>
      </c>
      <c r="E100" s="271" t="s">
        <v>2429</v>
      </c>
      <c r="F100" s="270" t="s">
        <v>2286</v>
      </c>
      <c r="G100" s="270" t="s">
        <v>2450</v>
      </c>
    </row>
    <row r="101" spans="1:7" ht="17.25">
      <c r="A101" s="75" t="s">
        <v>2544</v>
      </c>
      <c r="B101" s="75"/>
      <c r="C101" s="75"/>
      <c r="D101" s="75"/>
      <c r="E101" s="76"/>
      <c r="F101" s="75"/>
      <c r="G101" s="75"/>
    </row>
    <row r="102" spans="1:7" ht="17.25">
      <c r="A102" s="270" t="s">
        <v>2426</v>
      </c>
      <c r="B102" s="270" t="s">
        <v>2426</v>
      </c>
      <c r="C102" s="270" t="s">
        <v>2427</v>
      </c>
      <c r="D102" s="270" t="s">
        <v>2539</v>
      </c>
      <c r="E102" s="271" t="s">
        <v>2429</v>
      </c>
      <c r="F102" s="270" t="s">
        <v>2286</v>
      </c>
      <c r="G102" s="270" t="s">
        <v>2450</v>
      </c>
    </row>
    <row r="103" spans="1:7" ht="17.25">
      <c r="A103" s="270" t="s">
        <v>2457</v>
      </c>
      <c r="B103" s="270" t="s">
        <v>2432</v>
      </c>
      <c r="C103" s="270"/>
      <c r="D103" s="270" t="s">
        <v>2433</v>
      </c>
      <c r="E103" s="271"/>
      <c r="F103" s="270" t="s">
        <v>2434</v>
      </c>
      <c r="G103" s="270" t="s">
        <v>2435</v>
      </c>
    </row>
    <row r="104" spans="1:7" ht="17.100000000000001">
      <c r="A104" s="270" t="s">
        <v>2458</v>
      </c>
      <c r="B104" s="270" t="s">
        <v>2432</v>
      </c>
      <c r="C104" s="270"/>
      <c r="D104" s="270" t="s">
        <v>2433</v>
      </c>
      <c r="E104" s="271"/>
      <c r="F104" s="270" t="s">
        <v>2434</v>
      </c>
      <c r="G104" s="270" t="s">
        <v>2435</v>
      </c>
    </row>
    <row r="105" spans="1:7">
      <c r="A105" s="56" t="s">
        <v>2459</v>
      </c>
      <c r="B105" s="56" t="s">
        <v>2432</v>
      </c>
      <c r="C105" s="56"/>
      <c r="D105" s="56" t="s">
        <v>2433</v>
      </c>
      <c r="E105" s="74"/>
      <c r="F105" s="56" t="s">
        <v>2434</v>
      </c>
      <c r="G105" s="56" t="s">
        <v>2435</v>
      </c>
    </row>
    <row r="106" spans="1:7" ht="17.100000000000001">
      <c r="A106" s="270" t="s">
        <v>2460</v>
      </c>
      <c r="B106" s="270" t="s">
        <v>2432</v>
      </c>
      <c r="C106" s="270"/>
      <c r="D106" s="270" t="s">
        <v>2433</v>
      </c>
      <c r="E106" s="271"/>
      <c r="F106" s="270" t="s">
        <v>2434</v>
      </c>
      <c r="G106" s="270" t="s">
        <v>2435</v>
      </c>
    </row>
    <row r="107" spans="1:7" ht="17.100000000000001">
      <c r="A107" s="270" t="s">
        <v>2461</v>
      </c>
      <c r="B107" s="270" t="s">
        <v>2432</v>
      </c>
      <c r="C107" s="270"/>
      <c r="D107" s="270" t="s">
        <v>2433</v>
      </c>
      <c r="E107" s="271"/>
      <c r="F107" s="270" t="s">
        <v>2434</v>
      </c>
      <c r="G107" s="270" t="s">
        <v>2435</v>
      </c>
    </row>
    <row r="108" spans="1:7" ht="17.100000000000001">
      <c r="A108" s="270" t="s">
        <v>2462</v>
      </c>
      <c r="B108" s="270" t="s">
        <v>2432</v>
      </c>
      <c r="C108" s="270"/>
      <c r="D108" s="270" t="s">
        <v>2433</v>
      </c>
      <c r="E108" s="271"/>
      <c r="F108" s="270" t="s">
        <v>2434</v>
      </c>
      <c r="G108" s="270" t="s">
        <v>2435</v>
      </c>
    </row>
    <row r="109" spans="1:7" ht="17.100000000000001">
      <c r="A109" s="270" t="s">
        <v>2463</v>
      </c>
      <c r="B109" s="270" t="s">
        <v>2432</v>
      </c>
      <c r="C109" s="270"/>
      <c r="D109" s="270" t="s">
        <v>2433</v>
      </c>
      <c r="E109" s="271"/>
      <c r="F109" s="270" t="s">
        <v>2434</v>
      </c>
      <c r="G109" s="270" t="s">
        <v>2435</v>
      </c>
    </row>
    <row r="110" spans="1:7" ht="17.100000000000001">
      <c r="A110" s="270" t="s">
        <v>2464</v>
      </c>
      <c r="B110" s="270" t="s">
        <v>2432</v>
      </c>
      <c r="C110" s="270"/>
      <c r="D110" s="270" t="s">
        <v>2433</v>
      </c>
      <c r="E110" s="271"/>
      <c r="F110" s="270" t="s">
        <v>2434</v>
      </c>
      <c r="G110" s="270" t="s">
        <v>2435</v>
      </c>
    </row>
    <row r="111" spans="1:7" ht="17.25">
      <c r="A111" s="75" t="s">
        <v>2545</v>
      </c>
      <c r="B111" s="75"/>
      <c r="C111" s="75"/>
      <c r="D111" s="75"/>
      <c r="E111" s="76"/>
      <c r="F111" s="75"/>
      <c r="G111" s="75"/>
    </row>
    <row r="112" spans="1:7" ht="17.25">
      <c r="A112" s="270" t="s">
        <v>2426</v>
      </c>
      <c r="B112" s="270" t="s">
        <v>2426</v>
      </c>
      <c r="C112" s="270" t="s">
        <v>2427</v>
      </c>
      <c r="D112" s="270" t="s">
        <v>2539</v>
      </c>
      <c r="E112" s="271" t="s">
        <v>2429</v>
      </c>
      <c r="F112" s="270" t="s">
        <v>2286</v>
      </c>
      <c r="G112" s="270" t="s">
        <v>2450</v>
      </c>
    </row>
    <row r="113" spans="1:7" ht="17.25">
      <c r="A113" s="270" t="s">
        <v>2466</v>
      </c>
      <c r="B113" s="270" t="s">
        <v>2467</v>
      </c>
      <c r="C113" s="270"/>
      <c r="D113" s="270" t="s">
        <v>2433</v>
      </c>
      <c r="E113" s="271"/>
      <c r="F113" s="270" t="s">
        <v>2468</v>
      </c>
      <c r="G113" s="270" t="s">
        <v>2435</v>
      </c>
    </row>
    <row r="114" spans="1:7" ht="17.100000000000001">
      <c r="A114" s="270" t="s">
        <v>2469</v>
      </c>
      <c r="B114" s="270" t="s">
        <v>2432</v>
      </c>
      <c r="C114" s="270"/>
      <c r="D114" s="270" t="s">
        <v>2433</v>
      </c>
      <c r="E114" s="271"/>
      <c r="F114" s="270" t="s">
        <v>2434</v>
      </c>
      <c r="G114" s="270" t="s">
        <v>2435</v>
      </c>
    </row>
    <row r="115" spans="1:7" ht="17.25">
      <c r="A115" s="75" t="s">
        <v>2546</v>
      </c>
      <c r="B115" s="75"/>
      <c r="C115" s="75"/>
      <c r="D115" s="75"/>
      <c r="E115" s="76"/>
      <c r="F115" s="75"/>
      <c r="G115" s="75"/>
    </row>
    <row r="116" spans="1:7" ht="17.25">
      <c r="A116" s="270" t="s">
        <v>2426</v>
      </c>
      <c r="B116" s="270" t="s">
        <v>2426</v>
      </c>
      <c r="C116" s="270" t="s">
        <v>2427</v>
      </c>
      <c r="D116" s="270" t="s">
        <v>2539</v>
      </c>
      <c r="E116" s="271" t="s">
        <v>2429</v>
      </c>
      <c r="F116" s="270" t="s">
        <v>2286</v>
      </c>
      <c r="G116" s="270" t="s">
        <v>2450</v>
      </c>
    </row>
    <row r="117" spans="1:7" ht="17.25">
      <c r="A117" s="75" t="s">
        <v>2547</v>
      </c>
      <c r="B117" s="75"/>
      <c r="C117" s="75"/>
      <c r="D117" s="75"/>
      <c r="E117" s="76"/>
      <c r="F117" s="75"/>
      <c r="G117" s="75"/>
    </row>
    <row r="118" spans="1:7" ht="17.25">
      <c r="A118" s="270" t="s">
        <v>2548</v>
      </c>
      <c r="B118" s="270" t="s">
        <v>2549</v>
      </c>
      <c r="C118" s="270" t="s">
        <v>551</v>
      </c>
      <c r="D118" s="270" t="s">
        <v>2550</v>
      </c>
      <c r="E118" s="271" t="s">
        <v>551</v>
      </c>
      <c r="F118" s="270" t="s">
        <v>2292</v>
      </c>
      <c r="G118" s="270" t="s">
        <v>2551</v>
      </c>
    </row>
    <row r="119" spans="1:7" ht="17.25">
      <c r="A119" s="270" t="s">
        <v>2477</v>
      </c>
      <c r="B119" s="270" t="s">
        <v>2426</v>
      </c>
      <c r="C119" s="270" t="s">
        <v>1213</v>
      </c>
      <c r="D119" s="270" t="s">
        <v>2550</v>
      </c>
      <c r="E119" s="271" t="s">
        <v>1213</v>
      </c>
      <c r="F119" s="270" t="s">
        <v>2290</v>
      </c>
      <c r="G119" s="270" t="s">
        <v>2435</v>
      </c>
    </row>
    <row r="120" spans="1:7" ht="17.25">
      <c r="A120" s="270" t="s">
        <v>2478</v>
      </c>
      <c r="B120" s="270"/>
      <c r="C120" s="270" t="s">
        <v>2479</v>
      </c>
      <c r="D120" s="270" t="s">
        <v>2550</v>
      </c>
      <c r="E120" s="271" t="s">
        <v>2552</v>
      </c>
      <c r="F120" s="270" t="s">
        <v>2292</v>
      </c>
      <c r="G120" s="270" t="s">
        <v>2435</v>
      </c>
    </row>
    <row r="121" spans="1:7" ht="17.25">
      <c r="A121" s="270" t="s">
        <v>2553</v>
      </c>
      <c r="B121" s="270" t="s">
        <v>2473</v>
      </c>
      <c r="C121" s="270" t="s">
        <v>108</v>
      </c>
      <c r="D121" s="270" t="s">
        <v>2550</v>
      </c>
      <c r="E121" s="271" t="s">
        <v>108</v>
      </c>
      <c r="F121" s="270" t="s">
        <v>2099</v>
      </c>
      <c r="G121" s="270" t="s">
        <v>2435</v>
      </c>
    </row>
    <row r="122" spans="1:7" ht="17.25">
      <c r="A122" s="270" t="s">
        <v>2554</v>
      </c>
      <c r="B122" s="270" t="s">
        <v>2555</v>
      </c>
      <c r="C122" s="270" t="s">
        <v>2556</v>
      </c>
      <c r="D122" s="270" t="s">
        <v>2550</v>
      </c>
      <c r="E122" s="271" t="s">
        <v>2556</v>
      </c>
      <c r="F122" s="270" t="s">
        <v>2099</v>
      </c>
      <c r="G122" s="270" t="s">
        <v>2557</v>
      </c>
    </row>
    <row r="123" spans="1:7" ht="17.25">
      <c r="A123" s="270" t="s">
        <v>2558</v>
      </c>
      <c r="B123" s="270"/>
      <c r="C123" s="270" t="s">
        <v>108</v>
      </c>
      <c r="D123" s="270" t="s">
        <v>2550</v>
      </c>
      <c r="E123" s="271" t="s">
        <v>108</v>
      </c>
      <c r="F123" s="270" t="s">
        <v>2099</v>
      </c>
      <c r="G123" s="270" t="s">
        <v>2435</v>
      </c>
    </row>
    <row r="124" spans="1:7" ht="17.25">
      <c r="A124" s="75" t="s">
        <v>2559</v>
      </c>
      <c r="B124" s="75"/>
      <c r="C124" s="75"/>
      <c r="D124" s="75"/>
      <c r="E124" s="76"/>
      <c r="F124" s="75"/>
      <c r="G124" s="75"/>
    </row>
    <row r="125" spans="1:7" ht="17.25">
      <c r="A125" s="270" t="s">
        <v>2560</v>
      </c>
      <c r="B125" s="270" t="s">
        <v>2485</v>
      </c>
      <c r="C125" s="270" t="s">
        <v>108</v>
      </c>
      <c r="D125" s="270" t="s">
        <v>2550</v>
      </c>
      <c r="E125" s="271" t="s">
        <v>108</v>
      </c>
      <c r="F125" s="270" t="s">
        <v>2099</v>
      </c>
      <c r="G125" s="270" t="s">
        <v>2435</v>
      </c>
    </row>
    <row r="126" spans="1:7" ht="17.25">
      <c r="A126" s="270" t="s">
        <v>2561</v>
      </c>
      <c r="B126" s="270" t="s">
        <v>2562</v>
      </c>
      <c r="C126" s="270" t="s">
        <v>108</v>
      </c>
      <c r="D126" s="270" t="s">
        <v>2550</v>
      </c>
      <c r="E126" s="271" t="s">
        <v>108</v>
      </c>
      <c r="F126" s="270" t="s">
        <v>2099</v>
      </c>
      <c r="G126" s="270" t="s">
        <v>2563</v>
      </c>
    </row>
    <row r="127" spans="1:7" ht="17.25">
      <c r="A127" s="270" t="s">
        <v>2564</v>
      </c>
      <c r="B127" s="270" t="s">
        <v>2562</v>
      </c>
      <c r="C127" s="270" t="s">
        <v>108</v>
      </c>
      <c r="D127" s="270" t="s">
        <v>2550</v>
      </c>
      <c r="E127" s="271" t="s">
        <v>108</v>
      </c>
      <c r="F127" s="270" t="s">
        <v>2099</v>
      </c>
      <c r="G127" s="270" t="s">
        <v>2435</v>
      </c>
    </row>
    <row r="128" spans="1:7" ht="17.25">
      <c r="A128" s="270" t="s">
        <v>2481</v>
      </c>
      <c r="B128" s="270" t="s">
        <v>2426</v>
      </c>
      <c r="C128" s="270" t="s">
        <v>2427</v>
      </c>
      <c r="D128" s="270" t="s">
        <v>2550</v>
      </c>
      <c r="E128" s="271" t="s">
        <v>2565</v>
      </c>
      <c r="F128" s="270" t="s">
        <v>2286</v>
      </c>
      <c r="G128" s="270" t="s">
        <v>2435</v>
      </c>
    </row>
    <row r="129" spans="1:7" ht="17.25">
      <c r="A129" s="270" t="s">
        <v>2566</v>
      </c>
      <c r="B129" s="270" t="s">
        <v>2567</v>
      </c>
      <c r="C129" s="270" t="s">
        <v>108</v>
      </c>
      <c r="D129" s="270" t="s">
        <v>2550</v>
      </c>
      <c r="E129" s="271" t="s">
        <v>108</v>
      </c>
      <c r="F129" s="270" t="s">
        <v>2099</v>
      </c>
      <c r="G129" s="270" t="s">
        <v>2568</v>
      </c>
    </row>
    <row r="130" spans="1:7" ht="17.25">
      <c r="A130" s="75" t="s">
        <v>2569</v>
      </c>
      <c r="B130" s="75"/>
      <c r="C130" s="75"/>
      <c r="D130" s="75"/>
      <c r="E130" s="76"/>
      <c r="F130" s="75"/>
      <c r="G130" s="75"/>
    </row>
    <row r="131" spans="1:7" ht="17.25">
      <c r="A131" s="270" t="s">
        <v>2570</v>
      </c>
      <c r="B131" s="270" t="s">
        <v>2571</v>
      </c>
      <c r="C131" s="270" t="s">
        <v>108</v>
      </c>
      <c r="D131" s="270" t="s">
        <v>2550</v>
      </c>
      <c r="E131" s="271" t="s">
        <v>108</v>
      </c>
      <c r="F131" s="270" t="s">
        <v>2099</v>
      </c>
      <c r="G131" s="270" t="s">
        <v>2435</v>
      </c>
    </row>
    <row r="132" spans="1:7" ht="15">
      <c r="A132" s="56" t="s">
        <v>2572</v>
      </c>
      <c r="B132" s="56" t="s">
        <v>2571</v>
      </c>
      <c r="C132" s="56" t="s">
        <v>2573</v>
      </c>
      <c r="D132" s="56" t="s">
        <v>2550</v>
      </c>
      <c r="E132" s="74" t="s">
        <v>108</v>
      </c>
      <c r="F132" s="56" t="s">
        <v>2099</v>
      </c>
      <c r="G132" s="56" t="s">
        <v>2435</v>
      </c>
    </row>
    <row r="133" spans="1:7" ht="17.25">
      <c r="A133" s="270" t="s">
        <v>2574</v>
      </c>
      <c r="B133" s="270" t="s">
        <v>2571</v>
      </c>
      <c r="C133" s="270" t="s">
        <v>2575</v>
      </c>
      <c r="D133" s="270" t="s">
        <v>2550</v>
      </c>
      <c r="E133" s="271" t="s">
        <v>108</v>
      </c>
      <c r="F133" s="270" t="s">
        <v>2099</v>
      </c>
      <c r="G133" s="270" t="s">
        <v>2576</v>
      </c>
    </row>
    <row r="134" spans="1:7" ht="17.25">
      <c r="A134" s="270" t="s">
        <v>2577</v>
      </c>
      <c r="B134" s="270" t="s">
        <v>2571</v>
      </c>
      <c r="C134" s="270" t="s">
        <v>108</v>
      </c>
      <c r="D134" s="270" t="s">
        <v>2550</v>
      </c>
      <c r="E134" s="271" t="s">
        <v>108</v>
      </c>
      <c r="F134" s="270" t="s">
        <v>2099</v>
      </c>
      <c r="G134" s="270" t="s">
        <v>2435</v>
      </c>
    </row>
    <row r="135" spans="1:7" ht="17.25">
      <c r="A135" s="75" t="s">
        <v>2578</v>
      </c>
      <c r="B135" s="75"/>
      <c r="C135" s="75"/>
      <c r="D135" s="75"/>
      <c r="E135" s="76"/>
      <c r="F135" s="75"/>
      <c r="G135" s="75"/>
    </row>
    <row r="136" spans="1:7" ht="17.25">
      <c r="A136" s="270" t="s">
        <v>2579</v>
      </c>
      <c r="B136" s="270" t="s">
        <v>2580</v>
      </c>
      <c r="C136" s="270" t="s">
        <v>2581</v>
      </c>
      <c r="D136" s="270" t="s">
        <v>2550</v>
      </c>
      <c r="E136" s="271" t="s">
        <v>108</v>
      </c>
      <c r="F136" s="270" t="s">
        <v>2099</v>
      </c>
      <c r="G136" s="270" t="s">
        <v>2435</v>
      </c>
    </row>
    <row r="137" spans="1:7" ht="17.25">
      <c r="A137" s="270" t="s">
        <v>2582</v>
      </c>
      <c r="B137" s="270" t="s">
        <v>2426</v>
      </c>
      <c r="C137" s="270" t="s">
        <v>551</v>
      </c>
      <c r="D137" s="270" t="s">
        <v>2550</v>
      </c>
      <c r="E137" s="271" t="s">
        <v>551</v>
      </c>
      <c r="F137" s="270" t="s">
        <v>2292</v>
      </c>
      <c r="G137" s="270" t="s">
        <v>2583</v>
      </c>
    </row>
    <row r="138" spans="1:7" ht="17.25">
      <c r="A138" s="270" t="s">
        <v>2584</v>
      </c>
      <c r="B138" s="270" t="s">
        <v>2585</v>
      </c>
      <c r="C138" s="270" t="s">
        <v>2586</v>
      </c>
      <c r="D138" s="270" t="s">
        <v>2550</v>
      </c>
      <c r="E138" s="271" t="s">
        <v>108</v>
      </c>
      <c r="F138" s="270" t="s">
        <v>2099</v>
      </c>
      <c r="G138" s="270" t="s">
        <v>2435</v>
      </c>
    </row>
    <row r="139" spans="1:7" ht="17.25">
      <c r="A139" s="270" t="s">
        <v>2587</v>
      </c>
      <c r="B139" s="270" t="s">
        <v>2588</v>
      </c>
      <c r="C139" s="270" t="s">
        <v>108</v>
      </c>
      <c r="D139" s="270" t="s">
        <v>2550</v>
      </c>
      <c r="E139" s="271" t="s">
        <v>108</v>
      </c>
      <c r="F139" s="270" t="s">
        <v>2099</v>
      </c>
      <c r="G139" s="270" t="s">
        <v>2589</v>
      </c>
    </row>
    <row r="140" spans="1:7" ht="17.25">
      <c r="A140" s="270" t="s">
        <v>2590</v>
      </c>
      <c r="B140" s="270" t="s">
        <v>2588</v>
      </c>
      <c r="C140" s="270" t="s">
        <v>108</v>
      </c>
      <c r="D140" s="270" t="s">
        <v>2550</v>
      </c>
      <c r="E140" s="271" t="s">
        <v>108</v>
      </c>
      <c r="F140" s="270" t="s">
        <v>2099</v>
      </c>
      <c r="G140" s="270" t="s">
        <v>2435</v>
      </c>
    </row>
    <row r="141" spans="1:7" ht="17.25">
      <c r="A141" s="75" t="s">
        <v>2591</v>
      </c>
      <c r="B141" s="75"/>
      <c r="C141" s="75"/>
      <c r="D141" s="75"/>
      <c r="E141" s="76"/>
      <c r="F141" s="75"/>
      <c r="G141" s="75"/>
    </row>
    <row r="142" spans="1:7" ht="17.25">
      <c r="A142" s="270" t="s">
        <v>2592</v>
      </c>
      <c r="B142" s="270" t="s">
        <v>2485</v>
      </c>
      <c r="C142" s="270" t="s">
        <v>108</v>
      </c>
      <c r="D142" s="270" t="s">
        <v>2550</v>
      </c>
      <c r="E142" s="271" t="s">
        <v>108</v>
      </c>
      <c r="F142" s="270" t="s">
        <v>2099</v>
      </c>
      <c r="G142" s="270" t="s">
        <v>2435</v>
      </c>
    </row>
    <row r="143" spans="1:7" ht="17.25">
      <c r="A143" s="270" t="s">
        <v>2484</v>
      </c>
      <c r="B143" s="270" t="s">
        <v>2485</v>
      </c>
      <c r="C143" s="270" t="s">
        <v>2427</v>
      </c>
      <c r="D143" s="270" t="s">
        <v>2550</v>
      </c>
      <c r="E143" s="271" t="s">
        <v>2565</v>
      </c>
      <c r="F143" s="270" t="s">
        <v>2286</v>
      </c>
      <c r="G143" s="270" t="s">
        <v>2435</v>
      </c>
    </row>
    <row r="144" spans="1:7" ht="17.25">
      <c r="A144" s="270" t="s">
        <v>2486</v>
      </c>
      <c r="B144" s="270" t="s">
        <v>2485</v>
      </c>
      <c r="C144" s="270" t="s">
        <v>2427</v>
      </c>
      <c r="D144" s="270" t="s">
        <v>2550</v>
      </c>
      <c r="E144" s="271" t="s">
        <v>2565</v>
      </c>
      <c r="F144" s="270" t="s">
        <v>2286</v>
      </c>
      <c r="G144" s="270" t="s">
        <v>2435</v>
      </c>
    </row>
    <row r="145" spans="1:7" ht="17.25">
      <c r="A145" s="270" t="s">
        <v>2487</v>
      </c>
      <c r="B145" s="270" t="s">
        <v>2485</v>
      </c>
      <c r="C145" s="270" t="s">
        <v>2427</v>
      </c>
      <c r="D145" s="270" t="s">
        <v>2550</v>
      </c>
      <c r="E145" s="271" t="s">
        <v>2565</v>
      </c>
      <c r="F145" s="270" t="s">
        <v>2286</v>
      </c>
      <c r="G145" s="270" t="s">
        <v>2435</v>
      </c>
    </row>
    <row r="146" spans="1:7" ht="17.25">
      <c r="A146" s="270" t="s">
        <v>2488</v>
      </c>
      <c r="B146" s="270" t="s">
        <v>2485</v>
      </c>
      <c r="C146" s="270" t="s">
        <v>2427</v>
      </c>
      <c r="D146" s="270" t="s">
        <v>2550</v>
      </c>
      <c r="E146" s="271" t="s">
        <v>2565</v>
      </c>
      <c r="F146" s="270" t="s">
        <v>2286</v>
      </c>
      <c r="G146" s="270" t="s">
        <v>2435</v>
      </c>
    </row>
    <row r="147" spans="1:7" ht="17.25">
      <c r="A147" s="270" t="s">
        <v>2593</v>
      </c>
      <c r="B147" s="270" t="s">
        <v>2594</v>
      </c>
      <c r="C147" s="270" t="s">
        <v>108</v>
      </c>
      <c r="D147" s="270" t="s">
        <v>2550</v>
      </c>
      <c r="E147" s="271" t="s">
        <v>108</v>
      </c>
      <c r="F147" s="270" t="s">
        <v>2099</v>
      </c>
      <c r="G147" s="270" t="s">
        <v>2595</v>
      </c>
    </row>
    <row r="148" spans="1:7" ht="15">
      <c r="A148" s="56" t="s">
        <v>2596</v>
      </c>
      <c r="B148" s="56" t="s">
        <v>2594</v>
      </c>
      <c r="C148" s="56" t="s">
        <v>108</v>
      </c>
      <c r="D148" s="56" t="s">
        <v>2550</v>
      </c>
      <c r="E148" s="74" t="s">
        <v>108</v>
      </c>
      <c r="F148" s="56" t="s">
        <v>2099</v>
      </c>
      <c r="G148" s="56" t="s">
        <v>2435</v>
      </c>
    </row>
    <row r="149" spans="1:7" ht="17.25">
      <c r="A149" s="75" t="s">
        <v>2597</v>
      </c>
      <c r="B149" s="75"/>
      <c r="C149" s="75"/>
      <c r="D149" s="75"/>
      <c r="E149" s="76"/>
      <c r="F149" s="75"/>
      <c r="G149" s="75"/>
    </row>
    <row r="150" spans="1:7" ht="17.25">
      <c r="A150" s="270" t="s">
        <v>2598</v>
      </c>
      <c r="B150" s="270" t="s">
        <v>2599</v>
      </c>
      <c r="C150" s="270" t="s">
        <v>108</v>
      </c>
      <c r="D150" s="270" t="s">
        <v>2550</v>
      </c>
      <c r="E150" s="271" t="s">
        <v>108</v>
      </c>
      <c r="F150" s="270" t="s">
        <v>2099</v>
      </c>
      <c r="G150" s="270" t="s">
        <v>2435</v>
      </c>
    </row>
    <row r="151" spans="1:7" ht="17.25">
      <c r="A151" s="270" t="s">
        <v>2600</v>
      </c>
      <c r="B151" s="270" t="s">
        <v>2601</v>
      </c>
      <c r="C151" s="270" t="s">
        <v>2581</v>
      </c>
      <c r="D151" s="270" t="s">
        <v>2550</v>
      </c>
      <c r="E151" s="271" t="s">
        <v>108</v>
      </c>
      <c r="F151" s="270" t="s">
        <v>2099</v>
      </c>
      <c r="G151" s="270" t="s">
        <v>2435</v>
      </c>
    </row>
    <row r="152" spans="1:7" ht="17.25">
      <c r="A152" s="270" t="s">
        <v>2602</v>
      </c>
      <c r="B152" s="270" t="s">
        <v>2599</v>
      </c>
      <c r="C152" s="270" t="s">
        <v>2603</v>
      </c>
      <c r="D152" s="270" t="s">
        <v>2550</v>
      </c>
      <c r="E152" s="271" t="s">
        <v>108</v>
      </c>
      <c r="F152" s="270" t="s">
        <v>2099</v>
      </c>
      <c r="G152" s="270" t="s">
        <v>2604</v>
      </c>
    </row>
    <row r="153" spans="1:7" ht="15">
      <c r="A153" s="56" t="s">
        <v>2490</v>
      </c>
      <c r="B153" s="56" t="s">
        <v>2426</v>
      </c>
      <c r="C153" s="56" t="s">
        <v>2491</v>
      </c>
      <c r="D153" s="56" t="s">
        <v>2550</v>
      </c>
      <c r="E153" s="74" t="s">
        <v>108</v>
      </c>
      <c r="F153" s="56" t="s">
        <v>2099</v>
      </c>
      <c r="G153" s="56" t="s">
        <v>2435</v>
      </c>
    </row>
    <row r="154" spans="1:7" ht="17.25">
      <c r="A154" s="270" t="s">
        <v>2494</v>
      </c>
      <c r="B154" s="270" t="s">
        <v>2426</v>
      </c>
      <c r="C154" s="270" t="s">
        <v>2427</v>
      </c>
      <c r="D154" s="270" t="s">
        <v>2550</v>
      </c>
      <c r="E154" s="271" t="s">
        <v>2565</v>
      </c>
      <c r="F154" s="270" t="s">
        <v>2286</v>
      </c>
      <c r="G154" s="270" t="s">
        <v>2435</v>
      </c>
    </row>
    <row r="155" spans="1:7" ht="17.25">
      <c r="A155" s="270" t="s">
        <v>2495</v>
      </c>
      <c r="B155" s="270" t="s">
        <v>2426</v>
      </c>
      <c r="C155" s="270" t="s">
        <v>2427</v>
      </c>
      <c r="D155" s="270" t="s">
        <v>2550</v>
      </c>
      <c r="E155" s="271" t="s">
        <v>2565</v>
      </c>
      <c r="F155" s="270" t="s">
        <v>2286</v>
      </c>
      <c r="G155" s="270" t="s">
        <v>2435</v>
      </c>
    </row>
    <row r="156" spans="1:7" ht="17.25">
      <c r="A156" s="270" t="s">
        <v>2496</v>
      </c>
      <c r="B156" s="270" t="s">
        <v>2426</v>
      </c>
      <c r="C156" s="270" t="s">
        <v>2427</v>
      </c>
      <c r="D156" s="270" t="s">
        <v>2550</v>
      </c>
      <c r="E156" s="271" t="s">
        <v>2565</v>
      </c>
      <c r="F156" s="270" t="s">
        <v>2286</v>
      </c>
      <c r="G156" s="270" t="s">
        <v>2435</v>
      </c>
    </row>
    <row r="157" spans="1:7" ht="17.25">
      <c r="A157" s="270" t="s">
        <v>2605</v>
      </c>
      <c r="B157" s="270" t="s">
        <v>2599</v>
      </c>
      <c r="C157" s="270" t="s">
        <v>2556</v>
      </c>
      <c r="D157" s="270" t="s">
        <v>2550</v>
      </c>
      <c r="E157" s="271" t="s">
        <v>2556</v>
      </c>
      <c r="F157" s="270" t="s">
        <v>2099</v>
      </c>
      <c r="G157" s="270" t="s">
        <v>2435</v>
      </c>
    </row>
    <row r="158" spans="1:7" ht="17.25">
      <c r="A158" s="270" t="s">
        <v>2606</v>
      </c>
      <c r="B158" s="270" t="s">
        <v>2607</v>
      </c>
      <c r="C158" s="270" t="s">
        <v>108</v>
      </c>
      <c r="D158" s="270" t="s">
        <v>2550</v>
      </c>
      <c r="E158" s="271" t="s">
        <v>108</v>
      </c>
      <c r="F158" s="270" t="s">
        <v>2099</v>
      </c>
      <c r="G158" s="270" t="s">
        <v>2435</v>
      </c>
    </row>
    <row r="159" spans="1:7" ht="17.25">
      <c r="A159" s="75" t="s">
        <v>2608</v>
      </c>
      <c r="B159" s="75"/>
      <c r="C159" s="75"/>
      <c r="D159" s="75"/>
      <c r="E159" s="76"/>
      <c r="F159" s="75"/>
      <c r="G159" s="75"/>
    </row>
    <row r="160" spans="1:7" ht="17.25">
      <c r="A160" s="270" t="s">
        <v>2609</v>
      </c>
      <c r="B160" s="270"/>
      <c r="C160" s="270" t="s">
        <v>2556</v>
      </c>
      <c r="D160" s="270" t="s">
        <v>2550</v>
      </c>
      <c r="E160" s="271" t="s">
        <v>2556</v>
      </c>
      <c r="F160" s="270" t="s">
        <v>2099</v>
      </c>
      <c r="G160" s="270" t="s">
        <v>2435</v>
      </c>
    </row>
    <row r="161" spans="1:7" ht="17.25">
      <c r="A161" s="270" t="s">
        <v>2610</v>
      </c>
      <c r="B161" s="270"/>
      <c r="C161" s="270" t="s">
        <v>2611</v>
      </c>
      <c r="D161" s="270" t="s">
        <v>2550</v>
      </c>
      <c r="E161" s="271" t="s">
        <v>2612</v>
      </c>
      <c r="F161" s="270" t="s">
        <v>2292</v>
      </c>
      <c r="G161" s="270" t="s">
        <v>2435</v>
      </c>
    </row>
    <row r="162" spans="1:7" ht="15">
      <c r="A162" s="56" t="s">
        <v>2613</v>
      </c>
      <c r="B162" s="56" t="s">
        <v>2599</v>
      </c>
      <c r="C162" s="56" t="s">
        <v>108</v>
      </c>
      <c r="D162" s="56" t="s">
        <v>2550</v>
      </c>
      <c r="E162" s="74" t="s">
        <v>108</v>
      </c>
      <c r="F162" s="56" t="s">
        <v>2099</v>
      </c>
      <c r="G162" s="56" t="s">
        <v>2435</v>
      </c>
    </row>
    <row r="163" spans="1:7" ht="17.25">
      <c r="A163" s="270" t="s">
        <v>2614</v>
      </c>
      <c r="B163" s="270" t="s">
        <v>2599</v>
      </c>
      <c r="C163" s="270" t="s">
        <v>108</v>
      </c>
      <c r="D163" s="270" t="s">
        <v>2550</v>
      </c>
      <c r="E163" s="271" t="s">
        <v>108</v>
      </c>
      <c r="F163" s="270" t="s">
        <v>2099</v>
      </c>
      <c r="G163" s="270" t="s">
        <v>2435</v>
      </c>
    </row>
    <row r="164" spans="1:7" ht="17.25">
      <c r="A164" s="270" t="s">
        <v>2615</v>
      </c>
      <c r="B164" s="270" t="s">
        <v>2594</v>
      </c>
      <c r="C164" s="270" t="s">
        <v>108</v>
      </c>
      <c r="D164" s="270" t="s">
        <v>2550</v>
      </c>
      <c r="E164" s="271" t="s">
        <v>108</v>
      </c>
      <c r="F164" s="270" t="s">
        <v>2099</v>
      </c>
      <c r="G164" s="270" t="s">
        <v>2435</v>
      </c>
    </row>
    <row r="165" spans="1:7" ht="17.25">
      <c r="A165" s="270" t="s">
        <v>2616</v>
      </c>
      <c r="B165" s="270" t="s">
        <v>2617</v>
      </c>
      <c r="C165" s="270" t="s">
        <v>2556</v>
      </c>
      <c r="D165" s="270" t="s">
        <v>2550</v>
      </c>
      <c r="E165" s="271" t="s">
        <v>2556</v>
      </c>
      <c r="F165" s="270" t="s">
        <v>2099</v>
      </c>
      <c r="G165" s="270" t="s">
        <v>2435</v>
      </c>
    </row>
    <row r="166" spans="1:7" ht="17.25">
      <c r="A166" s="270" t="s">
        <v>2618</v>
      </c>
      <c r="B166" s="270" t="s">
        <v>2617</v>
      </c>
      <c r="C166" s="270" t="s">
        <v>2556</v>
      </c>
      <c r="D166" s="270" t="s">
        <v>2550</v>
      </c>
      <c r="E166" s="271" t="s">
        <v>2556</v>
      </c>
      <c r="F166" s="270" t="s">
        <v>2099</v>
      </c>
      <c r="G166" s="270" t="s">
        <v>2435</v>
      </c>
    </row>
    <row r="167" spans="1:7" ht="17.25">
      <c r="A167" s="270" t="s">
        <v>2498</v>
      </c>
      <c r="B167" s="270" t="s">
        <v>2426</v>
      </c>
      <c r="C167" s="270" t="s">
        <v>2427</v>
      </c>
      <c r="D167" s="270" t="s">
        <v>2550</v>
      </c>
      <c r="E167" s="271" t="s">
        <v>2565</v>
      </c>
      <c r="F167" s="270" t="s">
        <v>2286</v>
      </c>
      <c r="G167" s="270" t="s">
        <v>2435</v>
      </c>
    </row>
    <row r="168" spans="1:7" ht="17.25">
      <c r="A168" s="270" t="s">
        <v>2619</v>
      </c>
      <c r="B168" s="270" t="s">
        <v>2617</v>
      </c>
      <c r="C168" s="270" t="s">
        <v>108</v>
      </c>
      <c r="D168" s="270" t="s">
        <v>2550</v>
      </c>
      <c r="E168" s="271" t="s">
        <v>108</v>
      </c>
      <c r="F168" s="270" t="s">
        <v>2099</v>
      </c>
      <c r="G168" s="270" t="s">
        <v>2620</v>
      </c>
    </row>
    <row r="169" spans="1:7" ht="17.25">
      <c r="A169" s="75" t="s">
        <v>2621</v>
      </c>
      <c r="B169" s="75"/>
      <c r="C169" s="75"/>
      <c r="D169" s="75"/>
      <c r="E169" s="76"/>
      <c r="F169" s="75"/>
      <c r="G169" s="75"/>
    </row>
    <row r="170" spans="1:7" ht="17.25">
      <c r="A170" s="270" t="s">
        <v>2622</v>
      </c>
      <c r="B170" s="270" t="s">
        <v>2623</v>
      </c>
      <c r="C170" s="270" t="s">
        <v>108</v>
      </c>
      <c r="D170" s="270" t="s">
        <v>2550</v>
      </c>
      <c r="E170" s="271" t="s">
        <v>108</v>
      </c>
      <c r="F170" s="270" t="s">
        <v>2099</v>
      </c>
      <c r="G170" s="270" t="s">
        <v>2435</v>
      </c>
    </row>
    <row r="171" spans="1:7" ht="17.25">
      <c r="A171" s="270" t="s">
        <v>2624</v>
      </c>
      <c r="B171" s="270" t="s">
        <v>2625</v>
      </c>
      <c r="C171" s="270" t="s">
        <v>108</v>
      </c>
      <c r="D171" s="270" t="s">
        <v>2550</v>
      </c>
      <c r="E171" s="271" t="s">
        <v>108</v>
      </c>
      <c r="F171" s="270" t="s">
        <v>2099</v>
      </c>
      <c r="G171" s="270" t="s">
        <v>2435</v>
      </c>
    </row>
    <row r="172" spans="1:7" ht="17.25">
      <c r="A172" s="270" t="s">
        <v>2626</v>
      </c>
      <c r="B172" s="270" t="s">
        <v>2625</v>
      </c>
      <c r="C172" s="270" t="s">
        <v>108</v>
      </c>
      <c r="D172" s="270" t="s">
        <v>2550</v>
      </c>
      <c r="E172" s="271" t="s">
        <v>108</v>
      </c>
      <c r="F172" s="270" t="s">
        <v>2099</v>
      </c>
      <c r="G172" s="270" t="s">
        <v>2435</v>
      </c>
    </row>
    <row r="173" spans="1:7" ht="17.25">
      <c r="A173" s="75" t="s">
        <v>2627</v>
      </c>
      <c r="B173" s="75"/>
      <c r="C173" s="75"/>
      <c r="D173" s="75"/>
      <c r="E173" s="76"/>
      <c r="F173" s="75"/>
      <c r="G173" s="75"/>
    </row>
    <row r="174" spans="1:7" ht="17.25">
      <c r="A174" s="270" t="s">
        <v>2628</v>
      </c>
      <c r="B174" s="270" t="s">
        <v>2629</v>
      </c>
      <c r="C174" s="270" t="s">
        <v>551</v>
      </c>
      <c r="D174" s="270" t="s">
        <v>2550</v>
      </c>
      <c r="E174" s="271" t="s">
        <v>551</v>
      </c>
      <c r="F174" s="270" t="s">
        <v>2292</v>
      </c>
      <c r="G174" s="270" t="s">
        <v>2630</v>
      </c>
    </row>
    <row r="175" spans="1:7" ht="17.25">
      <c r="A175" s="270" t="s">
        <v>2631</v>
      </c>
      <c r="B175" s="270" t="s">
        <v>2632</v>
      </c>
      <c r="C175" s="270" t="s">
        <v>2633</v>
      </c>
      <c r="D175" s="270" t="s">
        <v>2550</v>
      </c>
      <c r="E175" s="271" t="s">
        <v>551</v>
      </c>
      <c r="F175" s="270" t="s">
        <v>2292</v>
      </c>
      <c r="G175" s="270" t="s">
        <v>2634</v>
      </c>
    </row>
    <row r="176" spans="1:7" ht="17.25">
      <c r="A176" s="270" t="s">
        <v>2635</v>
      </c>
      <c r="B176" s="270" t="s">
        <v>2501</v>
      </c>
      <c r="C176" s="270" t="s">
        <v>2556</v>
      </c>
      <c r="D176" s="270" t="s">
        <v>2550</v>
      </c>
      <c r="E176" s="271" t="s">
        <v>2556</v>
      </c>
      <c r="F176" s="270" t="s">
        <v>2099</v>
      </c>
      <c r="G176" s="270" t="s">
        <v>2636</v>
      </c>
    </row>
    <row r="177" spans="1:7" ht="17.25">
      <c r="A177" s="270" t="s">
        <v>2637</v>
      </c>
      <c r="B177" s="270" t="s">
        <v>2632</v>
      </c>
      <c r="C177" s="270" t="s">
        <v>108</v>
      </c>
      <c r="D177" s="270" t="s">
        <v>2550</v>
      </c>
      <c r="E177" s="271" t="s">
        <v>108</v>
      </c>
      <c r="F177" s="270" t="s">
        <v>2099</v>
      </c>
      <c r="G177" s="270" t="s">
        <v>2638</v>
      </c>
    </row>
    <row r="178" spans="1:7" ht="17.25">
      <c r="A178" s="270" t="s">
        <v>2639</v>
      </c>
      <c r="B178" s="270" t="s">
        <v>2640</v>
      </c>
      <c r="C178" s="270" t="s">
        <v>108</v>
      </c>
      <c r="D178" s="270" t="s">
        <v>2550</v>
      </c>
      <c r="E178" s="271" t="s">
        <v>108</v>
      </c>
      <c r="F178" s="270" t="s">
        <v>2099</v>
      </c>
      <c r="G178" s="270" t="s">
        <v>2641</v>
      </c>
    </row>
    <row r="179" spans="1:7" ht="17.25">
      <c r="A179" s="270" t="s">
        <v>2506</v>
      </c>
      <c r="B179" s="270" t="s">
        <v>2507</v>
      </c>
      <c r="C179" s="270"/>
      <c r="D179" s="270" t="s">
        <v>2433</v>
      </c>
      <c r="E179" s="271"/>
      <c r="F179" s="270" t="s">
        <v>2508</v>
      </c>
      <c r="G179" s="270" t="s">
        <v>2435</v>
      </c>
    </row>
    <row r="180" spans="1:7" ht="17.100000000000001">
      <c r="A180" s="270" t="s">
        <v>2509</v>
      </c>
      <c r="B180" s="270" t="s">
        <v>2507</v>
      </c>
      <c r="C180" s="270"/>
      <c r="D180" s="270" t="s">
        <v>2433</v>
      </c>
      <c r="E180" s="271"/>
      <c r="F180" s="270" t="s">
        <v>2508</v>
      </c>
      <c r="G180" s="270" t="s">
        <v>2435</v>
      </c>
    </row>
    <row r="181" spans="1:7" ht="17.100000000000001">
      <c r="A181" s="270" t="s">
        <v>2510</v>
      </c>
      <c r="B181" s="270" t="s">
        <v>2507</v>
      </c>
      <c r="C181" s="270" t="s">
        <v>2511</v>
      </c>
      <c r="D181" s="270" t="s">
        <v>2433</v>
      </c>
      <c r="E181" s="271"/>
      <c r="F181" s="270" t="s">
        <v>2512</v>
      </c>
      <c r="G181" s="270" t="s">
        <v>2513</v>
      </c>
    </row>
    <row r="182" spans="1:7" ht="17.25">
      <c r="A182" s="75" t="s">
        <v>2642</v>
      </c>
      <c r="B182" s="75"/>
      <c r="C182" s="75"/>
      <c r="D182" s="75"/>
      <c r="E182" s="76"/>
      <c r="F182" s="75"/>
      <c r="G182" s="75"/>
    </row>
    <row r="183" spans="1:7" ht="17.25">
      <c r="A183" s="270" t="s">
        <v>2643</v>
      </c>
      <c r="B183" s="270" t="s">
        <v>2632</v>
      </c>
      <c r="C183" s="270" t="s">
        <v>108</v>
      </c>
      <c r="D183" s="270" t="s">
        <v>2550</v>
      </c>
      <c r="E183" s="271" t="s">
        <v>108</v>
      </c>
      <c r="F183" s="270" t="s">
        <v>2099</v>
      </c>
      <c r="G183" s="270" t="s">
        <v>2644</v>
      </c>
    </row>
    <row r="184" spans="1:7" ht="17.25">
      <c r="A184" s="270" t="s">
        <v>2645</v>
      </c>
      <c r="B184" s="270" t="s">
        <v>2646</v>
      </c>
      <c r="C184" s="270" t="s">
        <v>108</v>
      </c>
      <c r="D184" s="270" t="s">
        <v>2550</v>
      </c>
      <c r="E184" s="271" t="s">
        <v>108</v>
      </c>
      <c r="F184" s="270" t="s">
        <v>2099</v>
      </c>
      <c r="G184" s="270" t="s">
        <v>2647</v>
      </c>
    </row>
    <row r="185" spans="1:7" ht="17.25">
      <c r="A185" s="270" t="s">
        <v>2648</v>
      </c>
      <c r="B185" s="270" t="s">
        <v>2646</v>
      </c>
      <c r="C185" s="270" t="s">
        <v>108</v>
      </c>
      <c r="D185" s="270" t="s">
        <v>2550</v>
      </c>
      <c r="E185" s="271" t="s">
        <v>108</v>
      </c>
      <c r="F185" s="270" t="s">
        <v>2099</v>
      </c>
      <c r="G185" s="270" t="s">
        <v>2649</v>
      </c>
    </row>
    <row r="186" spans="1:7" ht="17.25">
      <c r="A186" s="270" t="s">
        <v>2650</v>
      </c>
      <c r="B186" s="270" t="s">
        <v>2632</v>
      </c>
      <c r="C186" s="270" t="s">
        <v>108</v>
      </c>
      <c r="D186" s="270" t="s">
        <v>2550</v>
      </c>
      <c r="E186" s="271" t="s">
        <v>108</v>
      </c>
      <c r="F186" s="270" t="s">
        <v>2099</v>
      </c>
      <c r="G186" s="270" t="s">
        <v>2435</v>
      </c>
    </row>
    <row r="187" spans="1:7" ht="17.25">
      <c r="A187" s="270" t="s">
        <v>2651</v>
      </c>
      <c r="B187" s="270" t="s">
        <v>2652</v>
      </c>
      <c r="C187" s="270" t="s">
        <v>2653</v>
      </c>
      <c r="D187" s="270" t="s">
        <v>2550</v>
      </c>
      <c r="E187" s="271" t="s">
        <v>108</v>
      </c>
      <c r="F187" s="270" t="s">
        <v>2099</v>
      </c>
      <c r="G187" s="270" t="s">
        <v>2435</v>
      </c>
    </row>
    <row r="188" spans="1:7" ht="17.25">
      <c r="A188" s="270" t="s">
        <v>2654</v>
      </c>
      <c r="B188" s="270" t="s">
        <v>2426</v>
      </c>
      <c r="C188" s="270" t="s">
        <v>551</v>
      </c>
      <c r="D188" s="270" t="s">
        <v>2550</v>
      </c>
      <c r="E188" s="271" t="s">
        <v>551</v>
      </c>
      <c r="F188" s="271" t="s">
        <v>2292</v>
      </c>
      <c r="G188" s="270" t="s">
        <v>2655</v>
      </c>
    </row>
    <row r="189" spans="1:7" ht="17.25">
      <c r="A189" s="75" t="s">
        <v>2656</v>
      </c>
      <c r="B189" s="75"/>
      <c r="C189" s="75"/>
      <c r="D189" s="75"/>
      <c r="E189" s="76"/>
      <c r="F189" s="75"/>
      <c r="G189" s="75"/>
    </row>
    <row r="190" spans="1:7" ht="17.25">
      <c r="A190" s="270" t="s">
        <v>2517</v>
      </c>
      <c r="B190" s="270"/>
      <c r="C190" s="270" t="s">
        <v>551</v>
      </c>
      <c r="D190" s="270" t="s">
        <v>2433</v>
      </c>
      <c r="E190" s="271"/>
      <c r="F190" s="270" t="s">
        <v>2518</v>
      </c>
      <c r="G190" s="270" t="s">
        <v>2435</v>
      </c>
    </row>
    <row r="191" spans="1:7" ht="17.25">
      <c r="A191" s="270" t="s">
        <v>2517</v>
      </c>
      <c r="B191" s="270"/>
      <c r="C191" s="270" t="s">
        <v>551</v>
      </c>
      <c r="D191" s="270" t="s">
        <v>2550</v>
      </c>
      <c r="E191" s="271" t="s">
        <v>551</v>
      </c>
      <c r="F191" s="270" t="s">
        <v>2292</v>
      </c>
      <c r="G191" s="270" t="s">
        <v>2435</v>
      </c>
    </row>
    <row r="192" spans="1:7" ht="17.25">
      <c r="A192" s="270" t="s">
        <v>2657</v>
      </c>
      <c r="B192" s="270" t="s">
        <v>2658</v>
      </c>
      <c r="C192" s="270" t="s">
        <v>108</v>
      </c>
      <c r="D192" s="270" t="s">
        <v>2550</v>
      </c>
      <c r="E192" s="271" t="s">
        <v>108</v>
      </c>
      <c r="F192" s="270" t="s">
        <v>2099</v>
      </c>
      <c r="G192" s="270" t="s">
        <v>2435</v>
      </c>
    </row>
    <row r="193" spans="1:7" ht="15">
      <c r="A193" s="56" t="s">
        <v>2659</v>
      </c>
      <c r="B193" s="56" t="s">
        <v>2658</v>
      </c>
      <c r="C193" s="56" t="s">
        <v>2556</v>
      </c>
      <c r="D193" s="56" t="s">
        <v>2550</v>
      </c>
      <c r="E193" s="74" t="s">
        <v>2556</v>
      </c>
      <c r="F193" s="74" t="s">
        <v>2099</v>
      </c>
      <c r="G193" s="56" t="s">
        <v>2660</v>
      </c>
    </row>
    <row r="194" spans="1:7" ht="17.25">
      <c r="A194" s="270" t="s">
        <v>2519</v>
      </c>
      <c r="B194" s="270" t="s">
        <v>2520</v>
      </c>
      <c r="C194" s="270" t="s">
        <v>2521</v>
      </c>
      <c r="D194" s="270" t="s">
        <v>2550</v>
      </c>
      <c r="E194" s="271" t="s">
        <v>2661</v>
      </c>
      <c r="F194" s="270" t="s">
        <v>2290</v>
      </c>
      <c r="G194" s="270" t="s">
        <v>2523</v>
      </c>
    </row>
    <row r="195" spans="1:7" ht="17.25">
      <c r="A195" s="270" t="s">
        <v>2662</v>
      </c>
      <c r="B195" s="270" t="s">
        <v>2520</v>
      </c>
      <c r="C195" s="270" t="s">
        <v>2575</v>
      </c>
      <c r="D195" s="270" t="s">
        <v>2550</v>
      </c>
      <c r="E195" s="271" t="s">
        <v>108</v>
      </c>
      <c r="F195" s="270" t="s">
        <v>2099</v>
      </c>
      <c r="G195" s="270" t="s">
        <v>2663</v>
      </c>
    </row>
    <row r="196" spans="1:7" ht="17.25">
      <c r="A196" s="270" t="s">
        <v>2664</v>
      </c>
      <c r="B196" s="270" t="s">
        <v>2658</v>
      </c>
      <c r="C196" s="270" t="s">
        <v>2665</v>
      </c>
      <c r="D196" s="270" t="s">
        <v>2550</v>
      </c>
      <c r="E196" s="271" t="s">
        <v>108</v>
      </c>
      <c r="F196" s="270" t="s">
        <v>2099</v>
      </c>
      <c r="G196" s="270" t="s">
        <v>2435</v>
      </c>
    </row>
    <row r="197" spans="1:7" ht="17.25">
      <c r="A197" s="270" t="s">
        <v>2524</v>
      </c>
      <c r="B197" s="270"/>
      <c r="C197" s="270" t="s">
        <v>2525</v>
      </c>
      <c r="D197" s="270" t="s">
        <v>2433</v>
      </c>
      <c r="E197" s="271"/>
      <c r="F197" s="270" t="s">
        <v>2526</v>
      </c>
      <c r="G197" s="270" t="s">
        <v>2435</v>
      </c>
    </row>
    <row r="198" spans="1:7" ht="17.25">
      <c r="A198" s="270" t="s">
        <v>2666</v>
      </c>
      <c r="B198" s="270" t="s">
        <v>2658</v>
      </c>
      <c r="C198" s="270" t="s">
        <v>2667</v>
      </c>
      <c r="D198" s="270" t="s">
        <v>2550</v>
      </c>
      <c r="E198" s="271" t="s">
        <v>108</v>
      </c>
      <c r="F198" s="270" t="s">
        <v>2099</v>
      </c>
      <c r="G198" s="270" t="s">
        <v>2668</v>
      </c>
    </row>
    <row r="199" spans="1:7" ht="17.25">
      <c r="A199" s="75" t="s">
        <v>2669</v>
      </c>
      <c r="B199" s="75"/>
      <c r="C199" s="75"/>
      <c r="D199" s="75"/>
      <c r="E199" s="76"/>
      <c r="F199" s="75"/>
      <c r="G199" s="75"/>
    </row>
    <row r="200" spans="1:7" ht="17.25">
      <c r="A200" s="270" t="s">
        <v>2670</v>
      </c>
      <c r="B200" s="270" t="s">
        <v>2507</v>
      </c>
      <c r="C200" s="270" t="s">
        <v>2671</v>
      </c>
      <c r="D200" s="270" t="s">
        <v>2550</v>
      </c>
      <c r="E200" s="271" t="s">
        <v>108</v>
      </c>
      <c r="F200" s="271" t="s">
        <v>2099</v>
      </c>
      <c r="G200" s="270" t="s">
        <v>2672</v>
      </c>
    </row>
    <row r="201" spans="1:7" ht="17.25">
      <c r="A201" s="270" t="s">
        <v>2530</v>
      </c>
      <c r="B201" s="270" t="s">
        <v>2531</v>
      </c>
      <c r="C201" s="270" t="s">
        <v>2532</v>
      </c>
      <c r="D201" s="270" t="s">
        <v>2433</v>
      </c>
      <c r="E201" s="271"/>
      <c r="F201" s="270" t="s">
        <v>2434</v>
      </c>
      <c r="G201" s="270" t="s">
        <v>2533</v>
      </c>
    </row>
    <row r="202" spans="1:7" ht="17.25">
      <c r="A202" s="270" t="s">
        <v>2530</v>
      </c>
      <c r="B202" s="270" t="s">
        <v>2531</v>
      </c>
      <c r="C202" s="270" t="s">
        <v>2532</v>
      </c>
      <c r="D202" s="270" t="s">
        <v>2550</v>
      </c>
      <c r="E202" s="271" t="s">
        <v>108</v>
      </c>
      <c r="F202" s="270" t="s">
        <v>2099</v>
      </c>
      <c r="G202" s="270" t="s">
        <v>2533</v>
      </c>
    </row>
    <row r="203" spans="1:7" ht="17.25">
      <c r="A203" s="270" t="s">
        <v>2537</v>
      </c>
      <c r="B203" s="270" t="s">
        <v>2426</v>
      </c>
      <c r="C203" s="270" t="s">
        <v>2427</v>
      </c>
      <c r="D203" s="270" t="s">
        <v>2550</v>
      </c>
      <c r="E203" s="271" t="s">
        <v>2565</v>
      </c>
      <c r="F203" s="270" t="s">
        <v>2286</v>
      </c>
      <c r="G203" s="270" t="s">
        <v>2435</v>
      </c>
    </row>
    <row r="204" spans="1:7" ht="17.25">
      <c r="A204" s="270" t="s">
        <v>2673</v>
      </c>
      <c r="B204" s="270" t="s">
        <v>2426</v>
      </c>
      <c r="C204" s="270" t="s">
        <v>108</v>
      </c>
      <c r="D204" s="270" t="s">
        <v>2550</v>
      </c>
      <c r="E204" s="271" t="s">
        <v>108</v>
      </c>
      <c r="F204" s="270" t="s">
        <v>2099</v>
      </c>
      <c r="G204" s="270" t="s">
        <v>2435</v>
      </c>
    </row>
    <row r="205" spans="1:7" ht="15">
      <c r="A205" s="56" t="s">
        <v>2674</v>
      </c>
      <c r="B205" s="56" t="s">
        <v>2535</v>
      </c>
      <c r="C205" s="56" t="s">
        <v>2675</v>
      </c>
      <c r="D205" s="56" t="s">
        <v>2550</v>
      </c>
      <c r="E205" s="74" t="s">
        <v>2675</v>
      </c>
      <c r="F205" s="56" t="s">
        <v>2099</v>
      </c>
      <c r="G205" s="56" t="s">
        <v>2676</v>
      </c>
    </row>
    <row r="206" spans="1:7" ht="17.25">
      <c r="A206" s="75" t="s">
        <v>2677</v>
      </c>
      <c r="B206" s="75"/>
      <c r="C206" s="75"/>
      <c r="D206" s="75"/>
      <c r="E206" s="76"/>
      <c r="F206" s="75"/>
      <c r="G206" s="75"/>
    </row>
    <row r="207" spans="1:7" ht="17.25">
      <c r="A207" s="270" t="s">
        <v>2426</v>
      </c>
      <c r="B207" s="270" t="s">
        <v>2426</v>
      </c>
      <c r="C207" s="270" t="s">
        <v>2427</v>
      </c>
      <c r="D207" s="270" t="s">
        <v>2678</v>
      </c>
      <c r="E207" s="271" t="s">
        <v>2429</v>
      </c>
      <c r="F207" s="270" t="s">
        <v>1432</v>
      </c>
      <c r="G207" s="270" t="s">
        <v>2430</v>
      </c>
    </row>
    <row r="208" spans="1:7" ht="17.25">
      <c r="A208" s="270" t="s">
        <v>2431</v>
      </c>
      <c r="B208" s="270" t="s">
        <v>2432</v>
      </c>
      <c r="C208" s="270"/>
      <c r="D208" s="270" t="s">
        <v>2433</v>
      </c>
      <c r="E208" s="271"/>
      <c r="F208" s="270" t="s">
        <v>2434</v>
      </c>
      <c r="G208" s="270" t="s">
        <v>2435</v>
      </c>
    </row>
    <row r="209" spans="1:7" ht="17.25">
      <c r="A209" s="270" t="s">
        <v>2436</v>
      </c>
      <c r="B209" s="270" t="s">
        <v>2432</v>
      </c>
      <c r="C209" s="270"/>
      <c r="D209" s="270" t="s">
        <v>2433</v>
      </c>
      <c r="E209" s="271"/>
      <c r="F209" s="270" t="s">
        <v>2434</v>
      </c>
      <c r="G209" s="270" t="s">
        <v>2435</v>
      </c>
    </row>
    <row r="210" spans="1:7" ht="17.25">
      <c r="A210" s="75" t="s">
        <v>2679</v>
      </c>
      <c r="B210" s="75"/>
      <c r="C210" s="75"/>
      <c r="D210" s="75"/>
      <c r="E210" s="76"/>
      <c r="F210" s="75"/>
      <c r="G210" s="75"/>
    </row>
    <row r="211" spans="1:7" ht="17.100000000000001">
      <c r="A211" s="270" t="s">
        <v>2438</v>
      </c>
      <c r="B211" s="270" t="s">
        <v>2432</v>
      </c>
      <c r="C211" s="270"/>
      <c r="D211" s="270" t="s">
        <v>2433</v>
      </c>
      <c r="E211" s="271"/>
      <c r="F211" s="270" t="s">
        <v>2439</v>
      </c>
      <c r="G211" s="270" t="s">
        <v>2435</v>
      </c>
    </row>
    <row r="212" spans="1:7" ht="17.25">
      <c r="A212" s="270" t="s">
        <v>2440</v>
      </c>
      <c r="B212" s="270" t="s">
        <v>2441</v>
      </c>
      <c r="C212" s="270"/>
      <c r="D212" s="270" t="s">
        <v>2433</v>
      </c>
      <c r="E212" s="271"/>
      <c r="F212" s="270" t="s">
        <v>2434</v>
      </c>
      <c r="G212" s="270" t="s">
        <v>2435</v>
      </c>
    </row>
    <row r="213" spans="1:7" ht="17.25">
      <c r="A213" s="270" t="s">
        <v>2442</v>
      </c>
      <c r="B213" s="270" t="s">
        <v>2441</v>
      </c>
      <c r="C213" s="270"/>
      <c r="D213" s="270" t="s">
        <v>2433</v>
      </c>
      <c r="E213" s="271"/>
      <c r="F213" s="270" t="s">
        <v>2434</v>
      </c>
      <c r="G213" s="270" t="s">
        <v>2435</v>
      </c>
    </row>
    <row r="214" spans="1:7" ht="17.100000000000001">
      <c r="A214" s="270" t="s">
        <v>2443</v>
      </c>
      <c r="B214" s="270" t="s">
        <v>2432</v>
      </c>
      <c r="C214" s="270"/>
      <c r="D214" s="270" t="s">
        <v>2433</v>
      </c>
      <c r="E214" s="271"/>
      <c r="F214" s="270" t="s">
        <v>2439</v>
      </c>
      <c r="G214" s="270" t="s">
        <v>2435</v>
      </c>
    </row>
    <row r="215" spans="1:7" ht="17.100000000000001">
      <c r="A215" s="270" t="s">
        <v>2444</v>
      </c>
      <c r="B215" s="270" t="s">
        <v>2441</v>
      </c>
      <c r="C215" s="270"/>
      <c r="D215" s="270" t="s">
        <v>2433</v>
      </c>
      <c r="E215" s="271"/>
      <c r="F215" s="270" t="s">
        <v>2434</v>
      </c>
      <c r="G215" s="270" t="s">
        <v>2435</v>
      </c>
    </row>
    <row r="216" spans="1:7" ht="17.100000000000001">
      <c r="A216" s="270" t="s">
        <v>2445</v>
      </c>
      <c r="B216" s="270" t="s">
        <v>2432</v>
      </c>
      <c r="C216" s="270"/>
      <c r="D216" s="270" t="s">
        <v>2433</v>
      </c>
      <c r="E216" s="271"/>
      <c r="F216" s="270" t="s">
        <v>2434</v>
      </c>
      <c r="G216" s="270" t="s">
        <v>2435</v>
      </c>
    </row>
    <row r="217" spans="1:7" ht="17.100000000000001">
      <c r="A217" s="270" t="s">
        <v>2446</v>
      </c>
      <c r="B217" s="270" t="s">
        <v>2432</v>
      </c>
      <c r="C217" s="270"/>
      <c r="D217" s="270" t="s">
        <v>2433</v>
      </c>
      <c r="E217" s="271"/>
      <c r="F217" s="270" t="s">
        <v>2439</v>
      </c>
      <c r="G217" s="270" t="s">
        <v>2435</v>
      </c>
    </row>
    <row r="218" spans="1:7" ht="17.100000000000001">
      <c r="A218" s="270" t="s">
        <v>2447</v>
      </c>
      <c r="B218" s="270" t="s">
        <v>2432</v>
      </c>
      <c r="C218" s="270"/>
      <c r="D218" s="270" t="s">
        <v>2433</v>
      </c>
      <c r="E218" s="271"/>
      <c r="F218" s="270" t="s">
        <v>2439</v>
      </c>
      <c r="G218" s="270" t="s">
        <v>2435</v>
      </c>
    </row>
    <row r="219" spans="1:7" ht="17.100000000000001">
      <c r="A219" s="270" t="s">
        <v>2448</v>
      </c>
      <c r="B219" s="270" t="s">
        <v>2432</v>
      </c>
      <c r="C219" s="270"/>
      <c r="D219" s="270" t="s">
        <v>2433</v>
      </c>
      <c r="E219" s="271"/>
      <c r="F219" s="270" t="s">
        <v>2439</v>
      </c>
      <c r="G219" s="270" t="s">
        <v>2435</v>
      </c>
    </row>
    <row r="220" spans="1:7">
      <c r="A220" s="56" t="s">
        <v>2449</v>
      </c>
      <c r="B220" s="56" t="s">
        <v>2441</v>
      </c>
      <c r="C220" s="56"/>
      <c r="D220" s="56" t="s">
        <v>2433</v>
      </c>
      <c r="E220" s="74"/>
      <c r="F220" s="74" t="s">
        <v>2439</v>
      </c>
      <c r="G220" s="56" t="s">
        <v>2435</v>
      </c>
    </row>
    <row r="221" spans="1:7" ht="17.25">
      <c r="A221" s="270" t="s">
        <v>2426</v>
      </c>
      <c r="B221" s="270" t="s">
        <v>2426</v>
      </c>
      <c r="C221" s="270" t="s">
        <v>2427</v>
      </c>
      <c r="D221" s="270" t="s">
        <v>2678</v>
      </c>
      <c r="E221" s="271" t="s">
        <v>2429</v>
      </c>
      <c r="F221" s="270" t="s">
        <v>1432</v>
      </c>
      <c r="G221" s="270" t="s">
        <v>2450</v>
      </c>
    </row>
    <row r="222" spans="1:7" ht="17.25">
      <c r="A222" s="75" t="s">
        <v>2680</v>
      </c>
      <c r="B222" s="75"/>
      <c r="C222" s="75"/>
      <c r="D222" s="75"/>
      <c r="E222" s="76"/>
      <c r="F222" s="75"/>
      <c r="G222" s="75"/>
    </row>
    <row r="223" spans="1:7" ht="17.25">
      <c r="A223" s="270" t="s">
        <v>2426</v>
      </c>
      <c r="B223" s="270" t="s">
        <v>2426</v>
      </c>
      <c r="C223" s="270" t="s">
        <v>2427</v>
      </c>
      <c r="D223" s="270" t="s">
        <v>2678</v>
      </c>
      <c r="E223" s="271" t="s">
        <v>2429</v>
      </c>
      <c r="F223" s="270" t="s">
        <v>1432</v>
      </c>
      <c r="G223" s="270" t="s">
        <v>2430</v>
      </c>
    </row>
    <row r="224" spans="1:7" ht="17.25">
      <c r="A224" s="75" t="s">
        <v>2681</v>
      </c>
      <c r="B224" s="75"/>
      <c r="C224" s="75"/>
      <c r="D224" s="75"/>
      <c r="E224" s="76"/>
      <c r="F224" s="75"/>
      <c r="G224" s="75"/>
    </row>
    <row r="225" spans="1:7" ht="17.25">
      <c r="A225" s="270" t="s">
        <v>2426</v>
      </c>
      <c r="B225" s="270" t="s">
        <v>2426</v>
      </c>
      <c r="C225" s="270" t="s">
        <v>2427</v>
      </c>
      <c r="D225" s="270" t="s">
        <v>2678</v>
      </c>
      <c r="E225" s="271" t="s">
        <v>2429</v>
      </c>
      <c r="F225" s="270" t="s">
        <v>1432</v>
      </c>
      <c r="G225" s="270" t="s">
        <v>2453</v>
      </c>
    </row>
    <row r="226" spans="1:7" ht="17.25">
      <c r="A226" s="270" t="s">
        <v>2454</v>
      </c>
      <c r="B226" s="270" t="s">
        <v>2432</v>
      </c>
      <c r="C226" s="270"/>
      <c r="D226" s="270" t="s">
        <v>2433</v>
      </c>
      <c r="E226" s="271"/>
      <c r="F226" s="270" t="s">
        <v>2434</v>
      </c>
      <c r="G226" s="270" t="s">
        <v>2435</v>
      </c>
    </row>
    <row r="227" spans="1:7" ht="17.25">
      <c r="A227" s="75" t="s">
        <v>2682</v>
      </c>
      <c r="B227" s="75"/>
      <c r="C227" s="75"/>
      <c r="D227" s="75"/>
      <c r="E227" s="76"/>
      <c r="F227" s="75"/>
      <c r="G227" s="75"/>
    </row>
    <row r="228" spans="1:7" ht="17.25">
      <c r="A228" s="270" t="s">
        <v>2426</v>
      </c>
      <c r="B228" s="270" t="s">
        <v>2426</v>
      </c>
      <c r="C228" s="270" t="s">
        <v>2427</v>
      </c>
      <c r="D228" s="270" t="s">
        <v>2678</v>
      </c>
      <c r="E228" s="271" t="s">
        <v>2429</v>
      </c>
      <c r="F228" s="270" t="s">
        <v>1432</v>
      </c>
      <c r="G228" s="270" t="s">
        <v>2450</v>
      </c>
    </row>
    <row r="229" spans="1:7" ht="17.25">
      <c r="A229" s="75" t="s">
        <v>2683</v>
      </c>
      <c r="B229" s="75"/>
      <c r="C229" s="75"/>
      <c r="D229" s="75"/>
      <c r="E229" s="76"/>
      <c r="F229" s="75"/>
      <c r="G229" s="75"/>
    </row>
    <row r="230" spans="1:7" ht="17.25">
      <c r="A230" s="270" t="s">
        <v>2426</v>
      </c>
      <c r="B230" s="270" t="s">
        <v>2426</v>
      </c>
      <c r="C230" s="270" t="s">
        <v>2427</v>
      </c>
      <c r="D230" s="270" t="s">
        <v>2678</v>
      </c>
      <c r="E230" s="271" t="s">
        <v>2429</v>
      </c>
      <c r="F230" s="270" t="s">
        <v>1432</v>
      </c>
      <c r="G230" s="270" t="s">
        <v>2450</v>
      </c>
    </row>
    <row r="231" spans="1:7" ht="17.25">
      <c r="A231" s="270" t="s">
        <v>2457</v>
      </c>
      <c r="B231" s="270" t="s">
        <v>2432</v>
      </c>
      <c r="C231" s="270"/>
      <c r="D231" s="270" t="s">
        <v>2433</v>
      </c>
      <c r="E231" s="271"/>
      <c r="F231" s="270" t="s">
        <v>2434</v>
      </c>
      <c r="G231" s="270" t="s">
        <v>2435</v>
      </c>
    </row>
    <row r="232" spans="1:7" ht="17.25">
      <c r="A232" s="270" t="s">
        <v>2458</v>
      </c>
      <c r="B232" s="270" t="s">
        <v>2432</v>
      </c>
      <c r="C232" s="270"/>
      <c r="D232" s="270" t="s">
        <v>2433</v>
      </c>
      <c r="E232" s="271"/>
      <c r="F232" s="270" t="s">
        <v>2434</v>
      </c>
      <c r="G232" s="270" t="s">
        <v>2435</v>
      </c>
    </row>
    <row r="233" spans="1:7" ht="17.25">
      <c r="A233" s="270" t="s">
        <v>2459</v>
      </c>
      <c r="B233" s="270" t="s">
        <v>2432</v>
      </c>
      <c r="C233" s="270"/>
      <c r="D233" s="270" t="s">
        <v>2433</v>
      </c>
      <c r="E233" s="271"/>
      <c r="F233" s="270" t="s">
        <v>2434</v>
      </c>
      <c r="G233" s="270" t="s">
        <v>2435</v>
      </c>
    </row>
    <row r="234" spans="1:7" ht="17.100000000000001">
      <c r="A234" s="270" t="s">
        <v>2460</v>
      </c>
      <c r="B234" s="270" t="s">
        <v>2432</v>
      </c>
      <c r="C234" s="270"/>
      <c r="D234" s="270" t="s">
        <v>2433</v>
      </c>
      <c r="E234" s="271"/>
      <c r="F234" s="270" t="s">
        <v>2434</v>
      </c>
      <c r="G234" s="270" t="s">
        <v>2435</v>
      </c>
    </row>
    <row r="235" spans="1:7" ht="17.100000000000001">
      <c r="A235" s="270" t="s">
        <v>2461</v>
      </c>
      <c r="B235" s="270" t="s">
        <v>2432</v>
      </c>
      <c r="C235" s="270"/>
      <c r="D235" s="270" t="s">
        <v>2433</v>
      </c>
      <c r="E235" s="271"/>
      <c r="F235" s="270" t="s">
        <v>2434</v>
      </c>
      <c r="G235" s="270" t="s">
        <v>2435</v>
      </c>
    </row>
    <row r="236" spans="1:7" ht="17.100000000000001">
      <c r="A236" s="270" t="s">
        <v>2462</v>
      </c>
      <c r="B236" s="270" t="s">
        <v>2432</v>
      </c>
      <c r="C236" s="270"/>
      <c r="D236" s="270" t="s">
        <v>2433</v>
      </c>
      <c r="E236" s="271"/>
      <c r="F236" s="270" t="s">
        <v>2434</v>
      </c>
      <c r="G236" s="270" t="s">
        <v>2435</v>
      </c>
    </row>
    <row r="237" spans="1:7">
      <c r="A237" s="56" t="s">
        <v>2463</v>
      </c>
      <c r="B237" s="56" t="s">
        <v>2432</v>
      </c>
      <c r="C237" s="56"/>
      <c r="D237" s="56" t="s">
        <v>2433</v>
      </c>
      <c r="E237" s="74"/>
      <c r="F237" s="56" t="s">
        <v>2434</v>
      </c>
      <c r="G237" s="56" t="s">
        <v>2435</v>
      </c>
    </row>
    <row r="238" spans="1:7">
      <c r="A238" s="56" t="s">
        <v>2464</v>
      </c>
      <c r="B238" s="56" t="s">
        <v>2432</v>
      </c>
      <c r="C238" s="56"/>
      <c r="D238" s="56" t="s">
        <v>2433</v>
      </c>
      <c r="E238" s="74"/>
      <c r="F238" s="56" t="s">
        <v>2434</v>
      </c>
      <c r="G238" s="56" t="s">
        <v>2435</v>
      </c>
    </row>
    <row r="239" spans="1:7" ht="17.25">
      <c r="A239" s="75" t="s">
        <v>2684</v>
      </c>
      <c r="B239" s="75"/>
      <c r="C239" s="75"/>
      <c r="D239" s="75"/>
      <c r="E239" s="76"/>
      <c r="F239" s="75"/>
      <c r="G239" s="75"/>
    </row>
    <row r="240" spans="1:7" ht="17.25">
      <c r="A240" s="270" t="s">
        <v>2426</v>
      </c>
      <c r="B240" s="270" t="s">
        <v>2426</v>
      </c>
      <c r="C240" s="270" t="s">
        <v>2427</v>
      </c>
      <c r="D240" s="270" t="s">
        <v>2678</v>
      </c>
      <c r="E240" s="271" t="s">
        <v>2429</v>
      </c>
      <c r="F240" s="270" t="s">
        <v>1432</v>
      </c>
      <c r="G240" s="270" t="s">
        <v>2450</v>
      </c>
    </row>
    <row r="241" spans="1:7" ht="17.25">
      <c r="A241" s="270" t="s">
        <v>2466</v>
      </c>
      <c r="B241" s="270" t="s">
        <v>2467</v>
      </c>
      <c r="C241" s="270"/>
      <c r="D241" s="270" t="s">
        <v>2433</v>
      </c>
      <c r="E241" s="271"/>
      <c r="F241" s="270" t="s">
        <v>2468</v>
      </c>
      <c r="G241" s="270" t="s">
        <v>2435</v>
      </c>
    </row>
    <row r="242" spans="1:7" ht="17.25">
      <c r="A242" s="270" t="s">
        <v>2469</v>
      </c>
      <c r="B242" s="270" t="s">
        <v>2432</v>
      </c>
      <c r="C242" s="270"/>
      <c r="D242" s="270" t="s">
        <v>2433</v>
      </c>
      <c r="E242" s="271"/>
      <c r="F242" s="270" t="s">
        <v>2434</v>
      </c>
      <c r="G242" s="270" t="s">
        <v>2435</v>
      </c>
    </row>
    <row r="243" spans="1:7" ht="17.25">
      <c r="A243" s="75" t="s">
        <v>2685</v>
      </c>
      <c r="B243" s="75"/>
      <c r="C243" s="75"/>
      <c r="D243" s="75"/>
      <c r="E243" s="76"/>
      <c r="F243" s="75"/>
      <c r="G243" s="75"/>
    </row>
    <row r="244" spans="1:7" ht="15">
      <c r="A244" s="56" t="s">
        <v>2426</v>
      </c>
      <c r="B244" s="56" t="s">
        <v>2426</v>
      </c>
      <c r="C244" s="56" t="s">
        <v>2427</v>
      </c>
      <c r="D244" s="56" t="s">
        <v>2678</v>
      </c>
      <c r="E244" s="74" t="s">
        <v>2429</v>
      </c>
      <c r="F244" s="74" t="s">
        <v>1432</v>
      </c>
      <c r="G244" s="56" t="s">
        <v>2450</v>
      </c>
    </row>
    <row r="245" spans="1:7" ht="17.25">
      <c r="A245" s="75" t="s">
        <v>2686</v>
      </c>
      <c r="B245" s="75"/>
      <c r="C245" s="75"/>
      <c r="D245" s="75"/>
      <c r="E245" s="76"/>
      <c r="F245" s="75"/>
      <c r="G245" s="75"/>
    </row>
    <row r="246" spans="1:7" ht="17.25">
      <c r="A246" s="270" t="s">
        <v>2478</v>
      </c>
      <c r="B246" s="270"/>
      <c r="C246" s="270" t="s">
        <v>2479</v>
      </c>
      <c r="D246" s="270" t="s">
        <v>2687</v>
      </c>
      <c r="E246" s="271" t="s">
        <v>108</v>
      </c>
      <c r="F246" s="270" t="s">
        <v>2313</v>
      </c>
      <c r="G246" s="270" t="s">
        <v>2435</v>
      </c>
    </row>
    <row r="247" spans="1:7" ht="17.25">
      <c r="A247" s="270" t="s">
        <v>2553</v>
      </c>
      <c r="B247" s="270" t="s">
        <v>2473</v>
      </c>
      <c r="C247" s="270" t="s">
        <v>108</v>
      </c>
      <c r="D247" s="270" t="s">
        <v>2687</v>
      </c>
      <c r="E247" s="271" t="s">
        <v>108</v>
      </c>
      <c r="F247" s="270" t="s">
        <v>2017</v>
      </c>
      <c r="G247" s="270" t="s">
        <v>2435</v>
      </c>
    </row>
    <row r="248" spans="1:7" ht="17.25">
      <c r="A248" s="270" t="s">
        <v>2554</v>
      </c>
      <c r="B248" s="270" t="s">
        <v>2555</v>
      </c>
      <c r="C248" s="270" t="s">
        <v>2556</v>
      </c>
      <c r="D248" s="270" t="s">
        <v>2687</v>
      </c>
      <c r="E248" s="271" t="s">
        <v>2556</v>
      </c>
      <c r="F248" s="270" t="s">
        <v>2017</v>
      </c>
      <c r="G248" s="270" t="s">
        <v>2557</v>
      </c>
    </row>
    <row r="249" spans="1:7" ht="17.25">
      <c r="A249" s="270" t="s">
        <v>2558</v>
      </c>
      <c r="B249" s="270"/>
      <c r="C249" s="270" t="s">
        <v>108</v>
      </c>
      <c r="D249" s="270" t="s">
        <v>2687</v>
      </c>
      <c r="E249" s="271" t="s">
        <v>108</v>
      </c>
      <c r="F249" s="270" t="s">
        <v>2017</v>
      </c>
      <c r="G249" s="270" t="s">
        <v>2435</v>
      </c>
    </row>
    <row r="250" spans="1:7" ht="17.25">
      <c r="A250" s="75" t="s">
        <v>2688</v>
      </c>
      <c r="B250" s="75"/>
      <c r="C250" s="75"/>
      <c r="D250" s="75"/>
      <c r="E250" s="76"/>
      <c r="F250" s="75"/>
      <c r="G250" s="75"/>
    </row>
    <row r="251" spans="1:7" ht="17.25">
      <c r="A251" s="270" t="s">
        <v>2560</v>
      </c>
      <c r="B251" s="270" t="s">
        <v>2485</v>
      </c>
      <c r="C251" s="270" t="s">
        <v>108</v>
      </c>
      <c r="D251" s="270" t="s">
        <v>2687</v>
      </c>
      <c r="E251" s="271" t="s">
        <v>108</v>
      </c>
      <c r="F251" s="270" t="s">
        <v>2017</v>
      </c>
      <c r="G251" s="270" t="s">
        <v>2435</v>
      </c>
    </row>
    <row r="252" spans="1:7" ht="17.25">
      <c r="A252" s="270" t="s">
        <v>2561</v>
      </c>
      <c r="B252" s="270" t="s">
        <v>2562</v>
      </c>
      <c r="C252" s="270" t="s">
        <v>108</v>
      </c>
      <c r="D252" s="270" t="s">
        <v>2687</v>
      </c>
      <c r="E252" s="271" t="s">
        <v>108</v>
      </c>
      <c r="F252" s="270" t="s">
        <v>2017</v>
      </c>
      <c r="G252" s="270" t="s">
        <v>2563</v>
      </c>
    </row>
    <row r="253" spans="1:7" ht="17.25">
      <c r="A253" s="270" t="s">
        <v>2564</v>
      </c>
      <c r="B253" s="270" t="s">
        <v>2562</v>
      </c>
      <c r="C253" s="270" t="s">
        <v>108</v>
      </c>
      <c r="D253" s="270" t="s">
        <v>2687</v>
      </c>
      <c r="E253" s="271" t="s">
        <v>108</v>
      </c>
      <c r="F253" s="270" t="s">
        <v>2017</v>
      </c>
      <c r="G253" s="270" t="s">
        <v>2435</v>
      </c>
    </row>
    <row r="254" spans="1:7" ht="17.25">
      <c r="A254" s="270" t="s">
        <v>2481</v>
      </c>
      <c r="B254" s="270" t="s">
        <v>2426</v>
      </c>
      <c r="C254" s="270" t="s">
        <v>2427</v>
      </c>
      <c r="D254" s="270" t="s">
        <v>2687</v>
      </c>
      <c r="E254" s="271" t="s">
        <v>2689</v>
      </c>
      <c r="F254" s="270" t="s">
        <v>1432</v>
      </c>
      <c r="G254" s="270" t="s">
        <v>2435</v>
      </c>
    </row>
    <row r="255" spans="1:7" ht="17.25">
      <c r="A255" s="270" t="s">
        <v>2566</v>
      </c>
      <c r="B255" s="270" t="s">
        <v>2567</v>
      </c>
      <c r="C255" s="270" t="s">
        <v>108</v>
      </c>
      <c r="D255" s="270" t="s">
        <v>2687</v>
      </c>
      <c r="E255" s="271" t="s">
        <v>108</v>
      </c>
      <c r="F255" s="270" t="s">
        <v>2017</v>
      </c>
      <c r="G255" s="270" t="s">
        <v>2568</v>
      </c>
    </row>
    <row r="256" spans="1:7" ht="17.25">
      <c r="A256" s="75" t="s">
        <v>2690</v>
      </c>
      <c r="B256" s="75"/>
      <c r="C256" s="75"/>
      <c r="D256" s="75"/>
      <c r="E256" s="76"/>
      <c r="F256" s="75"/>
      <c r="G256" s="75"/>
    </row>
    <row r="257" spans="1:7" ht="17.25">
      <c r="A257" s="270" t="s">
        <v>2570</v>
      </c>
      <c r="B257" s="270" t="s">
        <v>2571</v>
      </c>
      <c r="C257" s="270" t="s">
        <v>108</v>
      </c>
      <c r="D257" s="270" t="s">
        <v>2687</v>
      </c>
      <c r="E257" s="271" t="s">
        <v>108</v>
      </c>
      <c r="F257" s="270" t="s">
        <v>2017</v>
      </c>
      <c r="G257" s="270" t="s">
        <v>2435</v>
      </c>
    </row>
    <row r="258" spans="1:7" ht="17.25">
      <c r="A258" s="270" t="s">
        <v>2572</v>
      </c>
      <c r="B258" s="270" t="s">
        <v>2571</v>
      </c>
      <c r="C258" s="270" t="s">
        <v>2573</v>
      </c>
      <c r="D258" s="270" t="s">
        <v>2687</v>
      </c>
      <c r="E258" s="271" t="s">
        <v>108</v>
      </c>
      <c r="F258" s="270" t="s">
        <v>2313</v>
      </c>
      <c r="G258" s="270" t="s">
        <v>2435</v>
      </c>
    </row>
    <row r="259" spans="1:7" ht="17.25">
      <c r="A259" s="270" t="s">
        <v>2574</v>
      </c>
      <c r="B259" s="270" t="s">
        <v>2571</v>
      </c>
      <c r="C259" s="270" t="s">
        <v>2575</v>
      </c>
      <c r="D259" s="270" t="s">
        <v>2687</v>
      </c>
      <c r="E259" s="271" t="s">
        <v>108</v>
      </c>
      <c r="F259" s="270" t="s">
        <v>2017</v>
      </c>
      <c r="G259" s="270" t="s">
        <v>2576</v>
      </c>
    </row>
    <row r="260" spans="1:7" ht="15">
      <c r="A260" s="56" t="s">
        <v>2577</v>
      </c>
      <c r="B260" s="56" t="s">
        <v>2571</v>
      </c>
      <c r="C260" s="56" t="s">
        <v>108</v>
      </c>
      <c r="D260" s="56" t="s">
        <v>2687</v>
      </c>
      <c r="E260" s="74" t="s">
        <v>108</v>
      </c>
      <c r="F260" s="74" t="s">
        <v>2017</v>
      </c>
      <c r="G260" s="56" t="s">
        <v>2435</v>
      </c>
    </row>
    <row r="261" spans="1:7" ht="17.25">
      <c r="A261" s="75" t="s">
        <v>2691</v>
      </c>
      <c r="B261" s="75"/>
      <c r="C261" s="75"/>
      <c r="D261" s="75"/>
      <c r="E261" s="76"/>
      <c r="F261" s="75"/>
      <c r="G261" s="75"/>
    </row>
    <row r="262" spans="1:7" ht="17.25">
      <c r="A262" s="270" t="s">
        <v>2579</v>
      </c>
      <c r="B262" s="270" t="s">
        <v>2580</v>
      </c>
      <c r="C262" s="270" t="s">
        <v>2581</v>
      </c>
      <c r="D262" s="270" t="s">
        <v>2687</v>
      </c>
      <c r="E262" s="271" t="s">
        <v>108</v>
      </c>
      <c r="F262" s="270" t="s">
        <v>2017</v>
      </c>
      <c r="G262" s="270" t="s">
        <v>2435</v>
      </c>
    </row>
    <row r="263" spans="1:7" ht="17.25">
      <c r="A263" s="270" t="s">
        <v>2584</v>
      </c>
      <c r="B263" s="270" t="s">
        <v>2585</v>
      </c>
      <c r="C263" s="270" t="s">
        <v>2586</v>
      </c>
      <c r="D263" s="270" t="s">
        <v>2687</v>
      </c>
      <c r="E263" s="271" t="s">
        <v>108</v>
      </c>
      <c r="F263" s="270" t="s">
        <v>2017</v>
      </c>
      <c r="G263" s="270" t="s">
        <v>2435</v>
      </c>
    </row>
    <row r="264" spans="1:7" ht="17.25">
      <c r="A264" s="270" t="s">
        <v>2587</v>
      </c>
      <c r="B264" s="270" t="s">
        <v>2588</v>
      </c>
      <c r="C264" s="270" t="s">
        <v>108</v>
      </c>
      <c r="D264" s="270" t="s">
        <v>2687</v>
      </c>
      <c r="E264" s="271" t="s">
        <v>108</v>
      </c>
      <c r="F264" s="270" t="s">
        <v>2017</v>
      </c>
      <c r="G264" s="270" t="s">
        <v>2589</v>
      </c>
    </row>
    <row r="265" spans="1:7" ht="17.25">
      <c r="A265" s="270" t="s">
        <v>2590</v>
      </c>
      <c r="B265" s="270" t="s">
        <v>2588</v>
      </c>
      <c r="C265" s="270" t="s">
        <v>108</v>
      </c>
      <c r="D265" s="270" t="s">
        <v>2687</v>
      </c>
      <c r="E265" s="271" t="s">
        <v>108</v>
      </c>
      <c r="F265" s="270" t="s">
        <v>2017</v>
      </c>
      <c r="G265" s="270" t="s">
        <v>2435</v>
      </c>
    </row>
    <row r="266" spans="1:7" ht="17.25">
      <c r="A266" s="75" t="s">
        <v>2692</v>
      </c>
      <c r="B266" s="75"/>
      <c r="C266" s="75"/>
      <c r="D266" s="75"/>
      <c r="E266" s="76"/>
      <c r="F266" s="75"/>
      <c r="G266" s="75"/>
    </row>
    <row r="267" spans="1:7" ht="17.25">
      <c r="A267" s="270" t="s">
        <v>2592</v>
      </c>
      <c r="B267" s="270" t="s">
        <v>2485</v>
      </c>
      <c r="C267" s="270" t="s">
        <v>108</v>
      </c>
      <c r="D267" s="270" t="s">
        <v>2687</v>
      </c>
      <c r="E267" s="271" t="s">
        <v>108</v>
      </c>
      <c r="F267" s="270" t="s">
        <v>2017</v>
      </c>
      <c r="G267" s="270" t="s">
        <v>2435</v>
      </c>
    </row>
    <row r="268" spans="1:7" ht="17.25">
      <c r="A268" s="270" t="s">
        <v>2484</v>
      </c>
      <c r="B268" s="270" t="s">
        <v>2485</v>
      </c>
      <c r="C268" s="270" t="s">
        <v>2427</v>
      </c>
      <c r="D268" s="270" t="s">
        <v>2687</v>
      </c>
      <c r="E268" s="271" t="s">
        <v>2689</v>
      </c>
      <c r="F268" s="270" t="s">
        <v>1432</v>
      </c>
      <c r="G268" s="270" t="s">
        <v>2435</v>
      </c>
    </row>
    <row r="269" spans="1:7" ht="17.25">
      <c r="A269" s="270" t="s">
        <v>2486</v>
      </c>
      <c r="B269" s="270" t="s">
        <v>2485</v>
      </c>
      <c r="C269" s="270" t="s">
        <v>2427</v>
      </c>
      <c r="D269" s="270" t="s">
        <v>2687</v>
      </c>
      <c r="E269" s="271" t="s">
        <v>2689</v>
      </c>
      <c r="F269" s="270" t="s">
        <v>1432</v>
      </c>
      <c r="G269" s="270" t="s">
        <v>2435</v>
      </c>
    </row>
    <row r="270" spans="1:7" ht="17.25">
      <c r="A270" s="270" t="s">
        <v>2487</v>
      </c>
      <c r="B270" s="270" t="s">
        <v>2485</v>
      </c>
      <c r="C270" s="270" t="s">
        <v>2427</v>
      </c>
      <c r="D270" s="270" t="s">
        <v>2687</v>
      </c>
      <c r="E270" s="271" t="s">
        <v>2689</v>
      </c>
      <c r="F270" s="271" t="s">
        <v>1432</v>
      </c>
      <c r="G270" s="270" t="s">
        <v>2435</v>
      </c>
    </row>
    <row r="271" spans="1:7" ht="17.25">
      <c r="A271" s="270" t="s">
        <v>2488</v>
      </c>
      <c r="B271" s="270" t="s">
        <v>2485</v>
      </c>
      <c r="C271" s="270" t="s">
        <v>2427</v>
      </c>
      <c r="D271" s="270" t="s">
        <v>2687</v>
      </c>
      <c r="E271" s="271" t="s">
        <v>2689</v>
      </c>
      <c r="F271" s="270" t="s">
        <v>1432</v>
      </c>
      <c r="G271" s="270" t="s">
        <v>2435</v>
      </c>
    </row>
    <row r="272" spans="1:7" ht="17.25">
      <c r="A272" s="270" t="s">
        <v>2593</v>
      </c>
      <c r="B272" s="270" t="s">
        <v>2594</v>
      </c>
      <c r="C272" s="270" t="s">
        <v>108</v>
      </c>
      <c r="D272" s="270" t="s">
        <v>2687</v>
      </c>
      <c r="E272" s="271" t="s">
        <v>108</v>
      </c>
      <c r="F272" s="270" t="s">
        <v>2017</v>
      </c>
      <c r="G272" s="270" t="s">
        <v>2595</v>
      </c>
    </row>
    <row r="273" spans="1:7" ht="17.25">
      <c r="A273" s="270" t="s">
        <v>2596</v>
      </c>
      <c r="B273" s="270" t="s">
        <v>2594</v>
      </c>
      <c r="C273" s="270" t="s">
        <v>108</v>
      </c>
      <c r="D273" s="270" t="s">
        <v>2687</v>
      </c>
      <c r="E273" s="271" t="s">
        <v>108</v>
      </c>
      <c r="F273" s="270" t="s">
        <v>2017</v>
      </c>
      <c r="G273" s="270" t="s">
        <v>2435</v>
      </c>
    </row>
    <row r="274" spans="1:7" ht="17.25">
      <c r="A274" s="75" t="s">
        <v>2693</v>
      </c>
      <c r="B274" s="75"/>
      <c r="C274" s="75"/>
      <c r="D274" s="75"/>
      <c r="E274" s="76"/>
      <c r="F274" s="75"/>
      <c r="G274" s="75"/>
    </row>
    <row r="275" spans="1:7" ht="17.25">
      <c r="A275" s="270" t="s">
        <v>2598</v>
      </c>
      <c r="B275" s="270" t="s">
        <v>2599</v>
      </c>
      <c r="C275" s="270" t="s">
        <v>108</v>
      </c>
      <c r="D275" s="270" t="s">
        <v>2687</v>
      </c>
      <c r="E275" s="271" t="s">
        <v>108</v>
      </c>
      <c r="F275" s="270" t="s">
        <v>2017</v>
      </c>
      <c r="G275" s="270" t="s">
        <v>2435</v>
      </c>
    </row>
    <row r="276" spans="1:7" ht="17.25">
      <c r="A276" s="270" t="s">
        <v>2600</v>
      </c>
      <c r="B276" s="270" t="s">
        <v>2601</v>
      </c>
      <c r="C276" s="270" t="s">
        <v>2581</v>
      </c>
      <c r="D276" s="270" t="s">
        <v>2687</v>
      </c>
      <c r="E276" s="271" t="s">
        <v>108</v>
      </c>
      <c r="F276" s="270" t="s">
        <v>2017</v>
      </c>
      <c r="G276" s="270" t="s">
        <v>2435</v>
      </c>
    </row>
    <row r="277" spans="1:7" ht="17.25">
      <c r="A277" s="270" t="s">
        <v>2602</v>
      </c>
      <c r="B277" s="270" t="s">
        <v>2599</v>
      </c>
      <c r="C277" s="270" t="s">
        <v>2603</v>
      </c>
      <c r="D277" s="270" t="s">
        <v>2687</v>
      </c>
      <c r="E277" s="271" t="s">
        <v>108</v>
      </c>
      <c r="F277" s="270" t="s">
        <v>2017</v>
      </c>
      <c r="G277" s="270" t="s">
        <v>2604</v>
      </c>
    </row>
    <row r="278" spans="1:7" ht="17.25">
      <c r="A278" s="270" t="s">
        <v>2490</v>
      </c>
      <c r="B278" s="270" t="s">
        <v>2426</v>
      </c>
      <c r="C278" s="270" t="s">
        <v>2491</v>
      </c>
      <c r="D278" s="270" t="s">
        <v>2687</v>
      </c>
      <c r="E278" s="271" t="s">
        <v>108</v>
      </c>
      <c r="F278" s="270" t="s">
        <v>2017</v>
      </c>
      <c r="G278" s="270" t="s">
        <v>2435</v>
      </c>
    </row>
    <row r="279" spans="1:7" ht="17.25">
      <c r="A279" s="270" t="s">
        <v>2494</v>
      </c>
      <c r="B279" s="270" t="s">
        <v>2426</v>
      </c>
      <c r="C279" s="270" t="s">
        <v>2427</v>
      </c>
      <c r="D279" s="270" t="s">
        <v>2687</v>
      </c>
      <c r="E279" s="271" t="s">
        <v>2689</v>
      </c>
      <c r="F279" s="270" t="s">
        <v>1432</v>
      </c>
      <c r="G279" s="270" t="s">
        <v>2435</v>
      </c>
    </row>
    <row r="280" spans="1:7" ht="15">
      <c r="A280" s="56" t="s">
        <v>2495</v>
      </c>
      <c r="B280" s="56" t="s">
        <v>2426</v>
      </c>
      <c r="C280" s="56" t="s">
        <v>2427</v>
      </c>
      <c r="D280" s="56" t="s">
        <v>2687</v>
      </c>
      <c r="E280" s="74" t="s">
        <v>2689</v>
      </c>
      <c r="F280" s="56" t="s">
        <v>1432</v>
      </c>
      <c r="G280" s="56" t="s">
        <v>2435</v>
      </c>
    </row>
    <row r="281" spans="1:7" ht="17.25">
      <c r="A281" s="270" t="s">
        <v>2496</v>
      </c>
      <c r="B281" s="270" t="s">
        <v>2426</v>
      </c>
      <c r="C281" s="270" t="s">
        <v>2427</v>
      </c>
      <c r="D281" s="270" t="s">
        <v>2687</v>
      </c>
      <c r="E281" s="271" t="s">
        <v>2689</v>
      </c>
      <c r="F281" s="270" t="s">
        <v>1432</v>
      </c>
      <c r="G281" s="270" t="s">
        <v>2435</v>
      </c>
    </row>
    <row r="282" spans="1:7" ht="15">
      <c r="A282" s="56" t="s">
        <v>2605</v>
      </c>
      <c r="B282" s="56" t="s">
        <v>2599</v>
      </c>
      <c r="C282" s="56" t="s">
        <v>2556</v>
      </c>
      <c r="D282" s="56" t="s">
        <v>2687</v>
      </c>
      <c r="E282" s="74" t="s">
        <v>2556</v>
      </c>
      <c r="F282" s="56" t="s">
        <v>2017</v>
      </c>
      <c r="G282" s="56" t="s">
        <v>2435</v>
      </c>
    </row>
    <row r="283" spans="1:7" ht="17.25">
      <c r="A283" s="270" t="s">
        <v>2606</v>
      </c>
      <c r="B283" s="270" t="s">
        <v>2607</v>
      </c>
      <c r="C283" s="270" t="s">
        <v>108</v>
      </c>
      <c r="D283" s="270" t="s">
        <v>2687</v>
      </c>
      <c r="E283" s="271" t="s">
        <v>108</v>
      </c>
      <c r="F283" s="270" t="s">
        <v>2017</v>
      </c>
      <c r="G283" s="270" t="s">
        <v>2435</v>
      </c>
    </row>
    <row r="284" spans="1:7" ht="17.25">
      <c r="A284" s="75" t="s">
        <v>2694</v>
      </c>
      <c r="B284" s="75"/>
      <c r="C284" s="75"/>
      <c r="D284" s="75"/>
      <c r="E284" s="76"/>
      <c r="F284" s="75"/>
      <c r="G284" s="75"/>
    </row>
    <row r="285" spans="1:7" ht="17.25">
      <c r="A285" s="270" t="s">
        <v>2609</v>
      </c>
      <c r="B285" s="270"/>
      <c r="C285" s="270" t="s">
        <v>2556</v>
      </c>
      <c r="D285" s="270" t="s">
        <v>2687</v>
      </c>
      <c r="E285" s="271" t="s">
        <v>2556</v>
      </c>
      <c r="F285" s="270" t="s">
        <v>2017</v>
      </c>
      <c r="G285" s="270" t="s">
        <v>2435</v>
      </c>
    </row>
    <row r="286" spans="1:7" ht="17.25">
      <c r="A286" s="270" t="s">
        <v>2610</v>
      </c>
      <c r="B286" s="270"/>
      <c r="C286" s="270" t="s">
        <v>2611</v>
      </c>
      <c r="D286" s="270" t="s">
        <v>2687</v>
      </c>
      <c r="E286" s="271" t="s">
        <v>2556</v>
      </c>
      <c r="F286" s="270" t="s">
        <v>2017</v>
      </c>
      <c r="G286" s="270" t="s">
        <v>2435</v>
      </c>
    </row>
    <row r="287" spans="1:7" ht="17.25">
      <c r="A287" s="270" t="s">
        <v>2613</v>
      </c>
      <c r="B287" s="270" t="s">
        <v>2599</v>
      </c>
      <c r="C287" s="270" t="s">
        <v>108</v>
      </c>
      <c r="D287" s="270" t="s">
        <v>2687</v>
      </c>
      <c r="E287" s="271" t="s">
        <v>108</v>
      </c>
      <c r="F287" s="270" t="s">
        <v>2017</v>
      </c>
      <c r="G287" s="270" t="s">
        <v>2435</v>
      </c>
    </row>
    <row r="288" spans="1:7" ht="15">
      <c r="A288" s="56" t="s">
        <v>2614</v>
      </c>
      <c r="B288" s="56" t="s">
        <v>2599</v>
      </c>
      <c r="C288" s="56" t="s">
        <v>108</v>
      </c>
      <c r="D288" s="56" t="s">
        <v>2687</v>
      </c>
      <c r="E288" s="74" t="s">
        <v>108</v>
      </c>
      <c r="F288" s="56" t="s">
        <v>2017</v>
      </c>
      <c r="G288" s="56" t="s">
        <v>2435</v>
      </c>
    </row>
    <row r="289" spans="1:7" ht="17.25">
      <c r="A289" s="270" t="s">
        <v>2615</v>
      </c>
      <c r="B289" s="270" t="s">
        <v>2594</v>
      </c>
      <c r="C289" s="270" t="s">
        <v>108</v>
      </c>
      <c r="D289" s="270" t="s">
        <v>2687</v>
      </c>
      <c r="E289" s="271" t="s">
        <v>108</v>
      </c>
      <c r="F289" s="270" t="s">
        <v>2017</v>
      </c>
      <c r="G289" s="270" t="s">
        <v>2435</v>
      </c>
    </row>
    <row r="290" spans="1:7" ht="17.25">
      <c r="A290" s="270" t="s">
        <v>2616</v>
      </c>
      <c r="B290" s="270" t="s">
        <v>2617</v>
      </c>
      <c r="C290" s="270" t="s">
        <v>2556</v>
      </c>
      <c r="D290" s="270" t="s">
        <v>2687</v>
      </c>
      <c r="E290" s="271" t="s">
        <v>2556</v>
      </c>
      <c r="F290" s="270" t="s">
        <v>2017</v>
      </c>
      <c r="G290" s="270" t="s">
        <v>2435</v>
      </c>
    </row>
    <row r="291" spans="1:7" ht="17.25">
      <c r="A291" s="270" t="s">
        <v>2618</v>
      </c>
      <c r="B291" s="270" t="s">
        <v>2617</v>
      </c>
      <c r="C291" s="270" t="s">
        <v>2556</v>
      </c>
      <c r="D291" s="270" t="s">
        <v>2687</v>
      </c>
      <c r="E291" s="271" t="s">
        <v>2556</v>
      </c>
      <c r="F291" s="270" t="s">
        <v>2017</v>
      </c>
      <c r="G291" s="270" t="s">
        <v>2435</v>
      </c>
    </row>
    <row r="292" spans="1:7" ht="17.25">
      <c r="A292" s="270" t="s">
        <v>2498</v>
      </c>
      <c r="B292" s="270" t="s">
        <v>2426</v>
      </c>
      <c r="C292" s="270" t="s">
        <v>2427</v>
      </c>
      <c r="D292" s="270" t="s">
        <v>2687</v>
      </c>
      <c r="E292" s="271" t="s">
        <v>2689</v>
      </c>
      <c r="F292" s="270" t="s">
        <v>1432</v>
      </c>
      <c r="G292" s="270" t="s">
        <v>2435</v>
      </c>
    </row>
    <row r="293" spans="1:7" ht="17.25">
      <c r="A293" s="270" t="s">
        <v>2619</v>
      </c>
      <c r="B293" s="270" t="s">
        <v>2617</v>
      </c>
      <c r="C293" s="270" t="s">
        <v>108</v>
      </c>
      <c r="D293" s="270" t="s">
        <v>2687</v>
      </c>
      <c r="E293" s="271" t="s">
        <v>108</v>
      </c>
      <c r="F293" s="270" t="s">
        <v>2017</v>
      </c>
      <c r="G293" s="270" t="s">
        <v>2620</v>
      </c>
    </row>
    <row r="294" spans="1:7" ht="17.25">
      <c r="A294" s="75" t="s">
        <v>2695</v>
      </c>
      <c r="B294" s="75"/>
      <c r="C294" s="75"/>
      <c r="D294" s="75"/>
      <c r="E294" s="76"/>
      <c r="F294" s="75"/>
      <c r="G294" s="75"/>
    </row>
    <row r="295" spans="1:7" ht="17.25">
      <c r="A295" s="270" t="s">
        <v>2622</v>
      </c>
      <c r="B295" s="270" t="s">
        <v>2623</v>
      </c>
      <c r="C295" s="270" t="s">
        <v>108</v>
      </c>
      <c r="D295" s="270" t="s">
        <v>2687</v>
      </c>
      <c r="E295" s="271" t="s">
        <v>108</v>
      </c>
      <c r="F295" s="270" t="s">
        <v>2017</v>
      </c>
      <c r="G295" s="270" t="s">
        <v>2435</v>
      </c>
    </row>
    <row r="296" spans="1:7" ht="17.25">
      <c r="A296" s="270" t="s">
        <v>2624</v>
      </c>
      <c r="B296" s="270" t="s">
        <v>2625</v>
      </c>
      <c r="C296" s="270" t="s">
        <v>108</v>
      </c>
      <c r="D296" s="270" t="s">
        <v>2687</v>
      </c>
      <c r="E296" s="271" t="s">
        <v>108</v>
      </c>
      <c r="F296" s="270" t="s">
        <v>2017</v>
      </c>
      <c r="G296" s="270" t="s">
        <v>2435</v>
      </c>
    </row>
    <row r="297" spans="1:7" ht="17.25">
      <c r="A297" s="270" t="s">
        <v>2626</v>
      </c>
      <c r="B297" s="270" t="s">
        <v>2625</v>
      </c>
      <c r="C297" s="270" t="s">
        <v>108</v>
      </c>
      <c r="D297" s="270" t="s">
        <v>2687</v>
      </c>
      <c r="E297" s="271" t="s">
        <v>108</v>
      </c>
      <c r="F297" s="270" t="s">
        <v>2017</v>
      </c>
      <c r="G297" s="270" t="s">
        <v>2435</v>
      </c>
    </row>
    <row r="298" spans="1:7" ht="17.25">
      <c r="A298" s="75" t="s">
        <v>2696</v>
      </c>
      <c r="B298" s="75"/>
      <c r="C298" s="75"/>
      <c r="D298" s="75"/>
      <c r="E298" s="76"/>
      <c r="F298" s="75"/>
      <c r="G298" s="75"/>
    </row>
    <row r="299" spans="1:7" ht="17.25">
      <c r="A299" s="270" t="s">
        <v>2635</v>
      </c>
      <c r="B299" s="270" t="s">
        <v>2501</v>
      </c>
      <c r="C299" s="270" t="s">
        <v>2556</v>
      </c>
      <c r="D299" s="270" t="s">
        <v>2687</v>
      </c>
      <c r="E299" s="271" t="s">
        <v>2556</v>
      </c>
      <c r="F299" s="270" t="s">
        <v>2017</v>
      </c>
      <c r="G299" s="270" t="s">
        <v>2636</v>
      </c>
    </row>
    <row r="300" spans="1:7" ht="17.25">
      <c r="A300" s="270" t="s">
        <v>2637</v>
      </c>
      <c r="B300" s="270" t="s">
        <v>2632</v>
      </c>
      <c r="C300" s="270" t="s">
        <v>108</v>
      </c>
      <c r="D300" s="270" t="s">
        <v>2687</v>
      </c>
      <c r="E300" s="271" t="s">
        <v>108</v>
      </c>
      <c r="F300" s="270" t="s">
        <v>2017</v>
      </c>
      <c r="G300" s="270" t="s">
        <v>2638</v>
      </c>
    </row>
    <row r="301" spans="1:7" ht="17.25">
      <c r="A301" s="270" t="s">
        <v>2639</v>
      </c>
      <c r="B301" s="270" t="s">
        <v>2640</v>
      </c>
      <c r="C301" s="270" t="s">
        <v>108</v>
      </c>
      <c r="D301" s="270" t="s">
        <v>2687</v>
      </c>
      <c r="E301" s="271" t="s">
        <v>108</v>
      </c>
      <c r="F301" s="270" t="s">
        <v>2017</v>
      </c>
      <c r="G301" s="270" t="s">
        <v>2641</v>
      </c>
    </row>
    <row r="302" spans="1:7" ht="17.25">
      <c r="A302" s="270" t="s">
        <v>2506</v>
      </c>
      <c r="B302" s="270" t="s">
        <v>2507</v>
      </c>
      <c r="C302" s="270"/>
      <c r="D302" s="270" t="s">
        <v>2433</v>
      </c>
      <c r="E302" s="271"/>
      <c r="F302" s="270" t="s">
        <v>2508</v>
      </c>
      <c r="G302" s="270" t="s">
        <v>2435</v>
      </c>
    </row>
    <row r="303" spans="1:7" ht="17.25">
      <c r="A303" s="270" t="s">
        <v>2509</v>
      </c>
      <c r="B303" s="270" t="s">
        <v>2507</v>
      </c>
      <c r="C303" s="270"/>
      <c r="D303" s="270" t="s">
        <v>2433</v>
      </c>
      <c r="E303" s="271"/>
      <c r="F303" s="270" t="s">
        <v>2508</v>
      </c>
      <c r="G303" s="270" t="s">
        <v>2435</v>
      </c>
    </row>
    <row r="304" spans="1:7" ht="17.25">
      <c r="A304" s="270" t="s">
        <v>2510</v>
      </c>
      <c r="B304" s="270" t="s">
        <v>2507</v>
      </c>
      <c r="C304" s="270" t="s">
        <v>2511</v>
      </c>
      <c r="D304" s="270" t="s">
        <v>2433</v>
      </c>
      <c r="E304" s="271"/>
      <c r="F304" s="270" t="s">
        <v>2512</v>
      </c>
      <c r="G304" s="270" t="s">
        <v>2513</v>
      </c>
    </row>
    <row r="305" spans="1:7" ht="17.25">
      <c r="A305" s="75" t="s">
        <v>2697</v>
      </c>
      <c r="B305" s="75"/>
      <c r="C305" s="75"/>
      <c r="D305" s="75"/>
      <c r="E305" s="76"/>
      <c r="F305" s="75"/>
      <c r="G305" s="75"/>
    </row>
    <row r="306" spans="1:7" ht="17.25">
      <c r="A306" s="270" t="s">
        <v>2643</v>
      </c>
      <c r="B306" s="270" t="s">
        <v>2632</v>
      </c>
      <c r="C306" s="270" t="s">
        <v>108</v>
      </c>
      <c r="D306" s="270" t="s">
        <v>2687</v>
      </c>
      <c r="E306" s="271" t="s">
        <v>108</v>
      </c>
      <c r="F306" s="270" t="s">
        <v>2017</v>
      </c>
      <c r="G306" s="270" t="s">
        <v>2644</v>
      </c>
    </row>
    <row r="307" spans="1:7" ht="17.25">
      <c r="A307" s="270" t="s">
        <v>2645</v>
      </c>
      <c r="B307" s="270" t="s">
        <v>2646</v>
      </c>
      <c r="C307" s="270" t="s">
        <v>108</v>
      </c>
      <c r="D307" s="270" t="s">
        <v>2687</v>
      </c>
      <c r="E307" s="271" t="s">
        <v>108</v>
      </c>
      <c r="F307" s="270" t="s">
        <v>2017</v>
      </c>
      <c r="G307" s="270" t="s">
        <v>2647</v>
      </c>
    </row>
    <row r="308" spans="1:7" ht="17.25">
      <c r="A308" s="270" t="s">
        <v>2648</v>
      </c>
      <c r="B308" s="270" t="s">
        <v>2646</v>
      </c>
      <c r="C308" s="270" t="s">
        <v>108</v>
      </c>
      <c r="D308" s="270" t="s">
        <v>2687</v>
      </c>
      <c r="E308" s="271" t="s">
        <v>108</v>
      </c>
      <c r="F308" s="270" t="s">
        <v>2017</v>
      </c>
      <c r="G308" s="270" t="s">
        <v>2649</v>
      </c>
    </row>
    <row r="309" spans="1:7" ht="17.25">
      <c r="A309" s="270" t="s">
        <v>2650</v>
      </c>
      <c r="B309" s="270" t="s">
        <v>2632</v>
      </c>
      <c r="C309" s="270" t="s">
        <v>108</v>
      </c>
      <c r="D309" s="270" t="s">
        <v>2687</v>
      </c>
      <c r="E309" s="271" t="s">
        <v>108</v>
      </c>
      <c r="F309" s="270" t="s">
        <v>2017</v>
      </c>
      <c r="G309" s="270" t="s">
        <v>2435</v>
      </c>
    </row>
    <row r="310" spans="1:7" ht="17.25">
      <c r="A310" s="270" t="s">
        <v>2651</v>
      </c>
      <c r="B310" s="270" t="s">
        <v>2652</v>
      </c>
      <c r="C310" s="270" t="s">
        <v>2653</v>
      </c>
      <c r="D310" s="270" t="s">
        <v>2687</v>
      </c>
      <c r="E310" s="271" t="s">
        <v>108</v>
      </c>
      <c r="F310" s="270" t="s">
        <v>2017</v>
      </c>
      <c r="G310" s="270" t="s">
        <v>2435</v>
      </c>
    </row>
    <row r="311" spans="1:7" ht="17.25">
      <c r="A311" s="75" t="s">
        <v>2698</v>
      </c>
      <c r="B311" s="75"/>
      <c r="C311" s="75"/>
      <c r="D311" s="75"/>
      <c r="E311" s="76"/>
      <c r="F311" s="75"/>
      <c r="G311" s="75"/>
    </row>
    <row r="312" spans="1:7" ht="17.25">
      <c r="A312" s="270" t="s">
        <v>2517</v>
      </c>
      <c r="B312" s="270"/>
      <c r="C312" s="270" t="s">
        <v>551</v>
      </c>
      <c r="D312" s="270" t="s">
        <v>2433</v>
      </c>
      <c r="E312" s="271"/>
      <c r="F312" s="270" t="s">
        <v>2518</v>
      </c>
      <c r="G312" s="270" t="s">
        <v>2435</v>
      </c>
    </row>
    <row r="313" spans="1:7" ht="17.25">
      <c r="A313" s="270" t="s">
        <v>2657</v>
      </c>
      <c r="B313" s="270" t="s">
        <v>2658</v>
      </c>
      <c r="C313" s="270" t="s">
        <v>108</v>
      </c>
      <c r="D313" s="270" t="s">
        <v>2687</v>
      </c>
      <c r="E313" s="271" t="s">
        <v>108</v>
      </c>
      <c r="F313" s="270" t="s">
        <v>2017</v>
      </c>
      <c r="G313" s="270" t="s">
        <v>2435</v>
      </c>
    </row>
    <row r="314" spans="1:7" ht="17.25">
      <c r="A314" s="270" t="s">
        <v>2659</v>
      </c>
      <c r="B314" s="270" t="s">
        <v>2658</v>
      </c>
      <c r="C314" s="270" t="s">
        <v>2556</v>
      </c>
      <c r="D314" s="270" t="s">
        <v>2687</v>
      </c>
      <c r="E314" s="271" t="s">
        <v>2556</v>
      </c>
      <c r="F314" s="270" t="s">
        <v>2017</v>
      </c>
      <c r="G314" s="270" t="s">
        <v>2660</v>
      </c>
    </row>
    <row r="315" spans="1:7" ht="17.25">
      <c r="A315" s="270" t="s">
        <v>2662</v>
      </c>
      <c r="B315" s="270" t="s">
        <v>2520</v>
      </c>
      <c r="C315" s="270" t="s">
        <v>2575</v>
      </c>
      <c r="D315" s="270" t="s">
        <v>2687</v>
      </c>
      <c r="E315" s="271" t="s">
        <v>108</v>
      </c>
      <c r="F315" s="270" t="s">
        <v>2017</v>
      </c>
      <c r="G315" s="270" t="s">
        <v>2663</v>
      </c>
    </row>
    <row r="316" spans="1:7" ht="17.25">
      <c r="A316" s="270" t="s">
        <v>2664</v>
      </c>
      <c r="B316" s="270" t="s">
        <v>2658</v>
      </c>
      <c r="C316" s="270" t="s">
        <v>2665</v>
      </c>
      <c r="D316" s="270" t="s">
        <v>2687</v>
      </c>
      <c r="E316" s="271" t="s">
        <v>108</v>
      </c>
      <c r="F316" s="270" t="s">
        <v>2017</v>
      </c>
      <c r="G316" s="270" t="s">
        <v>2435</v>
      </c>
    </row>
    <row r="317" spans="1:7" ht="17.25">
      <c r="A317" s="270" t="s">
        <v>2524</v>
      </c>
      <c r="B317" s="270"/>
      <c r="C317" s="270" t="s">
        <v>2525</v>
      </c>
      <c r="D317" s="270" t="s">
        <v>2433</v>
      </c>
      <c r="E317" s="271"/>
      <c r="F317" s="270" t="s">
        <v>2526</v>
      </c>
      <c r="G317" s="270" t="s">
        <v>2435</v>
      </c>
    </row>
    <row r="318" spans="1:7" ht="17.25">
      <c r="A318" s="270" t="s">
        <v>2666</v>
      </c>
      <c r="B318" s="270" t="s">
        <v>2658</v>
      </c>
      <c r="C318" s="270" t="s">
        <v>2667</v>
      </c>
      <c r="D318" s="270" t="s">
        <v>2687</v>
      </c>
      <c r="E318" s="271" t="s">
        <v>108</v>
      </c>
      <c r="F318" s="270" t="s">
        <v>2017</v>
      </c>
      <c r="G318" s="270" t="s">
        <v>2668</v>
      </c>
    </row>
    <row r="319" spans="1:7" ht="17.25">
      <c r="A319" s="75" t="s">
        <v>2699</v>
      </c>
      <c r="B319" s="75"/>
      <c r="C319" s="75"/>
      <c r="D319" s="75"/>
      <c r="E319" s="76"/>
      <c r="F319" s="75"/>
      <c r="G319" s="75"/>
    </row>
    <row r="320" spans="1:7" ht="17.25">
      <c r="A320" s="270" t="s">
        <v>2670</v>
      </c>
      <c r="B320" s="270" t="s">
        <v>2507</v>
      </c>
      <c r="C320" s="270" t="s">
        <v>2671</v>
      </c>
      <c r="D320" s="270" t="s">
        <v>2687</v>
      </c>
      <c r="E320" s="271" t="s">
        <v>108</v>
      </c>
      <c r="F320" s="270" t="s">
        <v>2017</v>
      </c>
      <c r="G320" s="270" t="s">
        <v>2672</v>
      </c>
    </row>
    <row r="321" spans="1:7" ht="17.25">
      <c r="A321" s="270" t="s">
        <v>2530</v>
      </c>
      <c r="B321" s="270" t="s">
        <v>2531</v>
      </c>
      <c r="C321" s="270" t="s">
        <v>2532</v>
      </c>
      <c r="D321" s="270" t="s">
        <v>2433</v>
      </c>
      <c r="E321" s="271"/>
      <c r="F321" s="270" t="s">
        <v>2434</v>
      </c>
      <c r="G321" s="270" t="s">
        <v>2533</v>
      </c>
    </row>
    <row r="322" spans="1:7" ht="17.25">
      <c r="A322" s="270" t="s">
        <v>2530</v>
      </c>
      <c r="B322" s="270" t="s">
        <v>2531</v>
      </c>
      <c r="C322" s="270" t="s">
        <v>2532</v>
      </c>
      <c r="D322" s="270" t="s">
        <v>2687</v>
      </c>
      <c r="E322" s="271" t="s">
        <v>108</v>
      </c>
      <c r="F322" s="270" t="s">
        <v>2017</v>
      </c>
      <c r="G322" s="270" t="s">
        <v>2533</v>
      </c>
    </row>
    <row r="323" spans="1:7" ht="17.25">
      <c r="A323" s="270" t="s">
        <v>2537</v>
      </c>
      <c r="B323" s="270" t="s">
        <v>2426</v>
      </c>
      <c r="C323" s="270" t="s">
        <v>2427</v>
      </c>
      <c r="D323" s="270" t="s">
        <v>2687</v>
      </c>
      <c r="E323" s="271" t="s">
        <v>2689</v>
      </c>
      <c r="F323" s="270" t="s">
        <v>1432</v>
      </c>
      <c r="G323" s="270" t="s">
        <v>2435</v>
      </c>
    </row>
    <row r="324" spans="1:7" ht="17.25">
      <c r="A324" s="270" t="s">
        <v>2673</v>
      </c>
      <c r="B324" s="270" t="s">
        <v>2426</v>
      </c>
      <c r="C324" s="270" t="s">
        <v>108</v>
      </c>
      <c r="D324" s="270" t="s">
        <v>2687</v>
      </c>
      <c r="E324" s="271" t="s">
        <v>108</v>
      </c>
      <c r="F324" s="270" t="s">
        <v>2017</v>
      </c>
      <c r="G324" s="270" t="s">
        <v>2435</v>
      </c>
    </row>
    <row r="325" spans="1:7" ht="15">
      <c r="A325" s="56" t="s">
        <v>2674</v>
      </c>
      <c r="B325" s="56" t="s">
        <v>2535</v>
      </c>
      <c r="C325" s="56" t="s">
        <v>2675</v>
      </c>
      <c r="D325" s="56" t="s">
        <v>2687</v>
      </c>
      <c r="E325" s="74" t="s">
        <v>2675</v>
      </c>
      <c r="F325" s="74" t="s">
        <v>2017</v>
      </c>
      <c r="G325" s="56" t="s">
        <v>2676</v>
      </c>
    </row>
    <row r="326" spans="1:7" ht="17.25">
      <c r="A326" s="75" t="s">
        <v>2700</v>
      </c>
      <c r="B326" s="75"/>
      <c r="C326" s="75"/>
      <c r="D326" s="75"/>
      <c r="E326" s="76"/>
      <c r="F326" s="75"/>
      <c r="G326" s="75"/>
    </row>
    <row r="327" spans="1:7" ht="17.25">
      <c r="A327" s="270" t="s">
        <v>2426</v>
      </c>
      <c r="B327" s="270" t="s">
        <v>2426</v>
      </c>
      <c r="C327" s="270" t="s">
        <v>2427</v>
      </c>
      <c r="D327" s="270" t="s">
        <v>2701</v>
      </c>
      <c r="E327" s="271" t="s">
        <v>2565</v>
      </c>
      <c r="F327" s="270" t="s">
        <v>2329</v>
      </c>
      <c r="G327" s="270" t="s">
        <v>2430</v>
      </c>
    </row>
    <row r="328" spans="1:7" ht="17.25">
      <c r="A328" s="270" t="s">
        <v>2431</v>
      </c>
      <c r="B328" s="270" t="s">
        <v>2432</v>
      </c>
      <c r="C328" s="270"/>
      <c r="D328" s="270" t="s">
        <v>2433</v>
      </c>
      <c r="E328" s="271"/>
      <c r="F328" s="270" t="s">
        <v>2434</v>
      </c>
      <c r="G328" s="270" t="s">
        <v>2435</v>
      </c>
    </row>
    <row r="329" spans="1:7" ht="17.25">
      <c r="A329" s="270" t="s">
        <v>2436</v>
      </c>
      <c r="B329" s="270" t="s">
        <v>2432</v>
      </c>
      <c r="C329" s="270"/>
      <c r="D329" s="270" t="s">
        <v>2433</v>
      </c>
      <c r="E329" s="271"/>
      <c r="F329" s="270" t="s">
        <v>2434</v>
      </c>
      <c r="G329" s="270" t="s">
        <v>2435</v>
      </c>
    </row>
    <row r="330" spans="1:7" ht="17.25">
      <c r="A330" s="75" t="s">
        <v>2702</v>
      </c>
      <c r="B330" s="75"/>
      <c r="C330" s="75"/>
      <c r="D330" s="75"/>
      <c r="E330" s="76"/>
      <c r="F330" s="75"/>
      <c r="G330" s="75"/>
    </row>
    <row r="331" spans="1:7" ht="17.25">
      <c r="A331" s="270" t="s">
        <v>2438</v>
      </c>
      <c r="B331" s="270" t="s">
        <v>2432</v>
      </c>
      <c r="C331" s="270"/>
      <c r="D331" s="270" t="s">
        <v>2433</v>
      </c>
      <c r="E331" s="271"/>
      <c r="F331" s="270" t="s">
        <v>2439</v>
      </c>
      <c r="G331" s="270" t="s">
        <v>2435</v>
      </c>
    </row>
    <row r="332" spans="1:7" ht="17.100000000000001">
      <c r="A332" s="270" t="s">
        <v>2440</v>
      </c>
      <c r="B332" s="270" t="s">
        <v>2441</v>
      </c>
      <c r="C332" s="270"/>
      <c r="D332" s="270" t="s">
        <v>2433</v>
      </c>
      <c r="E332" s="271"/>
      <c r="F332" s="270" t="s">
        <v>2434</v>
      </c>
      <c r="G332" s="270" t="s">
        <v>2435</v>
      </c>
    </row>
    <row r="333" spans="1:7" ht="17.25">
      <c r="A333" s="270" t="s">
        <v>2442</v>
      </c>
      <c r="B333" s="270" t="s">
        <v>2441</v>
      </c>
      <c r="C333" s="270"/>
      <c r="D333" s="270" t="s">
        <v>2433</v>
      </c>
      <c r="E333" s="271"/>
      <c r="F333" s="270" t="s">
        <v>2434</v>
      </c>
      <c r="G333" s="270" t="s">
        <v>2435</v>
      </c>
    </row>
    <row r="334" spans="1:7" ht="17.25">
      <c r="A334" s="270" t="s">
        <v>2443</v>
      </c>
      <c r="B334" s="270" t="s">
        <v>2432</v>
      </c>
      <c r="C334" s="270"/>
      <c r="D334" s="270" t="s">
        <v>2433</v>
      </c>
      <c r="E334" s="271"/>
      <c r="F334" s="270" t="s">
        <v>2439</v>
      </c>
      <c r="G334" s="270" t="s">
        <v>2435</v>
      </c>
    </row>
    <row r="335" spans="1:7" ht="17.100000000000001">
      <c r="A335" s="270" t="s">
        <v>2444</v>
      </c>
      <c r="B335" s="270" t="s">
        <v>2441</v>
      </c>
      <c r="C335" s="270"/>
      <c r="D335" s="270" t="s">
        <v>2433</v>
      </c>
      <c r="E335" s="271"/>
      <c r="F335" s="270" t="s">
        <v>2434</v>
      </c>
      <c r="G335" s="270" t="s">
        <v>2435</v>
      </c>
    </row>
    <row r="336" spans="1:7" ht="17.100000000000001">
      <c r="A336" s="270" t="s">
        <v>2445</v>
      </c>
      <c r="B336" s="270" t="s">
        <v>2432</v>
      </c>
      <c r="C336" s="270"/>
      <c r="D336" s="270" t="s">
        <v>2433</v>
      </c>
      <c r="E336" s="271"/>
      <c r="F336" s="270" t="s">
        <v>2434</v>
      </c>
      <c r="G336" s="270" t="s">
        <v>2435</v>
      </c>
    </row>
    <row r="337" spans="1:7" ht="17.100000000000001">
      <c r="A337" s="270" t="s">
        <v>2446</v>
      </c>
      <c r="B337" s="270" t="s">
        <v>2432</v>
      </c>
      <c r="C337" s="270"/>
      <c r="D337" s="270" t="s">
        <v>2433</v>
      </c>
      <c r="E337" s="271"/>
      <c r="F337" s="270" t="s">
        <v>2439</v>
      </c>
      <c r="G337" s="270" t="s">
        <v>2435</v>
      </c>
    </row>
    <row r="338" spans="1:7" ht="17.100000000000001">
      <c r="A338" s="270" t="s">
        <v>2447</v>
      </c>
      <c r="B338" s="270" t="s">
        <v>2432</v>
      </c>
      <c r="C338" s="270"/>
      <c r="D338" s="270" t="s">
        <v>2433</v>
      </c>
      <c r="E338" s="271"/>
      <c r="F338" s="270" t="s">
        <v>2439</v>
      </c>
      <c r="G338" s="270" t="s">
        <v>2435</v>
      </c>
    </row>
    <row r="339" spans="1:7" ht="17.100000000000001">
      <c r="A339" s="270" t="s">
        <v>2448</v>
      </c>
      <c r="B339" s="270" t="s">
        <v>2432</v>
      </c>
      <c r="C339" s="270"/>
      <c r="D339" s="270" t="s">
        <v>2433</v>
      </c>
      <c r="E339" s="271"/>
      <c r="F339" s="270" t="s">
        <v>2439</v>
      </c>
      <c r="G339" s="270" t="s">
        <v>2435</v>
      </c>
    </row>
    <row r="340" spans="1:7" ht="17.100000000000001">
      <c r="A340" s="270" t="s">
        <v>2449</v>
      </c>
      <c r="B340" s="270" t="s">
        <v>2441</v>
      </c>
      <c r="C340" s="270"/>
      <c r="D340" s="270" t="s">
        <v>2433</v>
      </c>
      <c r="E340" s="271"/>
      <c r="F340" s="270" t="s">
        <v>2439</v>
      </c>
      <c r="G340" s="270" t="s">
        <v>2435</v>
      </c>
    </row>
    <row r="341" spans="1:7" ht="15">
      <c r="A341" s="56" t="s">
        <v>2426</v>
      </c>
      <c r="B341" s="56" t="s">
        <v>2426</v>
      </c>
      <c r="C341" s="56" t="s">
        <v>2427</v>
      </c>
      <c r="D341" s="56" t="s">
        <v>2701</v>
      </c>
      <c r="E341" s="74" t="s">
        <v>2565</v>
      </c>
      <c r="F341" s="56" t="s">
        <v>2329</v>
      </c>
      <c r="G341" s="56" t="s">
        <v>2450</v>
      </c>
    </row>
    <row r="342" spans="1:7" ht="17.25">
      <c r="A342" s="75" t="s">
        <v>2703</v>
      </c>
      <c r="B342" s="75"/>
      <c r="C342" s="75"/>
      <c r="D342" s="75"/>
      <c r="E342" s="76"/>
      <c r="F342" s="75"/>
      <c r="G342" s="75"/>
    </row>
    <row r="343" spans="1:7" ht="17.25">
      <c r="A343" s="270" t="s">
        <v>2426</v>
      </c>
      <c r="B343" s="270" t="s">
        <v>2426</v>
      </c>
      <c r="C343" s="270" t="s">
        <v>2427</v>
      </c>
      <c r="D343" s="270" t="s">
        <v>2701</v>
      </c>
      <c r="E343" s="271" t="s">
        <v>2565</v>
      </c>
      <c r="F343" s="270" t="s">
        <v>2329</v>
      </c>
      <c r="G343" s="270" t="s">
        <v>2430</v>
      </c>
    </row>
    <row r="344" spans="1:7" ht="17.25">
      <c r="A344" s="75" t="s">
        <v>2704</v>
      </c>
      <c r="B344" s="75"/>
      <c r="C344" s="75"/>
      <c r="D344" s="75"/>
      <c r="E344" s="76"/>
      <c r="F344" s="75"/>
      <c r="G344" s="75"/>
    </row>
    <row r="345" spans="1:7" ht="17.25">
      <c r="A345" s="270" t="s">
        <v>2426</v>
      </c>
      <c r="B345" s="270" t="s">
        <v>2426</v>
      </c>
      <c r="C345" s="270" t="s">
        <v>2427</v>
      </c>
      <c r="D345" s="270" t="s">
        <v>2701</v>
      </c>
      <c r="E345" s="271" t="s">
        <v>2565</v>
      </c>
      <c r="F345" s="270" t="s">
        <v>2329</v>
      </c>
      <c r="G345" s="270" t="s">
        <v>2453</v>
      </c>
    </row>
    <row r="346" spans="1:7" ht="17.25">
      <c r="A346" s="270" t="s">
        <v>2454</v>
      </c>
      <c r="B346" s="270" t="s">
        <v>2432</v>
      </c>
      <c r="C346" s="270"/>
      <c r="D346" s="270" t="s">
        <v>2433</v>
      </c>
      <c r="E346" s="271"/>
      <c r="F346" s="270" t="s">
        <v>2434</v>
      </c>
      <c r="G346" s="270" t="s">
        <v>2435</v>
      </c>
    </row>
    <row r="347" spans="1:7" ht="17.25">
      <c r="A347" s="75" t="s">
        <v>2705</v>
      </c>
      <c r="B347" s="75"/>
      <c r="C347" s="75"/>
      <c r="D347" s="75"/>
      <c r="E347" s="76"/>
      <c r="F347" s="75"/>
      <c r="G347" s="75"/>
    </row>
    <row r="348" spans="1:7" ht="17.25">
      <c r="A348" s="270" t="s">
        <v>2426</v>
      </c>
      <c r="B348" s="270" t="s">
        <v>2426</v>
      </c>
      <c r="C348" s="270" t="s">
        <v>2427</v>
      </c>
      <c r="D348" s="270" t="s">
        <v>2701</v>
      </c>
      <c r="E348" s="271" t="s">
        <v>2565</v>
      </c>
      <c r="F348" s="270" t="s">
        <v>2329</v>
      </c>
      <c r="G348" s="270" t="s">
        <v>2450</v>
      </c>
    </row>
    <row r="349" spans="1:7" ht="17.25">
      <c r="A349" s="75" t="s">
        <v>2706</v>
      </c>
      <c r="B349" s="75"/>
      <c r="C349" s="75"/>
      <c r="D349" s="75"/>
      <c r="E349" s="76"/>
      <c r="F349" s="75"/>
      <c r="G349" s="75"/>
    </row>
    <row r="350" spans="1:7" ht="17.25">
      <c r="A350" s="270" t="s">
        <v>2426</v>
      </c>
      <c r="B350" s="270" t="s">
        <v>2426</v>
      </c>
      <c r="C350" s="270" t="s">
        <v>2427</v>
      </c>
      <c r="D350" s="270" t="s">
        <v>2701</v>
      </c>
      <c r="E350" s="271" t="s">
        <v>2565</v>
      </c>
      <c r="F350" s="270" t="s">
        <v>2329</v>
      </c>
      <c r="G350" s="270" t="s">
        <v>2450</v>
      </c>
    </row>
    <row r="351" spans="1:7" ht="17.25">
      <c r="A351" s="270" t="s">
        <v>2457</v>
      </c>
      <c r="B351" s="270" t="s">
        <v>2432</v>
      </c>
      <c r="C351" s="270"/>
      <c r="D351" s="270" t="s">
        <v>2433</v>
      </c>
      <c r="E351" s="271"/>
      <c r="F351" s="270" t="s">
        <v>2434</v>
      </c>
      <c r="G351" s="270" t="s">
        <v>2435</v>
      </c>
    </row>
    <row r="352" spans="1:7" ht="17.25">
      <c r="A352" s="270" t="s">
        <v>2458</v>
      </c>
      <c r="B352" s="270" t="s">
        <v>2432</v>
      </c>
      <c r="C352" s="270"/>
      <c r="D352" s="270" t="s">
        <v>2433</v>
      </c>
      <c r="E352" s="271"/>
      <c r="F352" s="270" t="s">
        <v>2434</v>
      </c>
      <c r="G352" s="270" t="s">
        <v>2435</v>
      </c>
    </row>
    <row r="353" spans="1:7" ht="17.25">
      <c r="A353" s="270" t="s">
        <v>2459</v>
      </c>
      <c r="B353" s="270" t="s">
        <v>2432</v>
      </c>
      <c r="C353" s="270"/>
      <c r="D353" s="270" t="s">
        <v>2433</v>
      </c>
      <c r="E353" s="271"/>
      <c r="F353" s="270" t="s">
        <v>2434</v>
      </c>
      <c r="G353" s="270" t="s">
        <v>2435</v>
      </c>
    </row>
    <row r="354" spans="1:7" ht="17.25">
      <c r="A354" s="270" t="s">
        <v>2460</v>
      </c>
      <c r="B354" s="270" t="s">
        <v>2432</v>
      </c>
      <c r="C354" s="270"/>
      <c r="D354" s="270" t="s">
        <v>2433</v>
      </c>
      <c r="E354" s="271"/>
      <c r="F354" s="270" t="s">
        <v>2434</v>
      </c>
      <c r="G354" s="270" t="s">
        <v>2435</v>
      </c>
    </row>
    <row r="355" spans="1:7" ht="17.100000000000001">
      <c r="A355" s="270" t="s">
        <v>2461</v>
      </c>
      <c r="B355" s="270" t="s">
        <v>2432</v>
      </c>
      <c r="C355" s="270"/>
      <c r="D355" s="270" t="s">
        <v>2433</v>
      </c>
      <c r="E355" s="271"/>
      <c r="F355" s="270" t="s">
        <v>2434</v>
      </c>
      <c r="G355" s="270" t="s">
        <v>2435</v>
      </c>
    </row>
    <row r="356" spans="1:7" ht="17.100000000000001">
      <c r="A356" s="270" t="s">
        <v>2462</v>
      </c>
      <c r="B356" s="270" t="s">
        <v>2432</v>
      </c>
      <c r="C356" s="270"/>
      <c r="D356" s="270" t="s">
        <v>2433</v>
      </c>
      <c r="E356" s="271"/>
      <c r="F356" s="270" t="s">
        <v>2434</v>
      </c>
      <c r="G356" s="270" t="s">
        <v>2435</v>
      </c>
    </row>
    <row r="357" spans="1:7" ht="17.100000000000001">
      <c r="A357" s="270" t="s">
        <v>2463</v>
      </c>
      <c r="B357" s="270" t="s">
        <v>2432</v>
      </c>
      <c r="C357" s="270"/>
      <c r="D357" s="270" t="s">
        <v>2433</v>
      </c>
      <c r="E357" s="271"/>
      <c r="F357" s="270" t="s">
        <v>2434</v>
      </c>
      <c r="G357" s="270" t="s">
        <v>2435</v>
      </c>
    </row>
    <row r="358" spans="1:7">
      <c r="A358" s="56" t="s">
        <v>2464</v>
      </c>
      <c r="B358" s="56" t="s">
        <v>2432</v>
      </c>
      <c r="C358" s="56"/>
      <c r="D358" s="56" t="s">
        <v>2433</v>
      </c>
      <c r="E358" s="74"/>
      <c r="F358" s="56" t="s">
        <v>2434</v>
      </c>
      <c r="G358" s="56" t="s">
        <v>2435</v>
      </c>
    </row>
    <row r="359" spans="1:7" ht="17.25">
      <c r="A359" s="75" t="s">
        <v>2707</v>
      </c>
      <c r="B359" s="75"/>
      <c r="C359" s="75"/>
      <c r="D359" s="75"/>
      <c r="E359" s="76"/>
      <c r="F359" s="75"/>
      <c r="G359" s="75"/>
    </row>
    <row r="360" spans="1:7" ht="17.25">
      <c r="A360" s="270" t="s">
        <v>2426</v>
      </c>
      <c r="B360" s="270" t="s">
        <v>2426</v>
      </c>
      <c r="C360" s="270" t="s">
        <v>2427</v>
      </c>
      <c r="D360" s="270" t="s">
        <v>2701</v>
      </c>
      <c r="E360" s="271" t="s">
        <v>2565</v>
      </c>
      <c r="F360" s="270" t="s">
        <v>2329</v>
      </c>
      <c r="G360" s="270" t="s">
        <v>2450</v>
      </c>
    </row>
    <row r="361" spans="1:7" ht="17.100000000000001">
      <c r="A361" s="270" t="s">
        <v>2466</v>
      </c>
      <c r="B361" s="270" t="s">
        <v>2467</v>
      </c>
      <c r="C361" s="270"/>
      <c r="D361" s="270" t="s">
        <v>2433</v>
      </c>
      <c r="E361" s="271"/>
      <c r="F361" s="270" t="s">
        <v>2468</v>
      </c>
      <c r="G361" s="270" t="s">
        <v>2435</v>
      </c>
    </row>
    <row r="362" spans="1:7" ht="17.25">
      <c r="A362" s="270" t="s">
        <v>2469</v>
      </c>
      <c r="B362" s="270" t="s">
        <v>2432</v>
      </c>
      <c r="C362" s="270"/>
      <c r="D362" s="270" t="s">
        <v>2433</v>
      </c>
      <c r="E362" s="271"/>
      <c r="F362" s="270" t="s">
        <v>2434</v>
      </c>
      <c r="G362" s="270" t="s">
        <v>2435</v>
      </c>
    </row>
    <row r="363" spans="1:7" ht="17.25">
      <c r="A363" s="75" t="s">
        <v>2708</v>
      </c>
      <c r="B363" s="75"/>
      <c r="C363" s="75"/>
      <c r="D363" s="75"/>
      <c r="E363" s="76"/>
      <c r="F363" s="75"/>
      <c r="G363" s="75"/>
    </row>
    <row r="364" spans="1:7" ht="17.25">
      <c r="A364" s="270" t="s">
        <v>2426</v>
      </c>
      <c r="B364" s="270" t="s">
        <v>2426</v>
      </c>
      <c r="C364" s="270" t="s">
        <v>2427</v>
      </c>
      <c r="D364" s="270" t="s">
        <v>2701</v>
      </c>
      <c r="E364" s="271" t="s">
        <v>2565</v>
      </c>
      <c r="F364" s="270" t="s">
        <v>2329</v>
      </c>
      <c r="G364" s="270" t="s">
        <v>2450</v>
      </c>
    </row>
    <row r="365" spans="1:7" ht="17.25">
      <c r="A365" s="75" t="s">
        <v>2709</v>
      </c>
      <c r="B365" s="75"/>
      <c r="C365" s="75"/>
      <c r="D365" s="75"/>
      <c r="E365" s="76"/>
      <c r="F365" s="75"/>
      <c r="G365" s="75"/>
    </row>
    <row r="366" spans="1:7" ht="17.25">
      <c r="A366" s="270" t="s">
        <v>2548</v>
      </c>
      <c r="B366" s="270" t="s">
        <v>2549</v>
      </c>
      <c r="C366" s="270" t="s">
        <v>551</v>
      </c>
      <c r="D366" s="270" t="s">
        <v>2710</v>
      </c>
      <c r="E366" s="271" t="s">
        <v>551</v>
      </c>
      <c r="F366" s="270" t="s">
        <v>2337</v>
      </c>
      <c r="G366" s="270" t="s">
        <v>2551</v>
      </c>
    </row>
    <row r="367" spans="1:7" ht="17.25">
      <c r="A367" s="75" t="s">
        <v>2711</v>
      </c>
      <c r="B367" s="75"/>
      <c r="C367" s="75"/>
      <c r="D367" s="75"/>
      <c r="E367" s="76"/>
      <c r="F367" s="75"/>
      <c r="G367" s="75"/>
    </row>
    <row r="368" spans="1:7" ht="17.25">
      <c r="A368" s="270" t="s">
        <v>2481</v>
      </c>
      <c r="B368" s="270" t="s">
        <v>2426</v>
      </c>
      <c r="C368" s="270" t="s">
        <v>2427</v>
      </c>
      <c r="D368" s="270" t="s">
        <v>2710</v>
      </c>
      <c r="E368" s="271" t="s">
        <v>2712</v>
      </c>
      <c r="F368" s="270" t="s">
        <v>2329</v>
      </c>
      <c r="G368" s="270" t="s">
        <v>2435</v>
      </c>
    </row>
    <row r="369" spans="1:7" ht="17.25">
      <c r="A369" s="75" t="s">
        <v>2713</v>
      </c>
      <c r="B369" s="75"/>
      <c r="C369" s="75"/>
      <c r="D369" s="75"/>
      <c r="E369" s="76"/>
      <c r="F369" s="75"/>
      <c r="G369" s="75"/>
    </row>
    <row r="370" spans="1:7" ht="17.25">
      <c r="A370" s="270" t="s">
        <v>2582</v>
      </c>
      <c r="B370" s="270" t="s">
        <v>2426</v>
      </c>
      <c r="C370" s="270" t="s">
        <v>551</v>
      </c>
      <c r="D370" s="270" t="s">
        <v>2710</v>
      </c>
      <c r="E370" s="271" t="s">
        <v>551</v>
      </c>
      <c r="F370" s="270" t="s">
        <v>2337</v>
      </c>
      <c r="G370" s="270" t="s">
        <v>2583</v>
      </c>
    </row>
    <row r="371" spans="1:7" ht="17.25">
      <c r="A371" s="75" t="s">
        <v>2714</v>
      </c>
      <c r="B371" s="75"/>
      <c r="C371" s="75"/>
      <c r="D371" s="75"/>
      <c r="E371" s="76"/>
      <c r="F371" s="75"/>
      <c r="G371" s="75"/>
    </row>
    <row r="372" spans="1:7" ht="17.25">
      <c r="A372" s="270" t="s">
        <v>2484</v>
      </c>
      <c r="B372" s="270" t="s">
        <v>2485</v>
      </c>
      <c r="C372" s="270" t="s">
        <v>2427</v>
      </c>
      <c r="D372" s="270" t="s">
        <v>2710</v>
      </c>
      <c r="E372" s="271" t="s">
        <v>2712</v>
      </c>
      <c r="F372" s="270" t="s">
        <v>2329</v>
      </c>
      <c r="G372" s="270" t="s">
        <v>2435</v>
      </c>
    </row>
    <row r="373" spans="1:7" ht="17.25">
      <c r="A373" s="270" t="s">
        <v>2486</v>
      </c>
      <c r="B373" s="270" t="s">
        <v>2485</v>
      </c>
      <c r="C373" s="270" t="s">
        <v>2427</v>
      </c>
      <c r="D373" s="270" t="s">
        <v>2710</v>
      </c>
      <c r="E373" s="271" t="s">
        <v>2712</v>
      </c>
      <c r="F373" s="270" t="s">
        <v>2329</v>
      </c>
      <c r="G373" s="270" t="s">
        <v>2435</v>
      </c>
    </row>
    <row r="374" spans="1:7" ht="17.25">
      <c r="A374" s="270" t="s">
        <v>2487</v>
      </c>
      <c r="B374" s="270" t="s">
        <v>2485</v>
      </c>
      <c r="C374" s="270" t="s">
        <v>2427</v>
      </c>
      <c r="D374" s="270" t="s">
        <v>2710</v>
      </c>
      <c r="E374" s="271" t="s">
        <v>2712</v>
      </c>
      <c r="F374" s="270" t="s">
        <v>2329</v>
      </c>
      <c r="G374" s="270" t="s">
        <v>2435</v>
      </c>
    </row>
    <row r="375" spans="1:7" ht="17.25">
      <c r="A375" s="270" t="s">
        <v>2488</v>
      </c>
      <c r="B375" s="270" t="s">
        <v>2485</v>
      </c>
      <c r="C375" s="270" t="s">
        <v>2427</v>
      </c>
      <c r="D375" s="270" t="s">
        <v>2710</v>
      </c>
      <c r="E375" s="271" t="s">
        <v>2712</v>
      </c>
      <c r="F375" s="270" t="s">
        <v>2329</v>
      </c>
      <c r="G375" s="270" t="s">
        <v>2435</v>
      </c>
    </row>
    <row r="376" spans="1:7" ht="17.25">
      <c r="A376" s="75" t="s">
        <v>2715</v>
      </c>
      <c r="B376" s="75"/>
      <c r="C376" s="75"/>
      <c r="D376" s="75"/>
      <c r="E376" s="76"/>
      <c r="F376" s="75"/>
      <c r="G376" s="75"/>
    </row>
    <row r="377" spans="1:7" ht="17.25">
      <c r="A377" s="270" t="s">
        <v>2494</v>
      </c>
      <c r="B377" s="270" t="s">
        <v>2426</v>
      </c>
      <c r="C377" s="270" t="s">
        <v>2427</v>
      </c>
      <c r="D377" s="270" t="s">
        <v>2710</v>
      </c>
      <c r="E377" s="271" t="s">
        <v>2712</v>
      </c>
      <c r="F377" s="270" t="s">
        <v>2329</v>
      </c>
      <c r="G377" s="270" t="s">
        <v>2435</v>
      </c>
    </row>
    <row r="378" spans="1:7" ht="15">
      <c r="A378" s="56" t="s">
        <v>2495</v>
      </c>
      <c r="B378" s="56" t="s">
        <v>2426</v>
      </c>
      <c r="C378" s="56" t="s">
        <v>2427</v>
      </c>
      <c r="D378" s="56" t="s">
        <v>2710</v>
      </c>
      <c r="E378" s="74" t="s">
        <v>2712</v>
      </c>
      <c r="F378" s="56" t="s">
        <v>2329</v>
      </c>
      <c r="G378" s="56" t="s">
        <v>2435</v>
      </c>
    </row>
    <row r="379" spans="1:7" ht="17.25">
      <c r="A379" s="270" t="s">
        <v>2496</v>
      </c>
      <c r="B379" s="270" t="s">
        <v>2426</v>
      </c>
      <c r="C379" s="270" t="s">
        <v>2427</v>
      </c>
      <c r="D379" s="270" t="s">
        <v>2710</v>
      </c>
      <c r="E379" s="271" t="s">
        <v>2712</v>
      </c>
      <c r="F379" s="270" t="s">
        <v>2329</v>
      </c>
      <c r="G379" s="270" t="s">
        <v>2435</v>
      </c>
    </row>
    <row r="380" spans="1:7" ht="17.25">
      <c r="A380" s="75" t="s">
        <v>2716</v>
      </c>
      <c r="B380" s="75"/>
      <c r="C380" s="75"/>
      <c r="D380" s="75"/>
      <c r="E380" s="76"/>
      <c r="F380" s="75"/>
      <c r="G380" s="75"/>
    </row>
    <row r="381" spans="1:7" ht="17.25">
      <c r="A381" s="270" t="s">
        <v>2610</v>
      </c>
      <c r="B381" s="270"/>
      <c r="C381" s="270" t="s">
        <v>2611</v>
      </c>
      <c r="D381" s="270" t="s">
        <v>2710</v>
      </c>
      <c r="E381" s="271" t="s">
        <v>551</v>
      </c>
      <c r="F381" s="270" t="s">
        <v>2337</v>
      </c>
      <c r="G381" s="270" t="s">
        <v>2435</v>
      </c>
    </row>
    <row r="382" spans="1:7" ht="17.25">
      <c r="A382" s="270" t="s">
        <v>2498</v>
      </c>
      <c r="B382" s="270" t="s">
        <v>2426</v>
      </c>
      <c r="C382" s="270" t="s">
        <v>2427</v>
      </c>
      <c r="D382" s="270" t="s">
        <v>2710</v>
      </c>
      <c r="E382" s="271" t="s">
        <v>2712</v>
      </c>
      <c r="F382" s="270" t="s">
        <v>2329</v>
      </c>
      <c r="G382" s="270" t="s">
        <v>2435</v>
      </c>
    </row>
    <row r="383" spans="1:7" ht="17.25">
      <c r="A383" s="75" t="s">
        <v>2717</v>
      </c>
      <c r="B383" s="75"/>
      <c r="C383" s="75"/>
      <c r="D383" s="75"/>
      <c r="E383" s="76"/>
      <c r="F383" s="75"/>
      <c r="G383" s="75"/>
    </row>
    <row r="384" spans="1:7" ht="17.25">
      <c r="A384" s="270" t="s">
        <v>2628</v>
      </c>
      <c r="B384" s="270" t="s">
        <v>2629</v>
      </c>
      <c r="C384" s="270" t="s">
        <v>551</v>
      </c>
      <c r="D384" s="270" t="s">
        <v>2710</v>
      </c>
      <c r="E384" s="271" t="s">
        <v>551</v>
      </c>
      <c r="F384" s="270" t="s">
        <v>2337</v>
      </c>
      <c r="G384" s="270" t="s">
        <v>2630</v>
      </c>
    </row>
    <row r="385" spans="1:7" ht="17.25">
      <c r="A385" s="270" t="s">
        <v>2631</v>
      </c>
      <c r="B385" s="270" t="s">
        <v>2632</v>
      </c>
      <c r="C385" s="270" t="s">
        <v>2633</v>
      </c>
      <c r="D385" s="270" t="s">
        <v>2710</v>
      </c>
      <c r="E385" s="271" t="s">
        <v>551</v>
      </c>
      <c r="F385" s="270" t="s">
        <v>2338</v>
      </c>
      <c r="G385" s="270" t="s">
        <v>2634</v>
      </c>
    </row>
    <row r="386" spans="1:7" ht="17.25">
      <c r="A386" s="270" t="s">
        <v>2506</v>
      </c>
      <c r="B386" s="270" t="s">
        <v>2507</v>
      </c>
      <c r="C386" s="270"/>
      <c r="D386" s="270" t="s">
        <v>2433</v>
      </c>
      <c r="E386" s="271"/>
      <c r="F386" s="270" t="s">
        <v>2508</v>
      </c>
      <c r="G386" s="270" t="s">
        <v>2435</v>
      </c>
    </row>
    <row r="387" spans="1:7" ht="17.25">
      <c r="A387" s="270" t="s">
        <v>2509</v>
      </c>
      <c r="B387" s="270" t="s">
        <v>2507</v>
      </c>
      <c r="C387" s="270"/>
      <c r="D387" s="270" t="s">
        <v>2433</v>
      </c>
      <c r="E387" s="271"/>
      <c r="F387" s="270" t="s">
        <v>2508</v>
      </c>
      <c r="G387" s="270" t="s">
        <v>2435</v>
      </c>
    </row>
    <row r="388" spans="1:7" ht="17.25">
      <c r="A388" s="270" t="s">
        <v>2510</v>
      </c>
      <c r="B388" s="270" t="s">
        <v>2507</v>
      </c>
      <c r="C388" s="270" t="s">
        <v>2511</v>
      </c>
      <c r="D388" s="270" t="s">
        <v>2433</v>
      </c>
      <c r="E388" s="271"/>
      <c r="F388" s="270" t="s">
        <v>2512</v>
      </c>
      <c r="G388" s="270" t="s">
        <v>2513</v>
      </c>
    </row>
    <row r="389" spans="1:7" ht="17.25">
      <c r="A389" s="75" t="s">
        <v>2718</v>
      </c>
      <c r="B389" s="75"/>
      <c r="C389" s="75"/>
      <c r="D389" s="75"/>
      <c r="E389" s="76"/>
      <c r="F389" s="75"/>
      <c r="G389" s="75"/>
    </row>
    <row r="390" spans="1:7" ht="17.25">
      <c r="A390" s="270" t="s">
        <v>2654</v>
      </c>
      <c r="B390" s="270" t="s">
        <v>2426</v>
      </c>
      <c r="C390" s="270" t="s">
        <v>551</v>
      </c>
      <c r="D390" s="270" t="s">
        <v>2710</v>
      </c>
      <c r="E390" s="271" t="s">
        <v>551</v>
      </c>
      <c r="F390" s="271" t="s">
        <v>2337</v>
      </c>
      <c r="G390" s="270" t="s">
        <v>2655</v>
      </c>
    </row>
    <row r="391" spans="1:7" ht="17.25">
      <c r="A391" s="75" t="s">
        <v>2719</v>
      </c>
      <c r="B391" s="75"/>
      <c r="C391" s="75"/>
      <c r="D391" s="75"/>
      <c r="E391" s="76"/>
      <c r="F391" s="75"/>
      <c r="G391" s="75"/>
    </row>
    <row r="392" spans="1:7" ht="17.25">
      <c r="A392" s="270" t="s">
        <v>2517</v>
      </c>
      <c r="B392" s="270"/>
      <c r="C392" s="270" t="s">
        <v>551</v>
      </c>
      <c r="D392" s="270" t="s">
        <v>2433</v>
      </c>
      <c r="E392" s="271"/>
      <c r="F392" s="270" t="s">
        <v>2518</v>
      </c>
      <c r="G392" s="270" t="s">
        <v>2435</v>
      </c>
    </row>
    <row r="393" spans="1:7" ht="17.25">
      <c r="A393" s="270" t="s">
        <v>2517</v>
      </c>
      <c r="B393" s="270"/>
      <c r="C393" s="270" t="s">
        <v>551</v>
      </c>
      <c r="D393" s="270" t="s">
        <v>2710</v>
      </c>
      <c r="E393" s="271" t="s">
        <v>551</v>
      </c>
      <c r="F393" s="270" t="s">
        <v>2337</v>
      </c>
      <c r="G393" s="270" t="s">
        <v>2435</v>
      </c>
    </row>
    <row r="394" spans="1:7" ht="17.25">
      <c r="A394" s="270" t="s">
        <v>2524</v>
      </c>
      <c r="B394" s="270"/>
      <c r="C394" s="270" t="s">
        <v>2525</v>
      </c>
      <c r="D394" s="270" t="s">
        <v>2433</v>
      </c>
      <c r="E394" s="271"/>
      <c r="F394" s="270" t="s">
        <v>2526</v>
      </c>
      <c r="G394" s="270" t="s">
        <v>2435</v>
      </c>
    </row>
    <row r="395" spans="1:7" ht="17.25">
      <c r="A395" s="75" t="s">
        <v>2720</v>
      </c>
      <c r="B395" s="75"/>
      <c r="C395" s="75"/>
      <c r="D395" s="75"/>
      <c r="E395" s="76"/>
      <c r="F395" s="75"/>
      <c r="G395" s="75"/>
    </row>
    <row r="396" spans="1:7" ht="17.25">
      <c r="A396" s="270" t="s">
        <v>2530</v>
      </c>
      <c r="B396" s="270" t="s">
        <v>2531</v>
      </c>
      <c r="C396" s="270" t="s">
        <v>2532</v>
      </c>
      <c r="D396" s="270" t="s">
        <v>2433</v>
      </c>
      <c r="E396" s="271"/>
      <c r="F396" s="270" t="s">
        <v>2434</v>
      </c>
      <c r="G396" s="270" t="s">
        <v>2533</v>
      </c>
    </row>
    <row r="397" spans="1:7" ht="17.25">
      <c r="A397" s="270" t="s">
        <v>2537</v>
      </c>
      <c r="B397" s="270" t="s">
        <v>2426</v>
      </c>
      <c r="C397" s="270" t="s">
        <v>2427</v>
      </c>
      <c r="D397" s="270" t="s">
        <v>2710</v>
      </c>
      <c r="E397" s="271" t="s">
        <v>2712</v>
      </c>
      <c r="F397" s="270" t="s">
        <v>2329</v>
      </c>
      <c r="G397" s="270" t="s">
        <v>2435</v>
      </c>
    </row>
    <row r="398" spans="1:7" ht="17.25">
      <c r="A398" s="75" t="s">
        <v>2721</v>
      </c>
      <c r="B398" s="75"/>
      <c r="C398" s="75"/>
      <c r="D398" s="75"/>
      <c r="E398" s="76"/>
      <c r="F398" s="75"/>
      <c r="G398" s="75"/>
    </row>
    <row r="399" spans="1:7" ht="17.25">
      <c r="A399" s="270" t="s">
        <v>2426</v>
      </c>
      <c r="B399" s="270" t="s">
        <v>2426</v>
      </c>
      <c r="C399" s="270" t="s">
        <v>2427</v>
      </c>
      <c r="D399" s="270" t="s">
        <v>2722</v>
      </c>
      <c r="E399" s="271" t="s">
        <v>2482</v>
      </c>
      <c r="F399" s="271" t="s">
        <v>2356</v>
      </c>
      <c r="G399" s="270" t="s">
        <v>2430</v>
      </c>
    </row>
    <row r="400" spans="1:7" ht="17.25">
      <c r="A400" s="270" t="s">
        <v>2431</v>
      </c>
      <c r="B400" s="270" t="s">
        <v>2432</v>
      </c>
      <c r="C400" s="270"/>
      <c r="D400" s="270" t="s">
        <v>2433</v>
      </c>
      <c r="E400" s="271"/>
      <c r="F400" s="270" t="s">
        <v>2434</v>
      </c>
      <c r="G400" s="270" t="s">
        <v>2435</v>
      </c>
    </row>
    <row r="401" spans="1:7" ht="17.25">
      <c r="A401" s="270" t="s">
        <v>2436</v>
      </c>
      <c r="B401" s="270" t="s">
        <v>2432</v>
      </c>
      <c r="C401" s="270"/>
      <c r="D401" s="270" t="s">
        <v>2433</v>
      </c>
      <c r="E401" s="271"/>
      <c r="F401" s="270" t="s">
        <v>2434</v>
      </c>
      <c r="G401" s="270" t="s">
        <v>2435</v>
      </c>
    </row>
    <row r="402" spans="1:7" ht="17.25">
      <c r="A402" s="75" t="s">
        <v>2723</v>
      </c>
      <c r="B402" s="75"/>
      <c r="C402" s="75"/>
      <c r="D402" s="75"/>
      <c r="E402" s="76"/>
      <c r="F402" s="75"/>
      <c r="G402" s="75"/>
    </row>
    <row r="403" spans="1:7" ht="17.25">
      <c r="A403" s="270" t="s">
        <v>2438</v>
      </c>
      <c r="B403" s="270" t="s">
        <v>2432</v>
      </c>
      <c r="C403" s="270"/>
      <c r="D403" s="270" t="s">
        <v>2433</v>
      </c>
      <c r="E403" s="271"/>
      <c r="F403" s="270" t="s">
        <v>2439</v>
      </c>
      <c r="G403" s="270" t="s">
        <v>2435</v>
      </c>
    </row>
    <row r="404" spans="1:7" ht="17.25">
      <c r="A404" s="270" t="s">
        <v>2440</v>
      </c>
      <c r="B404" s="270" t="s">
        <v>2441</v>
      </c>
      <c r="C404" s="270"/>
      <c r="D404" s="270" t="s">
        <v>2433</v>
      </c>
      <c r="E404" s="271"/>
      <c r="F404" s="270" t="s">
        <v>2434</v>
      </c>
      <c r="G404" s="270" t="s">
        <v>2435</v>
      </c>
    </row>
    <row r="405" spans="1:7" ht="17.25">
      <c r="A405" s="270" t="s">
        <v>2442</v>
      </c>
      <c r="B405" s="270" t="s">
        <v>2441</v>
      </c>
      <c r="C405" s="270"/>
      <c r="D405" s="270" t="s">
        <v>2433</v>
      </c>
      <c r="E405" s="271"/>
      <c r="F405" s="270" t="s">
        <v>2434</v>
      </c>
      <c r="G405" s="270" t="s">
        <v>2435</v>
      </c>
    </row>
    <row r="406" spans="1:7" ht="17.100000000000001">
      <c r="A406" s="270" t="s">
        <v>2443</v>
      </c>
      <c r="B406" s="270" t="s">
        <v>2432</v>
      </c>
      <c r="C406" s="270"/>
      <c r="D406" s="270" t="s">
        <v>2433</v>
      </c>
      <c r="E406" s="271"/>
      <c r="F406" s="270" t="s">
        <v>2439</v>
      </c>
      <c r="G406" s="270" t="s">
        <v>2435</v>
      </c>
    </row>
    <row r="407" spans="1:7" ht="17.25">
      <c r="A407" s="270" t="s">
        <v>2444</v>
      </c>
      <c r="B407" s="270" t="s">
        <v>2441</v>
      </c>
      <c r="C407" s="270"/>
      <c r="D407" s="270" t="s">
        <v>2433</v>
      </c>
      <c r="E407" s="271"/>
      <c r="F407" s="270" t="s">
        <v>2434</v>
      </c>
      <c r="G407" s="270" t="s">
        <v>2435</v>
      </c>
    </row>
    <row r="408" spans="1:7" ht="17.25">
      <c r="A408" s="270" t="s">
        <v>2445</v>
      </c>
      <c r="B408" s="270" t="s">
        <v>2432</v>
      </c>
      <c r="C408" s="270"/>
      <c r="D408" s="270" t="s">
        <v>2433</v>
      </c>
      <c r="E408" s="271"/>
      <c r="F408" s="270" t="s">
        <v>2434</v>
      </c>
      <c r="G408" s="270" t="s">
        <v>2435</v>
      </c>
    </row>
    <row r="409" spans="1:7" ht="17.100000000000001">
      <c r="A409" s="270" t="s">
        <v>2446</v>
      </c>
      <c r="B409" s="270" t="s">
        <v>2432</v>
      </c>
      <c r="C409" s="270"/>
      <c r="D409" s="270" t="s">
        <v>2433</v>
      </c>
      <c r="E409" s="271"/>
      <c r="F409" s="270" t="s">
        <v>2439</v>
      </c>
      <c r="G409" s="270" t="s">
        <v>2435</v>
      </c>
    </row>
    <row r="410" spans="1:7" ht="17.100000000000001">
      <c r="A410" s="270" t="s">
        <v>2447</v>
      </c>
      <c r="B410" s="270" t="s">
        <v>2432</v>
      </c>
      <c r="C410" s="270"/>
      <c r="D410" s="270" t="s">
        <v>2433</v>
      </c>
      <c r="E410" s="271"/>
      <c r="F410" s="270" t="s">
        <v>2439</v>
      </c>
      <c r="G410" s="270" t="s">
        <v>2435</v>
      </c>
    </row>
    <row r="411" spans="1:7" ht="17.100000000000001">
      <c r="A411" s="270" t="s">
        <v>2448</v>
      </c>
      <c r="B411" s="270" t="s">
        <v>2432</v>
      </c>
      <c r="C411" s="270"/>
      <c r="D411" s="270" t="s">
        <v>2433</v>
      </c>
      <c r="E411" s="271"/>
      <c r="F411" s="270" t="s">
        <v>2439</v>
      </c>
      <c r="G411" s="270" t="s">
        <v>2435</v>
      </c>
    </row>
    <row r="412" spans="1:7" ht="17.100000000000001">
      <c r="A412" s="270" t="s">
        <v>2449</v>
      </c>
      <c r="B412" s="270" t="s">
        <v>2441</v>
      </c>
      <c r="C412" s="270"/>
      <c r="D412" s="270" t="s">
        <v>2433</v>
      </c>
      <c r="E412" s="271"/>
      <c r="F412" s="270" t="s">
        <v>2439</v>
      </c>
      <c r="G412" s="270" t="s">
        <v>2435</v>
      </c>
    </row>
    <row r="413" spans="1:7" ht="17.25">
      <c r="A413" s="270" t="s">
        <v>2426</v>
      </c>
      <c r="B413" s="270" t="s">
        <v>2426</v>
      </c>
      <c r="C413" s="270" t="s">
        <v>2427</v>
      </c>
      <c r="D413" s="270" t="s">
        <v>2722</v>
      </c>
      <c r="E413" s="271" t="s">
        <v>2482</v>
      </c>
      <c r="F413" s="271" t="s">
        <v>2356</v>
      </c>
      <c r="G413" s="270" t="s">
        <v>2450</v>
      </c>
    </row>
    <row r="414" spans="1:7" ht="17.25">
      <c r="A414" s="75" t="s">
        <v>2724</v>
      </c>
      <c r="B414" s="75"/>
      <c r="C414" s="75"/>
      <c r="D414" s="75"/>
      <c r="E414" s="76"/>
      <c r="F414" s="75"/>
      <c r="G414" s="75"/>
    </row>
    <row r="415" spans="1:7" ht="17.25">
      <c r="A415" s="270" t="s">
        <v>2426</v>
      </c>
      <c r="B415" s="270" t="s">
        <v>2426</v>
      </c>
      <c r="C415" s="270" t="s">
        <v>2427</v>
      </c>
      <c r="D415" s="270" t="s">
        <v>2722</v>
      </c>
      <c r="E415" s="271" t="s">
        <v>2482</v>
      </c>
      <c r="F415" s="270" t="s">
        <v>2356</v>
      </c>
      <c r="G415" s="270" t="s">
        <v>2430</v>
      </c>
    </row>
    <row r="416" spans="1:7" ht="17.25">
      <c r="A416" s="75" t="s">
        <v>2725</v>
      </c>
      <c r="B416" s="75"/>
      <c r="C416" s="75"/>
      <c r="D416" s="75"/>
      <c r="E416" s="76"/>
      <c r="F416" s="75"/>
      <c r="G416" s="75"/>
    </row>
    <row r="417" spans="1:7" ht="17.25">
      <c r="A417" s="270" t="s">
        <v>2426</v>
      </c>
      <c r="B417" s="270" t="s">
        <v>2426</v>
      </c>
      <c r="C417" s="270" t="s">
        <v>2427</v>
      </c>
      <c r="D417" s="270" t="s">
        <v>2722</v>
      </c>
      <c r="E417" s="271" t="s">
        <v>2482</v>
      </c>
      <c r="F417" s="271" t="s">
        <v>2356</v>
      </c>
      <c r="G417" s="270" t="s">
        <v>2453</v>
      </c>
    </row>
    <row r="418" spans="1:7" ht="17.25">
      <c r="A418" s="270" t="s">
        <v>2454</v>
      </c>
      <c r="B418" s="270" t="s">
        <v>2432</v>
      </c>
      <c r="C418" s="270"/>
      <c r="D418" s="270" t="s">
        <v>2433</v>
      </c>
      <c r="E418" s="271"/>
      <c r="F418" s="270" t="s">
        <v>2434</v>
      </c>
      <c r="G418" s="270" t="s">
        <v>2435</v>
      </c>
    </row>
    <row r="419" spans="1:7" ht="17.25">
      <c r="A419" s="75" t="s">
        <v>2726</v>
      </c>
      <c r="B419" s="75"/>
      <c r="C419" s="75"/>
      <c r="D419" s="75"/>
      <c r="E419" s="76"/>
      <c r="F419" s="75"/>
      <c r="G419" s="75"/>
    </row>
    <row r="420" spans="1:7" ht="17.25">
      <c r="A420" s="270" t="s">
        <v>2426</v>
      </c>
      <c r="B420" s="270" t="s">
        <v>2426</v>
      </c>
      <c r="C420" s="270" t="s">
        <v>2427</v>
      </c>
      <c r="D420" s="270" t="s">
        <v>2722</v>
      </c>
      <c r="E420" s="271" t="s">
        <v>2482</v>
      </c>
      <c r="F420" s="270" t="s">
        <v>2356</v>
      </c>
      <c r="G420" s="270" t="s">
        <v>2450</v>
      </c>
    </row>
    <row r="421" spans="1:7" ht="17.25">
      <c r="A421" s="75" t="s">
        <v>2727</v>
      </c>
      <c r="B421" s="75"/>
      <c r="C421" s="75"/>
      <c r="D421" s="75"/>
      <c r="E421" s="76"/>
      <c r="F421" s="75"/>
      <c r="G421" s="75"/>
    </row>
    <row r="422" spans="1:7" ht="17.25">
      <c r="A422" s="270" t="s">
        <v>2426</v>
      </c>
      <c r="B422" s="270" t="s">
        <v>2426</v>
      </c>
      <c r="C422" s="270" t="s">
        <v>2427</v>
      </c>
      <c r="D422" s="270" t="s">
        <v>2722</v>
      </c>
      <c r="E422" s="271" t="s">
        <v>2482</v>
      </c>
      <c r="F422" s="270" t="s">
        <v>2356</v>
      </c>
      <c r="G422" s="270" t="s">
        <v>2450</v>
      </c>
    </row>
    <row r="423" spans="1:7" ht="17.25">
      <c r="A423" s="270" t="s">
        <v>2457</v>
      </c>
      <c r="B423" s="270" t="s">
        <v>2432</v>
      </c>
      <c r="C423" s="270"/>
      <c r="D423" s="270" t="s">
        <v>2433</v>
      </c>
      <c r="E423" s="271"/>
      <c r="F423" s="271" t="s">
        <v>2434</v>
      </c>
      <c r="G423" s="270" t="s">
        <v>2435</v>
      </c>
    </row>
    <row r="424" spans="1:7" ht="17.25">
      <c r="A424" s="270" t="s">
        <v>2458</v>
      </c>
      <c r="B424" s="270" t="s">
        <v>2432</v>
      </c>
      <c r="C424" s="270"/>
      <c r="D424" s="270" t="s">
        <v>2433</v>
      </c>
      <c r="E424" s="271"/>
      <c r="F424" s="270" t="s">
        <v>2434</v>
      </c>
      <c r="G424" s="270" t="s">
        <v>2435</v>
      </c>
    </row>
    <row r="425" spans="1:7" ht="17.25">
      <c r="A425" s="270" t="s">
        <v>2459</v>
      </c>
      <c r="B425" s="270" t="s">
        <v>2432</v>
      </c>
      <c r="C425" s="270"/>
      <c r="D425" s="270" t="s">
        <v>2433</v>
      </c>
      <c r="E425" s="271"/>
      <c r="F425" s="270" t="s">
        <v>2434</v>
      </c>
      <c r="G425" s="270" t="s">
        <v>2435</v>
      </c>
    </row>
    <row r="426" spans="1:7" ht="17.25">
      <c r="A426" s="270" t="s">
        <v>2460</v>
      </c>
      <c r="B426" s="270" t="s">
        <v>2432</v>
      </c>
      <c r="C426" s="270"/>
      <c r="D426" s="270" t="s">
        <v>2433</v>
      </c>
      <c r="E426" s="271"/>
      <c r="F426" s="270" t="s">
        <v>2434</v>
      </c>
      <c r="G426" s="270" t="s">
        <v>2435</v>
      </c>
    </row>
    <row r="427" spans="1:7" ht="17.25">
      <c r="A427" s="270" t="s">
        <v>2461</v>
      </c>
      <c r="B427" s="270" t="s">
        <v>2432</v>
      </c>
      <c r="C427" s="270"/>
      <c r="D427" s="270" t="s">
        <v>2433</v>
      </c>
      <c r="E427" s="271"/>
      <c r="F427" s="270" t="s">
        <v>2434</v>
      </c>
      <c r="G427" s="270" t="s">
        <v>2435</v>
      </c>
    </row>
    <row r="428" spans="1:7" ht="17.25">
      <c r="A428" s="270" t="s">
        <v>2462</v>
      </c>
      <c r="B428" s="270" t="s">
        <v>2432</v>
      </c>
      <c r="C428" s="270"/>
      <c r="D428" s="270" t="s">
        <v>2433</v>
      </c>
      <c r="E428" s="271"/>
      <c r="F428" s="270" t="s">
        <v>2434</v>
      </c>
      <c r="G428" s="270" t="s">
        <v>2435</v>
      </c>
    </row>
    <row r="429" spans="1:7" ht="17.100000000000001">
      <c r="A429" s="270" t="s">
        <v>2463</v>
      </c>
      <c r="B429" s="270" t="s">
        <v>2432</v>
      </c>
      <c r="C429" s="270"/>
      <c r="D429" s="270" t="s">
        <v>2433</v>
      </c>
      <c r="E429" s="271"/>
      <c r="F429" s="270" t="s">
        <v>2434</v>
      </c>
      <c r="G429" s="270" t="s">
        <v>2435</v>
      </c>
    </row>
    <row r="430" spans="1:7" ht="17.100000000000001">
      <c r="A430" s="270" t="s">
        <v>2464</v>
      </c>
      <c r="B430" s="270" t="s">
        <v>2432</v>
      </c>
      <c r="C430" s="270"/>
      <c r="D430" s="270" t="s">
        <v>2433</v>
      </c>
      <c r="E430" s="271"/>
      <c r="F430" s="270" t="s">
        <v>2434</v>
      </c>
      <c r="G430" s="270" t="s">
        <v>2435</v>
      </c>
    </row>
    <row r="431" spans="1:7" ht="17.25">
      <c r="A431" s="75" t="s">
        <v>2728</v>
      </c>
      <c r="B431" s="75"/>
      <c r="C431" s="75"/>
      <c r="D431" s="75"/>
      <c r="E431" s="76"/>
      <c r="F431" s="75"/>
      <c r="G431" s="75"/>
    </row>
    <row r="432" spans="1:7" ht="17.25">
      <c r="A432" s="270" t="s">
        <v>2426</v>
      </c>
      <c r="B432" s="270" t="s">
        <v>2426</v>
      </c>
      <c r="C432" s="270" t="s">
        <v>2427</v>
      </c>
      <c r="D432" s="270" t="s">
        <v>2722</v>
      </c>
      <c r="E432" s="271" t="s">
        <v>2482</v>
      </c>
      <c r="F432" s="271" t="s">
        <v>2356</v>
      </c>
      <c r="G432" s="270" t="s">
        <v>2450</v>
      </c>
    </row>
    <row r="433" spans="1:7" ht="17.100000000000001">
      <c r="A433" s="270" t="s">
        <v>2466</v>
      </c>
      <c r="B433" s="270" t="s">
        <v>2467</v>
      </c>
      <c r="C433" s="270"/>
      <c r="D433" s="270" t="s">
        <v>2433</v>
      </c>
      <c r="E433" s="271"/>
      <c r="F433" s="271" t="s">
        <v>2468</v>
      </c>
      <c r="G433" s="270" t="s">
        <v>2435</v>
      </c>
    </row>
    <row r="434" spans="1:7">
      <c r="A434" s="56" t="s">
        <v>2469</v>
      </c>
      <c r="B434" s="56" t="s">
        <v>2432</v>
      </c>
      <c r="C434" s="56"/>
      <c r="D434" s="56" t="s">
        <v>2433</v>
      </c>
      <c r="E434" s="74"/>
      <c r="F434" s="74" t="s">
        <v>2434</v>
      </c>
      <c r="G434" s="56" t="s">
        <v>2435</v>
      </c>
    </row>
    <row r="435" spans="1:7" ht="17.25">
      <c r="A435" s="75" t="s">
        <v>2729</v>
      </c>
      <c r="B435" s="75"/>
      <c r="C435" s="75"/>
      <c r="D435" s="75"/>
      <c r="E435" s="76"/>
      <c r="F435" s="75"/>
      <c r="G435" s="75"/>
    </row>
    <row r="436" spans="1:7" ht="17.25">
      <c r="A436" s="270" t="s">
        <v>2426</v>
      </c>
      <c r="B436" s="270" t="s">
        <v>2426</v>
      </c>
      <c r="C436" s="270" t="s">
        <v>2427</v>
      </c>
      <c r="D436" s="270" t="s">
        <v>2722</v>
      </c>
      <c r="E436" s="271" t="s">
        <v>2482</v>
      </c>
      <c r="F436" s="270" t="s">
        <v>2356</v>
      </c>
      <c r="G436" s="270" t="s">
        <v>2450</v>
      </c>
    </row>
    <row r="437" spans="1:7" ht="17.25">
      <c r="A437" s="75" t="s">
        <v>2730</v>
      </c>
      <c r="B437" s="75"/>
      <c r="C437" s="75"/>
      <c r="D437" s="75"/>
      <c r="E437" s="76"/>
      <c r="F437" s="75"/>
      <c r="G437" s="75"/>
    </row>
    <row r="438" spans="1:7" ht="17.25">
      <c r="A438" s="270" t="s">
        <v>2472</v>
      </c>
      <c r="B438" s="270" t="s">
        <v>2473</v>
      </c>
      <c r="C438" s="270" t="s">
        <v>2474</v>
      </c>
      <c r="D438" s="270" t="s">
        <v>2731</v>
      </c>
      <c r="E438" s="271" t="s">
        <v>2475</v>
      </c>
      <c r="F438" s="270" t="s">
        <v>2356</v>
      </c>
      <c r="G438" s="270" t="s">
        <v>2476</v>
      </c>
    </row>
    <row r="439" spans="1:7" ht="17.25">
      <c r="A439" s="75" t="s">
        <v>2732</v>
      </c>
      <c r="B439" s="75"/>
      <c r="C439" s="75"/>
      <c r="D439" s="75"/>
      <c r="E439" s="76"/>
      <c r="F439" s="75"/>
      <c r="G439" s="75"/>
    </row>
    <row r="440" spans="1:7" ht="17.25">
      <c r="A440" s="270" t="s">
        <v>2481</v>
      </c>
      <c r="B440" s="270" t="s">
        <v>2426</v>
      </c>
      <c r="C440" s="270" t="s">
        <v>2427</v>
      </c>
      <c r="D440" s="270" t="s">
        <v>2731</v>
      </c>
      <c r="E440" s="271" t="s">
        <v>2482</v>
      </c>
      <c r="F440" s="270" t="s">
        <v>2356</v>
      </c>
      <c r="G440" s="270" t="s">
        <v>2435</v>
      </c>
    </row>
    <row r="441" spans="1:7" ht="17.25">
      <c r="A441" s="75" t="s">
        <v>2733</v>
      </c>
      <c r="B441" s="75"/>
      <c r="C441" s="75"/>
      <c r="D441" s="75"/>
      <c r="E441" s="76"/>
      <c r="F441" s="75"/>
      <c r="G441" s="75"/>
    </row>
    <row r="442" spans="1:7" ht="17.25">
      <c r="A442" s="270" t="s">
        <v>2484</v>
      </c>
      <c r="B442" s="270" t="s">
        <v>2485</v>
      </c>
      <c r="C442" s="270" t="s">
        <v>2427</v>
      </c>
      <c r="D442" s="270" t="s">
        <v>2731</v>
      </c>
      <c r="E442" s="271" t="s">
        <v>2482</v>
      </c>
      <c r="F442" s="270" t="s">
        <v>2356</v>
      </c>
      <c r="G442" s="270" t="s">
        <v>2435</v>
      </c>
    </row>
    <row r="443" spans="1:7" ht="17.25">
      <c r="A443" s="270" t="s">
        <v>2486</v>
      </c>
      <c r="B443" s="270" t="s">
        <v>2485</v>
      </c>
      <c r="C443" s="270" t="s">
        <v>2427</v>
      </c>
      <c r="D443" s="270" t="s">
        <v>2731</v>
      </c>
      <c r="E443" s="271" t="s">
        <v>2482</v>
      </c>
      <c r="F443" s="270" t="s">
        <v>2356</v>
      </c>
      <c r="G443" s="270" t="s">
        <v>2435</v>
      </c>
    </row>
    <row r="444" spans="1:7" ht="17.25">
      <c r="A444" s="270" t="s">
        <v>2487</v>
      </c>
      <c r="B444" s="270" t="s">
        <v>2485</v>
      </c>
      <c r="C444" s="270" t="s">
        <v>2427</v>
      </c>
      <c r="D444" s="270" t="s">
        <v>2731</v>
      </c>
      <c r="E444" s="271" t="s">
        <v>2482</v>
      </c>
      <c r="F444" s="270" t="s">
        <v>2356</v>
      </c>
      <c r="G444" s="270" t="s">
        <v>2435</v>
      </c>
    </row>
    <row r="445" spans="1:7" ht="17.25">
      <c r="A445" s="270" t="s">
        <v>2488</v>
      </c>
      <c r="B445" s="270" t="s">
        <v>2485</v>
      </c>
      <c r="C445" s="270" t="s">
        <v>2427</v>
      </c>
      <c r="D445" s="270" t="s">
        <v>2731</v>
      </c>
      <c r="E445" s="271" t="s">
        <v>2482</v>
      </c>
      <c r="F445" s="270" t="s">
        <v>2356</v>
      </c>
      <c r="G445" s="270" t="s">
        <v>2435</v>
      </c>
    </row>
    <row r="446" spans="1:7" ht="17.25">
      <c r="A446" s="75" t="s">
        <v>2734</v>
      </c>
      <c r="B446" s="75"/>
      <c r="C446" s="75"/>
      <c r="D446" s="75"/>
      <c r="E446" s="76"/>
      <c r="F446" s="75"/>
      <c r="G446" s="75"/>
    </row>
    <row r="447" spans="1:7" ht="17.25">
      <c r="A447" s="270" t="s">
        <v>2494</v>
      </c>
      <c r="B447" s="270" t="s">
        <v>2426</v>
      </c>
      <c r="C447" s="270" t="s">
        <v>2427</v>
      </c>
      <c r="D447" s="270" t="s">
        <v>2731</v>
      </c>
      <c r="E447" s="271" t="s">
        <v>2482</v>
      </c>
      <c r="F447" s="270" t="s">
        <v>2356</v>
      </c>
      <c r="G447" s="270" t="s">
        <v>2435</v>
      </c>
    </row>
    <row r="448" spans="1:7" ht="17.25">
      <c r="A448" s="270" t="s">
        <v>2495</v>
      </c>
      <c r="B448" s="270" t="s">
        <v>2426</v>
      </c>
      <c r="C448" s="270" t="s">
        <v>2427</v>
      </c>
      <c r="D448" s="270" t="s">
        <v>2731</v>
      </c>
      <c r="E448" s="271" t="s">
        <v>2482</v>
      </c>
      <c r="F448" s="270" t="s">
        <v>2356</v>
      </c>
      <c r="G448" s="270" t="s">
        <v>2435</v>
      </c>
    </row>
    <row r="449" spans="1:7" ht="17.25">
      <c r="A449" s="270" t="s">
        <v>2496</v>
      </c>
      <c r="B449" s="270" t="s">
        <v>2426</v>
      </c>
      <c r="C449" s="270" t="s">
        <v>2427</v>
      </c>
      <c r="D449" s="270" t="s">
        <v>2731</v>
      </c>
      <c r="E449" s="271" t="s">
        <v>2482</v>
      </c>
      <c r="F449" s="270" t="s">
        <v>2356</v>
      </c>
      <c r="G449" s="270" t="s">
        <v>2435</v>
      </c>
    </row>
    <row r="450" spans="1:7" ht="17.25">
      <c r="A450" s="75" t="s">
        <v>2735</v>
      </c>
      <c r="B450" s="75"/>
      <c r="C450" s="75"/>
      <c r="D450" s="75"/>
      <c r="E450" s="76"/>
      <c r="F450" s="75"/>
      <c r="G450" s="75"/>
    </row>
    <row r="451" spans="1:7" ht="17.25">
      <c r="A451" s="270" t="s">
        <v>2498</v>
      </c>
      <c r="B451" s="270" t="s">
        <v>2426</v>
      </c>
      <c r="C451" s="270" t="s">
        <v>2427</v>
      </c>
      <c r="D451" s="270" t="s">
        <v>2731</v>
      </c>
      <c r="E451" s="271" t="s">
        <v>2482</v>
      </c>
      <c r="F451" s="270" t="s">
        <v>2356</v>
      </c>
      <c r="G451" s="270" t="s">
        <v>2435</v>
      </c>
    </row>
    <row r="452" spans="1:7" ht="17.25">
      <c r="A452" s="75" t="s">
        <v>2736</v>
      </c>
      <c r="B452" s="75"/>
      <c r="C452" s="75"/>
      <c r="D452" s="75"/>
      <c r="E452" s="76"/>
      <c r="F452" s="75"/>
      <c r="G452" s="75"/>
    </row>
    <row r="453" spans="1:7" ht="17.25">
      <c r="A453" s="270" t="s">
        <v>2631</v>
      </c>
      <c r="B453" s="270" t="s">
        <v>2632</v>
      </c>
      <c r="C453" s="270" t="s">
        <v>2633</v>
      </c>
      <c r="D453" s="270" t="s">
        <v>2731</v>
      </c>
      <c r="E453" s="271" t="s">
        <v>2737</v>
      </c>
      <c r="F453" s="271" t="s">
        <v>2176</v>
      </c>
      <c r="G453" s="270" t="s">
        <v>2634</v>
      </c>
    </row>
    <row r="454" spans="1:7" ht="17.25">
      <c r="A454" s="270" t="s">
        <v>2500</v>
      </c>
      <c r="B454" s="270" t="s">
        <v>2501</v>
      </c>
      <c r="C454" s="270" t="s">
        <v>2474</v>
      </c>
      <c r="D454" s="270" t="s">
        <v>2731</v>
      </c>
      <c r="E454" s="271" t="s">
        <v>2475</v>
      </c>
      <c r="F454" s="271" t="s">
        <v>2356</v>
      </c>
      <c r="G454" s="270" t="s">
        <v>2502</v>
      </c>
    </row>
    <row r="455" spans="1:7" ht="17.25">
      <c r="A455" s="270" t="s">
        <v>2503</v>
      </c>
      <c r="B455" s="270" t="s">
        <v>2504</v>
      </c>
      <c r="C455" s="270" t="s">
        <v>2474</v>
      </c>
      <c r="D455" s="270" t="s">
        <v>2731</v>
      </c>
      <c r="E455" s="271" t="s">
        <v>2475</v>
      </c>
      <c r="F455" s="270" t="s">
        <v>2356</v>
      </c>
      <c r="G455" s="270" t="s">
        <v>2505</v>
      </c>
    </row>
    <row r="456" spans="1:7" ht="17.25">
      <c r="A456" s="270" t="s">
        <v>2506</v>
      </c>
      <c r="B456" s="270" t="s">
        <v>2507</v>
      </c>
      <c r="C456" s="270"/>
      <c r="D456" s="270" t="s">
        <v>2433</v>
      </c>
      <c r="E456" s="271"/>
      <c r="F456" s="270" t="s">
        <v>2508</v>
      </c>
      <c r="G456" s="270" t="s">
        <v>2435</v>
      </c>
    </row>
    <row r="457" spans="1:7" ht="17.25">
      <c r="A457" s="270" t="s">
        <v>2509</v>
      </c>
      <c r="B457" s="270" t="s">
        <v>2507</v>
      </c>
      <c r="C457" s="270"/>
      <c r="D457" s="270" t="s">
        <v>2433</v>
      </c>
      <c r="E457" s="271"/>
      <c r="F457" s="270" t="s">
        <v>2508</v>
      </c>
      <c r="G457" s="270" t="s">
        <v>2435</v>
      </c>
    </row>
    <row r="458" spans="1:7" ht="17.25">
      <c r="A458" s="270" t="s">
        <v>2510</v>
      </c>
      <c r="B458" s="270" t="s">
        <v>2507</v>
      </c>
      <c r="C458" s="270" t="s">
        <v>2511</v>
      </c>
      <c r="D458" s="270" t="s">
        <v>2433</v>
      </c>
      <c r="E458" s="271"/>
      <c r="F458" s="270" t="s">
        <v>2512</v>
      </c>
      <c r="G458" s="270" t="s">
        <v>2513</v>
      </c>
    </row>
    <row r="459" spans="1:7" ht="17.25">
      <c r="A459" s="75" t="s">
        <v>2738</v>
      </c>
      <c r="B459" s="75"/>
      <c r="C459" s="75"/>
      <c r="D459" s="75"/>
      <c r="E459" s="76"/>
      <c r="F459" s="75"/>
      <c r="G459" s="75"/>
    </row>
    <row r="460" spans="1:7" ht="17.25">
      <c r="A460" s="270" t="s">
        <v>2515</v>
      </c>
      <c r="B460" s="270" t="s">
        <v>2426</v>
      </c>
      <c r="C460" s="270" t="s">
        <v>2474</v>
      </c>
      <c r="D460" s="270" t="s">
        <v>2731</v>
      </c>
      <c r="E460" s="271" t="s">
        <v>2475</v>
      </c>
      <c r="F460" s="270" t="s">
        <v>2356</v>
      </c>
      <c r="G460" s="270" t="s">
        <v>2435</v>
      </c>
    </row>
    <row r="461" spans="1:7" ht="17.25">
      <c r="A461" s="75" t="s">
        <v>2739</v>
      </c>
      <c r="B461" s="75"/>
      <c r="C461" s="75"/>
      <c r="D461" s="75"/>
      <c r="E461" s="76"/>
      <c r="F461" s="75"/>
      <c r="G461" s="75"/>
    </row>
    <row r="462" spans="1:7" ht="17.100000000000001">
      <c r="A462" s="270" t="s">
        <v>2517</v>
      </c>
      <c r="B462" s="270"/>
      <c r="C462" s="270" t="s">
        <v>551</v>
      </c>
      <c r="D462" s="270" t="s">
        <v>2433</v>
      </c>
      <c r="E462" s="271"/>
      <c r="F462" s="271" t="s">
        <v>2518</v>
      </c>
      <c r="G462" s="270" t="s">
        <v>2435</v>
      </c>
    </row>
    <row r="463" spans="1:7">
      <c r="A463" s="56" t="s">
        <v>2524</v>
      </c>
      <c r="B463" s="56"/>
      <c r="C463" s="56" t="s">
        <v>2525</v>
      </c>
      <c r="D463" s="56" t="s">
        <v>2433</v>
      </c>
      <c r="E463" s="74"/>
      <c r="F463" s="74" t="s">
        <v>2526</v>
      </c>
      <c r="G463" s="56" t="s">
        <v>2435</v>
      </c>
    </row>
    <row r="464" spans="1:7" ht="17.25">
      <c r="A464" s="75" t="s">
        <v>2740</v>
      </c>
      <c r="B464" s="75"/>
      <c r="C464" s="75"/>
      <c r="D464" s="75"/>
      <c r="E464" s="76"/>
      <c r="F464" s="75"/>
      <c r="G464" s="75"/>
    </row>
    <row r="465" spans="1:7" ht="17.25">
      <c r="A465" s="270" t="s">
        <v>2528</v>
      </c>
      <c r="B465" s="270" t="s">
        <v>2426</v>
      </c>
      <c r="C465" s="270" t="s">
        <v>2474</v>
      </c>
      <c r="D465" s="270" t="s">
        <v>2731</v>
      </c>
      <c r="E465" s="271" t="s">
        <v>2475</v>
      </c>
      <c r="F465" s="270" t="s">
        <v>2356</v>
      </c>
      <c r="G465" s="270" t="s">
        <v>2529</v>
      </c>
    </row>
    <row r="466" spans="1:7" ht="17.25">
      <c r="A466" s="270" t="s">
        <v>2530</v>
      </c>
      <c r="B466" s="270" t="s">
        <v>2531</v>
      </c>
      <c r="C466" s="270" t="s">
        <v>2532</v>
      </c>
      <c r="D466" s="270" t="s">
        <v>2433</v>
      </c>
      <c r="E466" s="271"/>
      <c r="F466" s="270" t="s">
        <v>2434</v>
      </c>
      <c r="G466" s="270" t="s">
        <v>2533</v>
      </c>
    </row>
    <row r="467" spans="1:7" ht="17.25">
      <c r="A467" s="270" t="s">
        <v>2534</v>
      </c>
      <c r="B467" s="270" t="s">
        <v>2535</v>
      </c>
      <c r="C467" s="270" t="s">
        <v>2474</v>
      </c>
      <c r="D467" s="270" t="s">
        <v>2731</v>
      </c>
      <c r="E467" s="271" t="s">
        <v>2475</v>
      </c>
      <c r="F467" s="270" t="s">
        <v>2356</v>
      </c>
      <c r="G467" s="270" t="s">
        <v>2536</v>
      </c>
    </row>
    <row r="468" spans="1:7" ht="17.25">
      <c r="A468" s="270" t="s">
        <v>2537</v>
      </c>
      <c r="B468" s="270" t="s">
        <v>2426</v>
      </c>
      <c r="C468" s="270" t="s">
        <v>2427</v>
      </c>
      <c r="D468" s="270" t="s">
        <v>2731</v>
      </c>
      <c r="E468" s="271" t="s">
        <v>2482</v>
      </c>
      <c r="F468" s="270" t="s">
        <v>2356</v>
      </c>
      <c r="G468" s="270" t="s">
        <v>2435</v>
      </c>
    </row>
    <row r="469" spans="1:7" ht="17.25">
      <c r="A469" s="75" t="s">
        <v>2741</v>
      </c>
      <c r="B469" s="75"/>
      <c r="C469" s="75"/>
      <c r="D469" s="75"/>
      <c r="E469" s="76"/>
      <c r="F469" s="75"/>
      <c r="G469" s="75"/>
    </row>
    <row r="470" spans="1:7" ht="17.25">
      <c r="A470" s="270" t="s">
        <v>2426</v>
      </c>
      <c r="B470" s="270" t="s">
        <v>2426</v>
      </c>
      <c r="C470" s="270" t="s">
        <v>2427</v>
      </c>
      <c r="D470" s="270" t="s">
        <v>2742</v>
      </c>
      <c r="E470" s="271" t="s">
        <v>2482</v>
      </c>
      <c r="F470" s="270" t="s">
        <v>2372</v>
      </c>
      <c r="G470" s="270" t="s">
        <v>2430</v>
      </c>
    </row>
    <row r="471" spans="1:7" ht="17.25">
      <c r="A471" s="270" t="s">
        <v>2431</v>
      </c>
      <c r="B471" s="270" t="s">
        <v>2432</v>
      </c>
      <c r="C471" s="270"/>
      <c r="D471" s="270" t="s">
        <v>2433</v>
      </c>
      <c r="E471" s="271"/>
      <c r="F471" s="270" t="s">
        <v>2434</v>
      </c>
      <c r="G471" s="270" t="s">
        <v>2435</v>
      </c>
    </row>
    <row r="472" spans="1:7" ht="17.25">
      <c r="A472" s="270" t="s">
        <v>2436</v>
      </c>
      <c r="B472" s="270" t="s">
        <v>2432</v>
      </c>
      <c r="C472" s="270"/>
      <c r="D472" s="270" t="s">
        <v>2433</v>
      </c>
      <c r="E472" s="271"/>
      <c r="F472" s="271" t="s">
        <v>2434</v>
      </c>
      <c r="G472" s="270" t="s">
        <v>2435</v>
      </c>
    </row>
    <row r="473" spans="1:7" ht="17.25">
      <c r="A473" s="75" t="s">
        <v>2743</v>
      </c>
      <c r="B473" s="75"/>
      <c r="C473" s="75"/>
      <c r="D473" s="75"/>
      <c r="E473" s="76"/>
      <c r="F473" s="75"/>
      <c r="G473" s="75"/>
    </row>
    <row r="474" spans="1:7" ht="17.25">
      <c r="A474" s="270" t="s">
        <v>2438</v>
      </c>
      <c r="B474" s="270" t="s">
        <v>2432</v>
      </c>
      <c r="C474" s="270"/>
      <c r="D474" s="270" t="s">
        <v>2433</v>
      </c>
      <c r="E474" s="271"/>
      <c r="F474" s="270" t="s">
        <v>2439</v>
      </c>
      <c r="G474" s="270" t="s">
        <v>2435</v>
      </c>
    </row>
    <row r="475" spans="1:7" ht="17.25">
      <c r="A475" s="270" t="s">
        <v>2440</v>
      </c>
      <c r="B475" s="270" t="s">
        <v>2441</v>
      </c>
      <c r="C475" s="270"/>
      <c r="D475" s="270" t="s">
        <v>2433</v>
      </c>
      <c r="E475" s="271"/>
      <c r="F475" s="270" t="s">
        <v>2434</v>
      </c>
      <c r="G475" s="270" t="s">
        <v>2435</v>
      </c>
    </row>
    <row r="476" spans="1:7" ht="17.25">
      <c r="A476" s="270" t="s">
        <v>2442</v>
      </c>
      <c r="B476" s="270" t="s">
        <v>2441</v>
      </c>
      <c r="C476" s="270"/>
      <c r="D476" s="270" t="s">
        <v>2433</v>
      </c>
      <c r="E476" s="271"/>
      <c r="F476" s="270" t="s">
        <v>2434</v>
      </c>
      <c r="G476" s="270" t="s">
        <v>2435</v>
      </c>
    </row>
    <row r="477" spans="1:7" ht="17.25">
      <c r="A477" s="270" t="s">
        <v>2443</v>
      </c>
      <c r="B477" s="270" t="s">
        <v>2432</v>
      </c>
      <c r="C477" s="270"/>
      <c r="D477" s="270" t="s">
        <v>2433</v>
      </c>
      <c r="E477" s="271"/>
      <c r="F477" s="270" t="s">
        <v>2439</v>
      </c>
      <c r="G477" s="270" t="s">
        <v>2435</v>
      </c>
    </row>
    <row r="478" spans="1:7" ht="17.100000000000001">
      <c r="A478" s="270" t="s">
        <v>2444</v>
      </c>
      <c r="B478" s="270" t="s">
        <v>2441</v>
      </c>
      <c r="C478" s="270"/>
      <c r="D478" s="270" t="s">
        <v>2433</v>
      </c>
      <c r="E478" s="271"/>
      <c r="F478" s="270" t="s">
        <v>2434</v>
      </c>
      <c r="G478" s="270" t="s">
        <v>2435</v>
      </c>
    </row>
    <row r="479" spans="1:7" ht="17.25">
      <c r="A479" s="270" t="s">
        <v>2445</v>
      </c>
      <c r="B479" s="270" t="s">
        <v>2432</v>
      </c>
      <c r="C479" s="270"/>
      <c r="D479" s="270" t="s">
        <v>2433</v>
      </c>
      <c r="E479" s="271"/>
      <c r="F479" s="270" t="s">
        <v>2434</v>
      </c>
      <c r="G479" s="270" t="s">
        <v>2435</v>
      </c>
    </row>
    <row r="480" spans="1:7" ht="17.25">
      <c r="A480" s="270" t="s">
        <v>2446</v>
      </c>
      <c r="B480" s="270" t="s">
        <v>2432</v>
      </c>
      <c r="C480" s="270"/>
      <c r="D480" s="270" t="s">
        <v>2433</v>
      </c>
      <c r="E480" s="271"/>
      <c r="F480" s="270" t="s">
        <v>2439</v>
      </c>
      <c r="G480" s="270" t="s">
        <v>2435</v>
      </c>
    </row>
    <row r="481" spans="1:7" ht="17.100000000000001">
      <c r="A481" s="270" t="s">
        <v>2447</v>
      </c>
      <c r="B481" s="270" t="s">
        <v>2432</v>
      </c>
      <c r="C481" s="270"/>
      <c r="D481" s="270" t="s">
        <v>2433</v>
      </c>
      <c r="E481" s="271"/>
      <c r="F481" s="271" t="s">
        <v>2439</v>
      </c>
      <c r="G481" s="270" t="s">
        <v>2435</v>
      </c>
    </row>
    <row r="482" spans="1:7" ht="17.100000000000001">
      <c r="A482" s="270" t="s">
        <v>2448</v>
      </c>
      <c r="B482" s="270" t="s">
        <v>2432</v>
      </c>
      <c r="C482" s="270"/>
      <c r="D482" s="270" t="s">
        <v>2433</v>
      </c>
      <c r="E482" s="271"/>
      <c r="F482" s="271" t="s">
        <v>2439</v>
      </c>
      <c r="G482" s="270" t="s">
        <v>2435</v>
      </c>
    </row>
    <row r="483" spans="1:7" ht="17.100000000000001">
      <c r="A483" s="270" t="s">
        <v>2449</v>
      </c>
      <c r="B483" s="270" t="s">
        <v>2441</v>
      </c>
      <c r="C483" s="270"/>
      <c r="D483" s="270" t="s">
        <v>2433</v>
      </c>
      <c r="E483" s="271"/>
      <c r="F483" s="271" t="s">
        <v>2439</v>
      </c>
      <c r="G483" s="270" t="s">
        <v>2435</v>
      </c>
    </row>
    <row r="484" spans="1:7" ht="17.25">
      <c r="A484" s="270" t="s">
        <v>2426</v>
      </c>
      <c r="B484" s="270" t="s">
        <v>2426</v>
      </c>
      <c r="C484" s="270" t="s">
        <v>2427</v>
      </c>
      <c r="D484" s="270" t="s">
        <v>2742</v>
      </c>
      <c r="E484" s="271" t="s">
        <v>2482</v>
      </c>
      <c r="F484" s="270" t="s">
        <v>2372</v>
      </c>
      <c r="G484" s="270" t="s">
        <v>2450</v>
      </c>
    </row>
    <row r="485" spans="1:7" ht="17.25">
      <c r="A485" s="75" t="s">
        <v>2744</v>
      </c>
      <c r="B485" s="75"/>
      <c r="C485" s="75"/>
      <c r="D485" s="75"/>
      <c r="E485" s="76"/>
      <c r="F485" s="75"/>
      <c r="G485" s="75"/>
    </row>
    <row r="486" spans="1:7" ht="17.25">
      <c r="A486" s="270" t="s">
        <v>2426</v>
      </c>
      <c r="B486" s="270" t="s">
        <v>2426</v>
      </c>
      <c r="C486" s="270" t="s">
        <v>2427</v>
      </c>
      <c r="D486" s="270" t="s">
        <v>2742</v>
      </c>
      <c r="E486" s="271" t="s">
        <v>2482</v>
      </c>
      <c r="F486" s="270" t="s">
        <v>2372</v>
      </c>
      <c r="G486" s="270" t="s">
        <v>2430</v>
      </c>
    </row>
    <row r="487" spans="1:7" ht="17.25">
      <c r="A487" s="75" t="s">
        <v>2745</v>
      </c>
      <c r="B487" s="75"/>
      <c r="C487" s="75"/>
      <c r="D487" s="75"/>
      <c r="E487" s="76"/>
      <c r="F487" s="75"/>
      <c r="G487" s="75"/>
    </row>
    <row r="488" spans="1:7" ht="17.25">
      <c r="A488" s="270" t="s">
        <v>2426</v>
      </c>
      <c r="B488" s="270" t="s">
        <v>2426</v>
      </c>
      <c r="C488" s="270" t="s">
        <v>2427</v>
      </c>
      <c r="D488" s="270" t="s">
        <v>2742</v>
      </c>
      <c r="E488" s="271" t="s">
        <v>2482</v>
      </c>
      <c r="F488" s="270" t="s">
        <v>2372</v>
      </c>
      <c r="G488" s="270" t="s">
        <v>2453</v>
      </c>
    </row>
    <row r="489" spans="1:7" ht="17.100000000000001">
      <c r="A489" s="270" t="s">
        <v>2454</v>
      </c>
      <c r="B489" s="270" t="s">
        <v>2432</v>
      </c>
      <c r="C489" s="270"/>
      <c r="D489" s="270" t="s">
        <v>2433</v>
      </c>
      <c r="E489" s="271"/>
      <c r="F489" s="271" t="s">
        <v>2434</v>
      </c>
      <c r="G489" s="270" t="s">
        <v>2435</v>
      </c>
    </row>
    <row r="490" spans="1:7" ht="17.25">
      <c r="A490" s="75" t="s">
        <v>2746</v>
      </c>
      <c r="B490" s="75"/>
      <c r="C490" s="75"/>
      <c r="D490" s="75"/>
      <c r="E490" s="76"/>
      <c r="F490" s="75"/>
      <c r="G490" s="75"/>
    </row>
    <row r="491" spans="1:7" ht="17.25">
      <c r="A491" s="270" t="s">
        <v>2426</v>
      </c>
      <c r="B491" s="270" t="s">
        <v>2426</v>
      </c>
      <c r="C491" s="270" t="s">
        <v>2427</v>
      </c>
      <c r="D491" s="270" t="s">
        <v>2742</v>
      </c>
      <c r="E491" s="271" t="s">
        <v>2482</v>
      </c>
      <c r="F491" s="270" t="s">
        <v>2372</v>
      </c>
      <c r="G491" s="270" t="s">
        <v>2450</v>
      </c>
    </row>
    <row r="492" spans="1:7" ht="17.25">
      <c r="A492" s="75" t="s">
        <v>2747</v>
      </c>
      <c r="B492" s="75"/>
      <c r="C492" s="75"/>
      <c r="D492" s="75"/>
      <c r="E492" s="76"/>
      <c r="F492" s="75"/>
      <c r="G492" s="75"/>
    </row>
    <row r="493" spans="1:7" ht="17.25">
      <c r="A493" s="270" t="s">
        <v>2426</v>
      </c>
      <c r="B493" s="270" t="s">
        <v>2426</v>
      </c>
      <c r="C493" s="270" t="s">
        <v>2427</v>
      </c>
      <c r="D493" s="270" t="s">
        <v>2742</v>
      </c>
      <c r="E493" s="271" t="s">
        <v>2482</v>
      </c>
      <c r="F493" s="270" t="s">
        <v>2372</v>
      </c>
      <c r="G493" s="270" t="s">
        <v>2450</v>
      </c>
    </row>
    <row r="494" spans="1:7" ht="17.25">
      <c r="A494" s="270" t="s">
        <v>2457</v>
      </c>
      <c r="B494" s="270" t="s">
        <v>2432</v>
      </c>
      <c r="C494" s="270"/>
      <c r="D494" s="270" t="s">
        <v>2433</v>
      </c>
      <c r="E494" s="271"/>
      <c r="F494" s="270" t="s">
        <v>2434</v>
      </c>
      <c r="G494" s="270" t="s">
        <v>2435</v>
      </c>
    </row>
    <row r="495" spans="1:7" ht="17.25">
      <c r="A495" s="270" t="s">
        <v>2458</v>
      </c>
      <c r="B495" s="270" t="s">
        <v>2432</v>
      </c>
      <c r="C495" s="270"/>
      <c r="D495" s="270" t="s">
        <v>2433</v>
      </c>
      <c r="E495" s="271"/>
      <c r="F495" s="270" t="s">
        <v>2434</v>
      </c>
      <c r="G495" s="270" t="s">
        <v>2435</v>
      </c>
    </row>
    <row r="496" spans="1:7" ht="17.25">
      <c r="A496" s="270" t="s">
        <v>2459</v>
      </c>
      <c r="B496" s="270" t="s">
        <v>2432</v>
      </c>
      <c r="C496" s="270"/>
      <c r="D496" s="270" t="s">
        <v>2433</v>
      </c>
      <c r="E496" s="271"/>
      <c r="F496" s="270" t="s">
        <v>2434</v>
      </c>
      <c r="G496" s="270" t="s">
        <v>2435</v>
      </c>
    </row>
    <row r="497" spans="1:7" ht="17.25">
      <c r="A497" s="270" t="s">
        <v>2460</v>
      </c>
      <c r="B497" s="270" t="s">
        <v>2432</v>
      </c>
      <c r="C497" s="270"/>
      <c r="D497" s="270" t="s">
        <v>2433</v>
      </c>
      <c r="E497" s="271"/>
      <c r="F497" s="270" t="s">
        <v>2434</v>
      </c>
      <c r="G497" s="270" t="s">
        <v>2435</v>
      </c>
    </row>
    <row r="498" spans="1:7" ht="17.25">
      <c r="A498" s="270" t="s">
        <v>2461</v>
      </c>
      <c r="B498" s="270" t="s">
        <v>2432</v>
      </c>
      <c r="C498" s="270"/>
      <c r="D498" s="270" t="s">
        <v>2433</v>
      </c>
      <c r="E498" s="271"/>
      <c r="F498" s="270" t="s">
        <v>2434</v>
      </c>
      <c r="G498" s="270" t="s">
        <v>2435</v>
      </c>
    </row>
    <row r="499" spans="1:7" ht="17.25">
      <c r="A499" s="270" t="s">
        <v>2462</v>
      </c>
      <c r="B499" s="270" t="s">
        <v>2432</v>
      </c>
      <c r="C499" s="270"/>
      <c r="D499" s="270" t="s">
        <v>2433</v>
      </c>
      <c r="E499" s="271"/>
      <c r="F499" s="270" t="s">
        <v>2434</v>
      </c>
      <c r="G499" s="270" t="s">
        <v>2435</v>
      </c>
    </row>
    <row r="500" spans="1:7" ht="17.25">
      <c r="A500" s="270" t="s">
        <v>2463</v>
      </c>
      <c r="B500" s="270" t="s">
        <v>2432</v>
      </c>
      <c r="C500" s="270"/>
      <c r="D500" s="270" t="s">
        <v>2433</v>
      </c>
      <c r="E500" s="271"/>
      <c r="F500" s="270" t="s">
        <v>2434</v>
      </c>
      <c r="G500" s="270" t="s">
        <v>2435</v>
      </c>
    </row>
    <row r="501" spans="1:7">
      <c r="A501" s="56" t="s">
        <v>2464</v>
      </c>
      <c r="B501" s="56" t="s">
        <v>2432</v>
      </c>
      <c r="C501" s="56"/>
      <c r="D501" s="56" t="s">
        <v>2433</v>
      </c>
      <c r="E501" s="74"/>
      <c r="F501" s="56" t="s">
        <v>2434</v>
      </c>
      <c r="G501" s="56" t="s">
        <v>2435</v>
      </c>
    </row>
    <row r="502" spans="1:7" ht="17.25">
      <c r="A502" s="75" t="s">
        <v>2748</v>
      </c>
      <c r="B502" s="75"/>
      <c r="C502" s="75"/>
      <c r="D502" s="75"/>
      <c r="E502" s="76"/>
      <c r="F502" s="75"/>
      <c r="G502" s="75"/>
    </row>
    <row r="503" spans="1:7" ht="17.25">
      <c r="A503" s="270" t="s">
        <v>2426</v>
      </c>
      <c r="B503" s="270" t="s">
        <v>2426</v>
      </c>
      <c r="C503" s="270" t="s">
        <v>2427</v>
      </c>
      <c r="D503" s="270" t="s">
        <v>2742</v>
      </c>
      <c r="E503" s="271" t="s">
        <v>2482</v>
      </c>
      <c r="F503" s="270" t="s">
        <v>2372</v>
      </c>
      <c r="G503" s="270" t="s">
        <v>2450</v>
      </c>
    </row>
    <row r="504" spans="1:7" ht="17.100000000000001">
      <c r="A504" s="270" t="s">
        <v>2466</v>
      </c>
      <c r="B504" s="270" t="s">
        <v>2467</v>
      </c>
      <c r="C504" s="270"/>
      <c r="D504" s="270" t="s">
        <v>2433</v>
      </c>
      <c r="E504" s="271"/>
      <c r="F504" s="270" t="s">
        <v>2468</v>
      </c>
      <c r="G504" s="270" t="s">
        <v>2435</v>
      </c>
    </row>
    <row r="505" spans="1:7" ht="17.100000000000001">
      <c r="A505" s="270" t="s">
        <v>2469</v>
      </c>
      <c r="B505" s="270" t="s">
        <v>2432</v>
      </c>
      <c r="C505" s="270"/>
      <c r="D505" s="270" t="s">
        <v>2433</v>
      </c>
      <c r="E505" s="271"/>
      <c r="F505" s="270" t="s">
        <v>2434</v>
      </c>
      <c r="G505" s="270" t="s">
        <v>2435</v>
      </c>
    </row>
    <row r="506" spans="1:7" ht="17.25">
      <c r="A506" s="75" t="s">
        <v>2749</v>
      </c>
      <c r="B506" s="75"/>
      <c r="C506" s="75"/>
      <c r="D506" s="75"/>
      <c r="E506" s="76"/>
      <c r="F506" s="75"/>
      <c r="G506" s="75"/>
    </row>
    <row r="507" spans="1:7" ht="17.25">
      <c r="A507" s="270" t="s">
        <v>2426</v>
      </c>
      <c r="B507" s="270" t="s">
        <v>2426</v>
      </c>
      <c r="C507" s="270" t="s">
        <v>2427</v>
      </c>
      <c r="D507" s="270" t="s">
        <v>2742</v>
      </c>
      <c r="E507" s="271" t="s">
        <v>2482</v>
      </c>
      <c r="F507" s="270" t="s">
        <v>2372</v>
      </c>
      <c r="G507" s="270" t="s">
        <v>2450</v>
      </c>
    </row>
    <row r="508" spans="1:7" ht="17.25">
      <c r="A508" s="75" t="s">
        <v>2750</v>
      </c>
      <c r="B508" s="75"/>
      <c r="C508" s="75"/>
      <c r="D508" s="75"/>
      <c r="E508" s="76"/>
      <c r="F508" s="75"/>
      <c r="G508" s="75"/>
    </row>
    <row r="509" spans="1:7" ht="17.25">
      <c r="A509" s="270" t="s">
        <v>2472</v>
      </c>
      <c r="B509" s="270" t="s">
        <v>2473</v>
      </c>
      <c r="C509" s="270" t="s">
        <v>2474</v>
      </c>
      <c r="D509" s="270" t="s">
        <v>2742</v>
      </c>
      <c r="E509" s="271" t="s">
        <v>2475</v>
      </c>
      <c r="F509" s="270" t="s">
        <v>2372</v>
      </c>
      <c r="G509" s="270" t="s">
        <v>2476</v>
      </c>
    </row>
    <row r="510" spans="1:7" ht="17.25">
      <c r="A510" s="270" t="s">
        <v>2478</v>
      </c>
      <c r="B510" s="270"/>
      <c r="C510" s="270" t="s">
        <v>2479</v>
      </c>
      <c r="D510" s="270" t="s">
        <v>2742</v>
      </c>
      <c r="E510" s="271" t="s">
        <v>108</v>
      </c>
      <c r="F510" s="270" t="s">
        <v>2371</v>
      </c>
      <c r="G510" s="270" t="s">
        <v>2435</v>
      </c>
    </row>
    <row r="511" spans="1:7" ht="17.25">
      <c r="A511" s="270" t="s">
        <v>2553</v>
      </c>
      <c r="B511" s="270" t="s">
        <v>2473</v>
      </c>
      <c r="C511" s="270" t="s">
        <v>108</v>
      </c>
      <c r="D511" s="270" t="s">
        <v>2742</v>
      </c>
      <c r="E511" s="271" t="s">
        <v>108</v>
      </c>
      <c r="F511" s="270" t="s">
        <v>2371</v>
      </c>
      <c r="G511" s="270" t="s">
        <v>2435</v>
      </c>
    </row>
    <row r="512" spans="1:7" ht="17.25">
      <c r="A512" s="270" t="s">
        <v>2554</v>
      </c>
      <c r="B512" s="270" t="s">
        <v>2555</v>
      </c>
      <c r="C512" s="270" t="s">
        <v>2556</v>
      </c>
      <c r="D512" s="270" t="s">
        <v>2742</v>
      </c>
      <c r="E512" s="271" t="s">
        <v>2556</v>
      </c>
      <c r="F512" s="270" t="s">
        <v>2371</v>
      </c>
      <c r="G512" s="270" t="s">
        <v>2557</v>
      </c>
    </row>
    <row r="513" spans="1:7" ht="17.25">
      <c r="A513" s="270" t="s">
        <v>2558</v>
      </c>
      <c r="B513" s="270"/>
      <c r="C513" s="270" t="s">
        <v>108</v>
      </c>
      <c r="D513" s="270" t="s">
        <v>2742</v>
      </c>
      <c r="E513" s="271" t="s">
        <v>108</v>
      </c>
      <c r="F513" s="270" t="s">
        <v>2371</v>
      </c>
      <c r="G513" s="270" t="s">
        <v>2435</v>
      </c>
    </row>
    <row r="514" spans="1:7" ht="17.25">
      <c r="A514" s="75" t="s">
        <v>2751</v>
      </c>
      <c r="B514" s="75"/>
      <c r="C514" s="75"/>
      <c r="D514" s="75"/>
      <c r="E514" s="76"/>
      <c r="F514" s="75"/>
      <c r="G514" s="75"/>
    </row>
    <row r="515" spans="1:7" ht="17.25">
      <c r="A515" s="270" t="s">
        <v>2560</v>
      </c>
      <c r="B515" s="270" t="s">
        <v>2485</v>
      </c>
      <c r="C515" s="270" t="s">
        <v>108</v>
      </c>
      <c r="D515" s="270" t="s">
        <v>2742</v>
      </c>
      <c r="E515" s="271" t="s">
        <v>108</v>
      </c>
      <c r="F515" s="270" t="s">
        <v>2371</v>
      </c>
      <c r="G515" s="270" t="s">
        <v>2435</v>
      </c>
    </row>
    <row r="516" spans="1:7" ht="17.25">
      <c r="A516" s="270" t="s">
        <v>2561</v>
      </c>
      <c r="B516" s="270" t="s">
        <v>2562</v>
      </c>
      <c r="C516" s="270" t="s">
        <v>108</v>
      </c>
      <c r="D516" s="270" t="s">
        <v>2742</v>
      </c>
      <c r="E516" s="271" t="s">
        <v>108</v>
      </c>
      <c r="F516" s="270" t="s">
        <v>2371</v>
      </c>
      <c r="G516" s="270" t="s">
        <v>2563</v>
      </c>
    </row>
    <row r="517" spans="1:7" ht="17.25">
      <c r="A517" s="270" t="s">
        <v>2564</v>
      </c>
      <c r="B517" s="270" t="s">
        <v>2562</v>
      </c>
      <c r="C517" s="270" t="s">
        <v>108</v>
      </c>
      <c r="D517" s="270" t="s">
        <v>2742</v>
      </c>
      <c r="E517" s="271" t="s">
        <v>108</v>
      </c>
      <c r="F517" s="270" t="s">
        <v>2371</v>
      </c>
      <c r="G517" s="270" t="s">
        <v>2435</v>
      </c>
    </row>
    <row r="518" spans="1:7" ht="17.25">
      <c r="A518" s="270" t="s">
        <v>2481</v>
      </c>
      <c r="B518" s="270" t="s">
        <v>2426</v>
      </c>
      <c r="C518" s="270" t="s">
        <v>2427</v>
      </c>
      <c r="D518" s="270" t="s">
        <v>2742</v>
      </c>
      <c r="E518" s="271" t="s">
        <v>2482</v>
      </c>
      <c r="F518" s="270" t="s">
        <v>2372</v>
      </c>
      <c r="G518" s="270" t="s">
        <v>2435</v>
      </c>
    </row>
    <row r="519" spans="1:7" ht="17.25">
      <c r="A519" s="270" t="s">
        <v>2566</v>
      </c>
      <c r="B519" s="270" t="s">
        <v>2567</v>
      </c>
      <c r="C519" s="270" t="s">
        <v>108</v>
      </c>
      <c r="D519" s="270" t="s">
        <v>2742</v>
      </c>
      <c r="E519" s="271" t="s">
        <v>108</v>
      </c>
      <c r="F519" s="270" t="s">
        <v>2371</v>
      </c>
      <c r="G519" s="270" t="s">
        <v>2568</v>
      </c>
    </row>
    <row r="520" spans="1:7" ht="17.25">
      <c r="A520" s="75" t="s">
        <v>2752</v>
      </c>
      <c r="B520" s="75"/>
      <c r="C520" s="75"/>
      <c r="D520" s="75"/>
      <c r="E520" s="76"/>
      <c r="F520" s="75"/>
      <c r="G520" s="75"/>
    </row>
    <row r="521" spans="1:7" ht="17.25">
      <c r="A521" s="270" t="s">
        <v>2570</v>
      </c>
      <c r="B521" s="270" t="s">
        <v>2571</v>
      </c>
      <c r="C521" s="270" t="s">
        <v>108</v>
      </c>
      <c r="D521" s="270" t="s">
        <v>2742</v>
      </c>
      <c r="E521" s="271" t="s">
        <v>108</v>
      </c>
      <c r="F521" s="270" t="s">
        <v>2371</v>
      </c>
      <c r="G521" s="270" t="s">
        <v>2435</v>
      </c>
    </row>
    <row r="522" spans="1:7" ht="17.25">
      <c r="A522" s="270" t="s">
        <v>2572</v>
      </c>
      <c r="B522" s="270" t="s">
        <v>2571</v>
      </c>
      <c r="C522" s="270" t="s">
        <v>2573</v>
      </c>
      <c r="D522" s="270" t="s">
        <v>2742</v>
      </c>
      <c r="E522" s="271" t="s">
        <v>108</v>
      </c>
      <c r="F522" s="270" t="s">
        <v>2371</v>
      </c>
      <c r="G522" s="270" t="s">
        <v>2435</v>
      </c>
    </row>
    <row r="523" spans="1:7" ht="17.25">
      <c r="A523" s="270" t="s">
        <v>2574</v>
      </c>
      <c r="B523" s="270" t="s">
        <v>2571</v>
      </c>
      <c r="C523" s="270" t="s">
        <v>2575</v>
      </c>
      <c r="D523" s="270" t="s">
        <v>2742</v>
      </c>
      <c r="E523" s="271" t="s">
        <v>108</v>
      </c>
      <c r="F523" s="270" t="s">
        <v>2371</v>
      </c>
      <c r="G523" s="270" t="s">
        <v>2576</v>
      </c>
    </row>
    <row r="524" spans="1:7" ht="17.25">
      <c r="A524" s="270" t="s">
        <v>2577</v>
      </c>
      <c r="B524" s="270" t="s">
        <v>2571</v>
      </c>
      <c r="C524" s="270" t="s">
        <v>108</v>
      </c>
      <c r="D524" s="270" t="s">
        <v>2742</v>
      </c>
      <c r="E524" s="271" t="s">
        <v>108</v>
      </c>
      <c r="F524" s="270" t="s">
        <v>2371</v>
      </c>
      <c r="G524" s="270" t="s">
        <v>2435</v>
      </c>
    </row>
    <row r="525" spans="1:7" ht="17.25">
      <c r="A525" s="75" t="s">
        <v>2753</v>
      </c>
      <c r="B525" s="75"/>
      <c r="C525" s="75"/>
      <c r="D525" s="75"/>
      <c r="E525" s="76"/>
      <c r="F525" s="75"/>
      <c r="G525" s="75"/>
    </row>
    <row r="526" spans="1:7" ht="17.25">
      <c r="A526" s="270" t="s">
        <v>2579</v>
      </c>
      <c r="B526" s="270" t="s">
        <v>2580</v>
      </c>
      <c r="C526" s="270" t="s">
        <v>2581</v>
      </c>
      <c r="D526" s="270" t="s">
        <v>2742</v>
      </c>
      <c r="E526" s="271" t="s">
        <v>108</v>
      </c>
      <c r="F526" s="270" t="s">
        <v>2371</v>
      </c>
      <c r="G526" s="270" t="s">
        <v>2435</v>
      </c>
    </row>
    <row r="527" spans="1:7" ht="17.25">
      <c r="A527" s="270" t="s">
        <v>2584</v>
      </c>
      <c r="B527" s="270" t="s">
        <v>2585</v>
      </c>
      <c r="C527" s="270" t="s">
        <v>2586</v>
      </c>
      <c r="D527" s="270" t="s">
        <v>2742</v>
      </c>
      <c r="E527" s="271" t="s">
        <v>108</v>
      </c>
      <c r="F527" s="270" t="s">
        <v>2371</v>
      </c>
      <c r="G527" s="270" t="s">
        <v>2435</v>
      </c>
    </row>
    <row r="528" spans="1:7" ht="17.25">
      <c r="A528" s="270" t="s">
        <v>2587</v>
      </c>
      <c r="B528" s="270" t="s">
        <v>2588</v>
      </c>
      <c r="C528" s="270" t="s">
        <v>108</v>
      </c>
      <c r="D528" s="270" t="s">
        <v>2742</v>
      </c>
      <c r="E528" s="271" t="s">
        <v>108</v>
      </c>
      <c r="F528" s="270" t="s">
        <v>2371</v>
      </c>
      <c r="G528" s="270" t="s">
        <v>2589</v>
      </c>
    </row>
    <row r="529" spans="1:7" ht="17.25">
      <c r="A529" s="270" t="s">
        <v>2590</v>
      </c>
      <c r="B529" s="270" t="s">
        <v>2588</v>
      </c>
      <c r="C529" s="270" t="s">
        <v>108</v>
      </c>
      <c r="D529" s="270" t="s">
        <v>2742</v>
      </c>
      <c r="E529" s="271" t="s">
        <v>108</v>
      </c>
      <c r="F529" s="270" t="s">
        <v>2371</v>
      </c>
      <c r="G529" s="270" t="s">
        <v>2435</v>
      </c>
    </row>
    <row r="530" spans="1:7" ht="17.25">
      <c r="A530" s="75" t="s">
        <v>2754</v>
      </c>
      <c r="B530" s="75"/>
      <c r="C530" s="75"/>
      <c r="D530" s="75"/>
      <c r="E530" s="76"/>
      <c r="F530" s="75"/>
      <c r="G530" s="75"/>
    </row>
    <row r="531" spans="1:7" ht="17.25">
      <c r="A531" s="270" t="s">
        <v>2592</v>
      </c>
      <c r="B531" s="270" t="s">
        <v>2485</v>
      </c>
      <c r="C531" s="270" t="s">
        <v>108</v>
      </c>
      <c r="D531" s="270" t="s">
        <v>2742</v>
      </c>
      <c r="E531" s="271" t="s">
        <v>108</v>
      </c>
      <c r="F531" s="270" t="s">
        <v>2371</v>
      </c>
      <c r="G531" s="270" t="s">
        <v>2435</v>
      </c>
    </row>
    <row r="532" spans="1:7" ht="17.25">
      <c r="A532" s="270" t="s">
        <v>2484</v>
      </c>
      <c r="B532" s="270" t="s">
        <v>2485</v>
      </c>
      <c r="C532" s="270" t="s">
        <v>2427</v>
      </c>
      <c r="D532" s="270" t="s">
        <v>2742</v>
      </c>
      <c r="E532" s="271" t="s">
        <v>2482</v>
      </c>
      <c r="F532" s="270" t="s">
        <v>2372</v>
      </c>
      <c r="G532" s="270" t="s">
        <v>2435</v>
      </c>
    </row>
    <row r="533" spans="1:7" ht="17.25">
      <c r="A533" s="270" t="s">
        <v>2486</v>
      </c>
      <c r="B533" s="270" t="s">
        <v>2485</v>
      </c>
      <c r="C533" s="270" t="s">
        <v>2427</v>
      </c>
      <c r="D533" s="270" t="s">
        <v>2742</v>
      </c>
      <c r="E533" s="271" t="s">
        <v>2482</v>
      </c>
      <c r="F533" s="270" t="s">
        <v>2372</v>
      </c>
      <c r="G533" s="270" t="s">
        <v>2435</v>
      </c>
    </row>
    <row r="534" spans="1:7" ht="17.25">
      <c r="A534" s="270" t="s">
        <v>2487</v>
      </c>
      <c r="B534" s="270" t="s">
        <v>2485</v>
      </c>
      <c r="C534" s="270" t="s">
        <v>2427</v>
      </c>
      <c r="D534" s="270" t="s">
        <v>2742</v>
      </c>
      <c r="E534" s="271" t="s">
        <v>2482</v>
      </c>
      <c r="F534" s="270" t="s">
        <v>2372</v>
      </c>
      <c r="G534" s="270" t="s">
        <v>2435</v>
      </c>
    </row>
    <row r="535" spans="1:7" ht="17.25">
      <c r="A535" s="270" t="s">
        <v>2488</v>
      </c>
      <c r="B535" s="270" t="s">
        <v>2485</v>
      </c>
      <c r="C535" s="270" t="s">
        <v>2427</v>
      </c>
      <c r="D535" s="270" t="s">
        <v>2742</v>
      </c>
      <c r="E535" s="271" t="s">
        <v>2482</v>
      </c>
      <c r="F535" s="270" t="s">
        <v>2372</v>
      </c>
      <c r="G535" s="270" t="s">
        <v>2435</v>
      </c>
    </row>
    <row r="536" spans="1:7" ht="17.25">
      <c r="A536" s="270" t="s">
        <v>2593</v>
      </c>
      <c r="B536" s="270" t="s">
        <v>2594</v>
      </c>
      <c r="C536" s="270" t="s">
        <v>108</v>
      </c>
      <c r="D536" s="270" t="s">
        <v>2742</v>
      </c>
      <c r="E536" s="271" t="s">
        <v>108</v>
      </c>
      <c r="F536" s="270" t="s">
        <v>2371</v>
      </c>
      <c r="G536" s="270" t="s">
        <v>2595</v>
      </c>
    </row>
    <row r="537" spans="1:7" ht="17.25">
      <c r="A537" s="270" t="s">
        <v>2596</v>
      </c>
      <c r="B537" s="270" t="s">
        <v>2594</v>
      </c>
      <c r="C537" s="270" t="s">
        <v>108</v>
      </c>
      <c r="D537" s="270" t="s">
        <v>2742</v>
      </c>
      <c r="E537" s="271" t="s">
        <v>108</v>
      </c>
      <c r="F537" s="270" t="s">
        <v>2371</v>
      </c>
      <c r="G537" s="270" t="s">
        <v>2435</v>
      </c>
    </row>
    <row r="538" spans="1:7" ht="17.25">
      <c r="A538" s="75" t="s">
        <v>2755</v>
      </c>
      <c r="B538" s="75"/>
      <c r="C538" s="75"/>
      <c r="D538" s="75"/>
      <c r="E538" s="76"/>
      <c r="F538" s="75"/>
      <c r="G538" s="75"/>
    </row>
    <row r="539" spans="1:7" ht="17.25">
      <c r="A539" s="270" t="s">
        <v>2598</v>
      </c>
      <c r="B539" s="270" t="s">
        <v>2599</v>
      </c>
      <c r="C539" s="270" t="s">
        <v>108</v>
      </c>
      <c r="D539" s="270" t="s">
        <v>2742</v>
      </c>
      <c r="E539" s="271" t="s">
        <v>108</v>
      </c>
      <c r="F539" s="270" t="s">
        <v>2371</v>
      </c>
      <c r="G539" s="270" t="s">
        <v>2435</v>
      </c>
    </row>
    <row r="540" spans="1:7" ht="17.25">
      <c r="A540" s="270" t="s">
        <v>2756</v>
      </c>
      <c r="B540" s="270" t="s">
        <v>2607</v>
      </c>
      <c r="C540" s="270" t="s">
        <v>2757</v>
      </c>
      <c r="D540" s="270" t="s">
        <v>2742</v>
      </c>
      <c r="E540" s="271" t="s">
        <v>2758</v>
      </c>
      <c r="F540" s="270" t="s">
        <v>2371</v>
      </c>
      <c r="G540" s="270" t="s">
        <v>2435</v>
      </c>
    </row>
    <row r="541" spans="1:7" ht="17.25">
      <c r="A541" s="270" t="s">
        <v>2600</v>
      </c>
      <c r="B541" s="270" t="s">
        <v>2601</v>
      </c>
      <c r="C541" s="270" t="s">
        <v>2581</v>
      </c>
      <c r="D541" s="270" t="s">
        <v>2742</v>
      </c>
      <c r="E541" s="271" t="s">
        <v>108</v>
      </c>
      <c r="F541" s="270" t="s">
        <v>2371</v>
      </c>
      <c r="G541" s="270" t="s">
        <v>2435</v>
      </c>
    </row>
    <row r="542" spans="1:7" ht="17.25">
      <c r="A542" s="270" t="s">
        <v>2602</v>
      </c>
      <c r="B542" s="270" t="s">
        <v>2599</v>
      </c>
      <c r="C542" s="270" t="s">
        <v>2603</v>
      </c>
      <c r="D542" s="270" t="s">
        <v>2742</v>
      </c>
      <c r="E542" s="271" t="s">
        <v>108</v>
      </c>
      <c r="F542" s="270" t="s">
        <v>2371</v>
      </c>
      <c r="G542" s="270" t="s">
        <v>2604</v>
      </c>
    </row>
    <row r="543" spans="1:7" ht="17.25">
      <c r="A543" s="270" t="s">
        <v>2490</v>
      </c>
      <c r="B543" s="270" t="s">
        <v>2426</v>
      </c>
      <c r="C543" s="270" t="s">
        <v>2491</v>
      </c>
      <c r="D543" s="270" t="s">
        <v>2742</v>
      </c>
      <c r="E543" s="271" t="s">
        <v>108</v>
      </c>
      <c r="F543" s="270" t="s">
        <v>2371</v>
      </c>
      <c r="G543" s="270" t="s">
        <v>2435</v>
      </c>
    </row>
    <row r="544" spans="1:7" ht="17.25">
      <c r="A544" s="270" t="s">
        <v>2494</v>
      </c>
      <c r="B544" s="270" t="s">
        <v>2426</v>
      </c>
      <c r="C544" s="270" t="s">
        <v>2427</v>
      </c>
      <c r="D544" s="270" t="s">
        <v>2742</v>
      </c>
      <c r="E544" s="271" t="s">
        <v>2482</v>
      </c>
      <c r="F544" s="270" t="s">
        <v>2372</v>
      </c>
      <c r="G544" s="270" t="s">
        <v>2435</v>
      </c>
    </row>
    <row r="545" spans="1:7" ht="17.25">
      <c r="A545" s="270" t="s">
        <v>2495</v>
      </c>
      <c r="B545" s="270" t="s">
        <v>2426</v>
      </c>
      <c r="C545" s="270" t="s">
        <v>2427</v>
      </c>
      <c r="D545" s="270" t="s">
        <v>2742</v>
      </c>
      <c r="E545" s="271" t="s">
        <v>2482</v>
      </c>
      <c r="F545" s="270" t="s">
        <v>2372</v>
      </c>
      <c r="G545" s="270" t="s">
        <v>2435</v>
      </c>
    </row>
    <row r="546" spans="1:7" ht="17.25">
      <c r="A546" s="270" t="s">
        <v>2496</v>
      </c>
      <c r="B546" s="270" t="s">
        <v>2426</v>
      </c>
      <c r="C546" s="270" t="s">
        <v>2427</v>
      </c>
      <c r="D546" s="270" t="s">
        <v>2742</v>
      </c>
      <c r="E546" s="271" t="s">
        <v>2482</v>
      </c>
      <c r="F546" s="270" t="s">
        <v>2372</v>
      </c>
      <c r="G546" s="270" t="s">
        <v>2435</v>
      </c>
    </row>
    <row r="547" spans="1:7" ht="17.25">
      <c r="A547" s="270" t="s">
        <v>2605</v>
      </c>
      <c r="B547" s="270" t="s">
        <v>2599</v>
      </c>
      <c r="C547" s="270" t="s">
        <v>2556</v>
      </c>
      <c r="D547" s="270" t="s">
        <v>2742</v>
      </c>
      <c r="E547" s="271" t="s">
        <v>2556</v>
      </c>
      <c r="F547" s="270" t="s">
        <v>2371</v>
      </c>
      <c r="G547" s="270" t="s">
        <v>2435</v>
      </c>
    </row>
    <row r="548" spans="1:7" ht="17.25">
      <c r="A548" s="270" t="s">
        <v>2606</v>
      </c>
      <c r="B548" s="270" t="s">
        <v>2607</v>
      </c>
      <c r="C548" s="270" t="s">
        <v>108</v>
      </c>
      <c r="D548" s="270" t="s">
        <v>2742</v>
      </c>
      <c r="E548" s="271" t="s">
        <v>108</v>
      </c>
      <c r="F548" s="270" t="s">
        <v>2371</v>
      </c>
      <c r="G548" s="270" t="s">
        <v>2435</v>
      </c>
    </row>
    <row r="549" spans="1:7" ht="17.25">
      <c r="A549" s="75" t="s">
        <v>2759</v>
      </c>
      <c r="B549" s="75"/>
      <c r="C549" s="75"/>
      <c r="D549" s="75"/>
      <c r="E549" s="76"/>
      <c r="F549" s="75"/>
      <c r="G549" s="75"/>
    </row>
    <row r="550" spans="1:7" ht="17.25">
      <c r="A550" s="270" t="s">
        <v>2609</v>
      </c>
      <c r="B550" s="270"/>
      <c r="C550" s="270" t="s">
        <v>2556</v>
      </c>
      <c r="D550" s="270" t="s">
        <v>2742</v>
      </c>
      <c r="E550" s="271" t="s">
        <v>2556</v>
      </c>
      <c r="F550" s="270" t="s">
        <v>2371</v>
      </c>
      <c r="G550" s="270" t="s">
        <v>2435</v>
      </c>
    </row>
    <row r="551" spans="1:7" ht="17.25">
      <c r="A551" s="270" t="s">
        <v>2610</v>
      </c>
      <c r="B551" s="270"/>
      <c r="C551" s="270" t="s">
        <v>2611</v>
      </c>
      <c r="D551" s="270" t="s">
        <v>2742</v>
      </c>
      <c r="E551" s="271" t="s">
        <v>2556</v>
      </c>
      <c r="F551" s="270" t="s">
        <v>2371</v>
      </c>
      <c r="G551" s="270" t="s">
        <v>2435</v>
      </c>
    </row>
    <row r="552" spans="1:7" ht="17.25">
      <c r="A552" s="270" t="s">
        <v>2613</v>
      </c>
      <c r="B552" s="270" t="s">
        <v>2599</v>
      </c>
      <c r="C552" s="270" t="s">
        <v>108</v>
      </c>
      <c r="D552" s="270" t="s">
        <v>2742</v>
      </c>
      <c r="E552" s="271" t="s">
        <v>108</v>
      </c>
      <c r="F552" s="270" t="s">
        <v>2371</v>
      </c>
      <c r="G552" s="270" t="s">
        <v>2435</v>
      </c>
    </row>
    <row r="553" spans="1:7" ht="17.25">
      <c r="A553" s="270" t="s">
        <v>2614</v>
      </c>
      <c r="B553" s="270" t="s">
        <v>2599</v>
      </c>
      <c r="C553" s="270" t="s">
        <v>108</v>
      </c>
      <c r="D553" s="270" t="s">
        <v>2742</v>
      </c>
      <c r="E553" s="271" t="s">
        <v>108</v>
      </c>
      <c r="F553" s="270" t="s">
        <v>2371</v>
      </c>
      <c r="G553" s="270" t="s">
        <v>2435</v>
      </c>
    </row>
    <row r="554" spans="1:7" ht="17.25">
      <c r="A554" s="270" t="s">
        <v>2615</v>
      </c>
      <c r="B554" s="270" t="s">
        <v>2594</v>
      </c>
      <c r="C554" s="270" t="s">
        <v>108</v>
      </c>
      <c r="D554" s="270" t="s">
        <v>2742</v>
      </c>
      <c r="E554" s="271" t="s">
        <v>108</v>
      </c>
      <c r="F554" s="270" t="s">
        <v>2371</v>
      </c>
      <c r="G554" s="270" t="s">
        <v>2435</v>
      </c>
    </row>
    <row r="555" spans="1:7" ht="17.25">
      <c r="A555" s="270" t="s">
        <v>2616</v>
      </c>
      <c r="B555" s="270" t="s">
        <v>2617</v>
      </c>
      <c r="C555" s="270" t="s">
        <v>2556</v>
      </c>
      <c r="D555" s="270" t="s">
        <v>2742</v>
      </c>
      <c r="E555" s="271" t="s">
        <v>2556</v>
      </c>
      <c r="F555" s="270" t="s">
        <v>2371</v>
      </c>
      <c r="G555" s="270" t="s">
        <v>2435</v>
      </c>
    </row>
    <row r="556" spans="1:7" ht="17.25">
      <c r="A556" s="270" t="s">
        <v>2618</v>
      </c>
      <c r="B556" s="270" t="s">
        <v>2617</v>
      </c>
      <c r="C556" s="270" t="s">
        <v>2556</v>
      </c>
      <c r="D556" s="270" t="s">
        <v>2742</v>
      </c>
      <c r="E556" s="271" t="s">
        <v>2556</v>
      </c>
      <c r="F556" s="270" t="s">
        <v>2371</v>
      </c>
      <c r="G556" s="270" t="s">
        <v>2435</v>
      </c>
    </row>
    <row r="557" spans="1:7" ht="17.25">
      <c r="A557" s="270" t="s">
        <v>2498</v>
      </c>
      <c r="B557" s="270" t="s">
        <v>2426</v>
      </c>
      <c r="C557" s="270" t="s">
        <v>2427</v>
      </c>
      <c r="D557" s="270" t="s">
        <v>2742</v>
      </c>
      <c r="E557" s="271" t="s">
        <v>2482</v>
      </c>
      <c r="F557" s="270" t="s">
        <v>2372</v>
      </c>
      <c r="G557" s="270" t="s">
        <v>2435</v>
      </c>
    </row>
    <row r="558" spans="1:7" ht="17.25">
      <c r="A558" s="270" t="s">
        <v>2619</v>
      </c>
      <c r="B558" s="270" t="s">
        <v>2617</v>
      </c>
      <c r="C558" s="270" t="s">
        <v>108</v>
      </c>
      <c r="D558" s="270" t="s">
        <v>2742</v>
      </c>
      <c r="E558" s="271" t="s">
        <v>108</v>
      </c>
      <c r="F558" s="270" t="s">
        <v>2371</v>
      </c>
      <c r="G558" s="270" t="s">
        <v>2620</v>
      </c>
    </row>
    <row r="559" spans="1:7" ht="17.25">
      <c r="A559" s="75" t="s">
        <v>2760</v>
      </c>
      <c r="B559" s="75"/>
      <c r="C559" s="75"/>
      <c r="D559" s="75"/>
      <c r="E559" s="76"/>
      <c r="F559" s="75"/>
      <c r="G559" s="75"/>
    </row>
    <row r="560" spans="1:7" ht="17.25">
      <c r="A560" s="270" t="s">
        <v>2622</v>
      </c>
      <c r="B560" s="270" t="s">
        <v>2623</v>
      </c>
      <c r="C560" s="270" t="s">
        <v>108</v>
      </c>
      <c r="D560" s="270" t="s">
        <v>2742</v>
      </c>
      <c r="E560" s="271" t="s">
        <v>108</v>
      </c>
      <c r="F560" s="270" t="s">
        <v>2371</v>
      </c>
      <c r="G560" s="270" t="s">
        <v>2435</v>
      </c>
    </row>
    <row r="561" spans="1:7" ht="17.25">
      <c r="A561" s="270" t="s">
        <v>2624</v>
      </c>
      <c r="B561" s="270" t="s">
        <v>2625</v>
      </c>
      <c r="C561" s="270" t="s">
        <v>108</v>
      </c>
      <c r="D561" s="270" t="s">
        <v>2742</v>
      </c>
      <c r="E561" s="271" t="s">
        <v>108</v>
      </c>
      <c r="F561" s="270" t="s">
        <v>2371</v>
      </c>
      <c r="G561" s="270" t="s">
        <v>2435</v>
      </c>
    </row>
    <row r="562" spans="1:7" ht="17.25">
      <c r="A562" s="270" t="s">
        <v>2626</v>
      </c>
      <c r="B562" s="270" t="s">
        <v>2625</v>
      </c>
      <c r="C562" s="270" t="s">
        <v>108</v>
      </c>
      <c r="D562" s="270" t="s">
        <v>2742</v>
      </c>
      <c r="E562" s="271" t="s">
        <v>108</v>
      </c>
      <c r="F562" s="270" t="s">
        <v>2371</v>
      </c>
      <c r="G562" s="270" t="s">
        <v>2435</v>
      </c>
    </row>
    <row r="563" spans="1:7" ht="17.25">
      <c r="A563" s="75" t="s">
        <v>2761</v>
      </c>
      <c r="B563" s="75"/>
      <c r="C563" s="75"/>
      <c r="D563" s="75"/>
      <c r="E563" s="76"/>
      <c r="F563" s="75"/>
      <c r="G563" s="75"/>
    </row>
    <row r="564" spans="1:7" ht="17.25">
      <c r="A564" s="270" t="s">
        <v>2500</v>
      </c>
      <c r="B564" s="270" t="s">
        <v>2501</v>
      </c>
      <c r="C564" s="270" t="s">
        <v>2474</v>
      </c>
      <c r="D564" s="270" t="s">
        <v>2742</v>
      </c>
      <c r="E564" s="271" t="s">
        <v>2475</v>
      </c>
      <c r="F564" s="270" t="s">
        <v>2372</v>
      </c>
      <c r="G564" s="270" t="s">
        <v>2502</v>
      </c>
    </row>
    <row r="565" spans="1:7" ht="17.25">
      <c r="A565" s="270" t="s">
        <v>2503</v>
      </c>
      <c r="B565" s="270" t="s">
        <v>2504</v>
      </c>
      <c r="C565" s="270" t="s">
        <v>2474</v>
      </c>
      <c r="D565" s="270" t="s">
        <v>2742</v>
      </c>
      <c r="E565" s="271" t="s">
        <v>2475</v>
      </c>
      <c r="F565" s="270" t="s">
        <v>2372</v>
      </c>
      <c r="G565" s="270" t="s">
        <v>2505</v>
      </c>
    </row>
    <row r="566" spans="1:7" ht="17.25">
      <c r="A566" s="270" t="s">
        <v>2635</v>
      </c>
      <c r="B566" s="270" t="s">
        <v>2501</v>
      </c>
      <c r="C566" s="270" t="s">
        <v>2556</v>
      </c>
      <c r="D566" s="270" t="s">
        <v>2742</v>
      </c>
      <c r="E566" s="271" t="s">
        <v>2556</v>
      </c>
      <c r="F566" s="270" t="s">
        <v>2371</v>
      </c>
      <c r="G566" s="270" t="s">
        <v>2636</v>
      </c>
    </row>
    <row r="567" spans="1:7" ht="17.25">
      <c r="A567" s="270" t="s">
        <v>2637</v>
      </c>
      <c r="B567" s="270" t="s">
        <v>2632</v>
      </c>
      <c r="C567" s="270" t="s">
        <v>108</v>
      </c>
      <c r="D567" s="270" t="s">
        <v>2742</v>
      </c>
      <c r="E567" s="271" t="s">
        <v>108</v>
      </c>
      <c r="F567" s="270" t="s">
        <v>2371</v>
      </c>
      <c r="G567" s="270" t="s">
        <v>2638</v>
      </c>
    </row>
    <row r="568" spans="1:7" ht="17.25">
      <c r="A568" s="270" t="s">
        <v>2639</v>
      </c>
      <c r="B568" s="270" t="s">
        <v>2640</v>
      </c>
      <c r="C568" s="270" t="s">
        <v>108</v>
      </c>
      <c r="D568" s="270" t="s">
        <v>2742</v>
      </c>
      <c r="E568" s="271" t="s">
        <v>108</v>
      </c>
      <c r="F568" s="270" t="s">
        <v>2371</v>
      </c>
      <c r="G568" s="270" t="s">
        <v>2641</v>
      </c>
    </row>
    <row r="569" spans="1:7" ht="17.25">
      <c r="A569" s="270" t="s">
        <v>2506</v>
      </c>
      <c r="B569" s="270" t="s">
        <v>2507</v>
      </c>
      <c r="C569" s="270"/>
      <c r="D569" s="270" t="s">
        <v>2433</v>
      </c>
      <c r="E569" s="271"/>
      <c r="F569" s="270" t="s">
        <v>2508</v>
      </c>
      <c r="G569" s="270" t="s">
        <v>2435</v>
      </c>
    </row>
    <row r="570" spans="1:7" ht="17.25">
      <c r="A570" s="270" t="s">
        <v>2509</v>
      </c>
      <c r="B570" s="270" t="s">
        <v>2507</v>
      </c>
      <c r="C570" s="270"/>
      <c r="D570" s="270" t="s">
        <v>2433</v>
      </c>
      <c r="E570" s="271"/>
      <c r="F570" s="270" t="s">
        <v>2508</v>
      </c>
      <c r="G570" s="270" t="s">
        <v>2435</v>
      </c>
    </row>
    <row r="571" spans="1:7" ht="17.25">
      <c r="A571" s="270" t="s">
        <v>2510</v>
      </c>
      <c r="B571" s="270" t="s">
        <v>2507</v>
      </c>
      <c r="C571" s="270" t="s">
        <v>2511</v>
      </c>
      <c r="D571" s="270" t="s">
        <v>2433</v>
      </c>
      <c r="E571" s="271"/>
      <c r="F571" s="270" t="s">
        <v>2512</v>
      </c>
      <c r="G571" s="270" t="s">
        <v>2513</v>
      </c>
    </row>
    <row r="572" spans="1:7" ht="17.25">
      <c r="A572" s="75" t="s">
        <v>2762</v>
      </c>
      <c r="B572" s="75"/>
      <c r="C572" s="75"/>
      <c r="D572" s="75"/>
      <c r="E572" s="76"/>
      <c r="F572" s="75"/>
      <c r="G572" s="75"/>
    </row>
    <row r="573" spans="1:7" ht="17.25">
      <c r="A573" s="270" t="s">
        <v>2643</v>
      </c>
      <c r="B573" s="270" t="s">
        <v>2632</v>
      </c>
      <c r="C573" s="270" t="s">
        <v>108</v>
      </c>
      <c r="D573" s="270" t="s">
        <v>2742</v>
      </c>
      <c r="E573" s="271" t="s">
        <v>108</v>
      </c>
      <c r="F573" s="270" t="s">
        <v>2371</v>
      </c>
      <c r="G573" s="270" t="s">
        <v>2644</v>
      </c>
    </row>
    <row r="574" spans="1:7" ht="17.25">
      <c r="A574" s="270" t="s">
        <v>2515</v>
      </c>
      <c r="B574" s="270" t="s">
        <v>2426</v>
      </c>
      <c r="C574" s="270" t="s">
        <v>2474</v>
      </c>
      <c r="D574" s="270" t="s">
        <v>2742</v>
      </c>
      <c r="E574" s="271" t="s">
        <v>2475</v>
      </c>
      <c r="F574" s="270" t="s">
        <v>2372</v>
      </c>
      <c r="G574" s="270" t="s">
        <v>2435</v>
      </c>
    </row>
    <row r="575" spans="1:7" ht="17.25">
      <c r="A575" s="270" t="s">
        <v>2645</v>
      </c>
      <c r="B575" s="270" t="s">
        <v>2646</v>
      </c>
      <c r="C575" s="270" t="s">
        <v>108</v>
      </c>
      <c r="D575" s="270" t="s">
        <v>2742</v>
      </c>
      <c r="E575" s="271" t="s">
        <v>108</v>
      </c>
      <c r="F575" s="270" t="s">
        <v>2371</v>
      </c>
      <c r="G575" s="270" t="s">
        <v>2647</v>
      </c>
    </row>
    <row r="576" spans="1:7" ht="17.25">
      <c r="A576" s="270" t="s">
        <v>2648</v>
      </c>
      <c r="B576" s="270" t="s">
        <v>2646</v>
      </c>
      <c r="C576" s="270" t="s">
        <v>108</v>
      </c>
      <c r="D576" s="270" t="s">
        <v>2742</v>
      </c>
      <c r="E576" s="271" t="s">
        <v>108</v>
      </c>
      <c r="F576" s="270" t="s">
        <v>2371</v>
      </c>
      <c r="G576" s="270" t="s">
        <v>2649</v>
      </c>
    </row>
    <row r="577" spans="1:7" ht="17.25">
      <c r="A577" s="270" t="s">
        <v>2650</v>
      </c>
      <c r="B577" s="270" t="s">
        <v>2632</v>
      </c>
      <c r="C577" s="270" t="s">
        <v>108</v>
      </c>
      <c r="D577" s="270" t="s">
        <v>2742</v>
      </c>
      <c r="E577" s="271" t="s">
        <v>108</v>
      </c>
      <c r="F577" s="270" t="s">
        <v>2371</v>
      </c>
      <c r="G577" s="270" t="s">
        <v>2435</v>
      </c>
    </row>
    <row r="578" spans="1:7" ht="17.25">
      <c r="A578" s="270" t="s">
        <v>2651</v>
      </c>
      <c r="B578" s="270" t="s">
        <v>2652</v>
      </c>
      <c r="C578" s="270" t="s">
        <v>2653</v>
      </c>
      <c r="D578" s="270" t="s">
        <v>2742</v>
      </c>
      <c r="E578" s="271" t="s">
        <v>108</v>
      </c>
      <c r="F578" s="270" t="s">
        <v>2371</v>
      </c>
      <c r="G578" s="270" t="s">
        <v>2435</v>
      </c>
    </row>
    <row r="579" spans="1:7" ht="17.25">
      <c r="A579" s="75" t="s">
        <v>2763</v>
      </c>
      <c r="B579" s="75"/>
      <c r="C579" s="75"/>
      <c r="D579" s="75"/>
      <c r="E579" s="76"/>
      <c r="F579" s="75"/>
      <c r="G579" s="75"/>
    </row>
    <row r="580" spans="1:7" ht="17.25">
      <c r="A580" s="270" t="s">
        <v>2517</v>
      </c>
      <c r="B580" s="270"/>
      <c r="C580" s="270" t="s">
        <v>551</v>
      </c>
      <c r="D580" s="270" t="s">
        <v>2433</v>
      </c>
      <c r="E580" s="271"/>
      <c r="F580" s="270" t="s">
        <v>2518</v>
      </c>
      <c r="G580" s="270" t="s">
        <v>2435</v>
      </c>
    </row>
    <row r="581" spans="1:7" ht="17.25">
      <c r="A581" s="270" t="s">
        <v>2657</v>
      </c>
      <c r="B581" s="270" t="s">
        <v>2658</v>
      </c>
      <c r="C581" s="270" t="s">
        <v>108</v>
      </c>
      <c r="D581" s="270" t="s">
        <v>2742</v>
      </c>
      <c r="E581" s="271" t="s">
        <v>108</v>
      </c>
      <c r="F581" s="270" t="s">
        <v>2371</v>
      </c>
      <c r="G581" s="270" t="s">
        <v>2435</v>
      </c>
    </row>
    <row r="582" spans="1:7" ht="17.25">
      <c r="A582" s="270" t="s">
        <v>2659</v>
      </c>
      <c r="B582" s="270" t="s">
        <v>2658</v>
      </c>
      <c r="C582" s="270" t="s">
        <v>2556</v>
      </c>
      <c r="D582" s="270" t="s">
        <v>2742</v>
      </c>
      <c r="E582" s="271" t="s">
        <v>2556</v>
      </c>
      <c r="F582" s="270" t="s">
        <v>2371</v>
      </c>
      <c r="G582" s="270" t="s">
        <v>2660</v>
      </c>
    </row>
    <row r="583" spans="1:7" ht="17.25">
      <c r="A583" s="270" t="s">
        <v>2662</v>
      </c>
      <c r="B583" s="270" t="s">
        <v>2520</v>
      </c>
      <c r="C583" s="270" t="s">
        <v>2575</v>
      </c>
      <c r="D583" s="270" t="s">
        <v>2742</v>
      </c>
      <c r="E583" s="271" t="s">
        <v>108</v>
      </c>
      <c r="F583" s="270" t="s">
        <v>2371</v>
      </c>
      <c r="G583" s="270" t="s">
        <v>2663</v>
      </c>
    </row>
    <row r="584" spans="1:7" ht="17.25">
      <c r="A584" s="270" t="s">
        <v>2664</v>
      </c>
      <c r="B584" s="270" t="s">
        <v>2658</v>
      </c>
      <c r="C584" s="270" t="s">
        <v>2665</v>
      </c>
      <c r="D584" s="270" t="s">
        <v>2742</v>
      </c>
      <c r="E584" s="271" t="s">
        <v>108</v>
      </c>
      <c r="F584" s="270" t="s">
        <v>2371</v>
      </c>
      <c r="G584" s="270" t="s">
        <v>2435</v>
      </c>
    </row>
    <row r="585" spans="1:7" ht="17.25">
      <c r="A585" s="270" t="s">
        <v>2524</v>
      </c>
      <c r="B585" s="270"/>
      <c r="C585" s="270" t="s">
        <v>2525</v>
      </c>
      <c r="D585" s="270" t="s">
        <v>2433</v>
      </c>
      <c r="E585" s="271"/>
      <c r="F585" s="270" t="s">
        <v>2526</v>
      </c>
      <c r="G585" s="270" t="s">
        <v>2435</v>
      </c>
    </row>
    <row r="586" spans="1:7" ht="17.25">
      <c r="A586" s="270" t="s">
        <v>2666</v>
      </c>
      <c r="B586" s="270" t="s">
        <v>2658</v>
      </c>
      <c r="C586" s="270" t="s">
        <v>2667</v>
      </c>
      <c r="D586" s="270" t="s">
        <v>2742</v>
      </c>
      <c r="E586" s="271" t="s">
        <v>108</v>
      </c>
      <c r="F586" s="270" t="s">
        <v>2371</v>
      </c>
      <c r="G586" s="270" t="s">
        <v>2668</v>
      </c>
    </row>
    <row r="587" spans="1:7" ht="17.25">
      <c r="A587" s="75" t="s">
        <v>2764</v>
      </c>
      <c r="B587" s="75"/>
      <c r="C587" s="75"/>
      <c r="D587" s="75"/>
      <c r="E587" s="76"/>
      <c r="F587" s="75"/>
      <c r="G587" s="75"/>
    </row>
    <row r="588" spans="1:7" ht="17.25">
      <c r="A588" s="270" t="s">
        <v>2528</v>
      </c>
      <c r="B588" s="270" t="s">
        <v>2426</v>
      </c>
      <c r="C588" s="270" t="s">
        <v>2474</v>
      </c>
      <c r="D588" s="270" t="s">
        <v>2742</v>
      </c>
      <c r="E588" s="271" t="s">
        <v>2475</v>
      </c>
      <c r="F588" s="270" t="s">
        <v>2372</v>
      </c>
      <c r="G588" s="270" t="s">
        <v>2529</v>
      </c>
    </row>
    <row r="589" spans="1:7" ht="17.25">
      <c r="A589" s="270" t="s">
        <v>2670</v>
      </c>
      <c r="B589" s="270" t="s">
        <v>2507</v>
      </c>
      <c r="C589" s="270" t="s">
        <v>2671</v>
      </c>
      <c r="D589" s="270" t="s">
        <v>2742</v>
      </c>
      <c r="E589" s="271" t="s">
        <v>108</v>
      </c>
      <c r="F589" s="270" t="s">
        <v>2371</v>
      </c>
      <c r="G589" s="270" t="s">
        <v>2672</v>
      </c>
    </row>
    <row r="590" spans="1:7" ht="17.25">
      <c r="A590" s="270" t="s">
        <v>2530</v>
      </c>
      <c r="B590" s="270" t="s">
        <v>2531</v>
      </c>
      <c r="C590" s="270" t="s">
        <v>2532</v>
      </c>
      <c r="D590" s="270" t="s">
        <v>2433</v>
      </c>
      <c r="E590" s="271"/>
      <c r="F590" s="270" t="s">
        <v>2434</v>
      </c>
      <c r="G590" s="270" t="s">
        <v>2533</v>
      </c>
    </row>
    <row r="591" spans="1:7" ht="17.25">
      <c r="A591" s="270" t="s">
        <v>2530</v>
      </c>
      <c r="B591" s="270" t="s">
        <v>2531</v>
      </c>
      <c r="C591" s="270" t="s">
        <v>2532</v>
      </c>
      <c r="D591" s="270" t="s">
        <v>2742</v>
      </c>
      <c r="E591" s="271" t="s">
        <v>108</v>
      </c>
      <c r="F591" s="270" t="s">
        <v>2371</v>
      </c>
      <c r="G591" s="270" t="s">
        <v>2533</v>
      </c>
    </row>
    <row r="592" spans="1:7" ht="17.25">
      <c r="A592" s="270" t="s">
        <v>2534</v>
      </c>
      <c r="B592" s="270" t="s">
        <v>2535</v>
      </c>
      <c r="C592" s="270" t="s">
        <v>2474</v>
      </c>
      <c r="D592" s="270" t="s">
        <v>2742</v>
      </c>
      <c r="E592" s="271" t="s">
        <v>2475</v>
      </c>
      <c r="F592" s="270" t="s">
        <v>2372</v>
      </c>
      <c r="G592" s="270" t="s">
        <v>2536</v>
      </c>
    </row>
    <row r="593" spans="1:7" ht="17.25">
      <c r="A593" s="270" t="s">
        <v>2537</v>
      </c>
      <c r="B593" s="270" t="s">
        <v>2426</v>
      </c>
      <c r="C593" s="270" t="s">
        <v>2427</v>
      </c>
      <c r="D593" s="270" t="s">
        <v>2742</v>
      </c>
      <c r="E593" s="271" t="s">
        <v>2482</v>
      </c>
      <c r="F593" s="270" t="s">
        <v>2372</v>
      </c>
      <c r="G593" s="270" t="s">
        <v>2435</v>
      </c>
    </row>
    <row r="594" spans="1:7" ht="17.25">
      <c r="A594" s="270" t="s">
        <v>2673</v>
      </c>
      <c r="B594" s="270" t="s">
        <v>2426</v>
      </c>
      <c r="C594" s="270" t="s">
        <v>108</v>
      </c>
      <c r="D594" s="270" t="s">
        <v>2742</v>
      </c>
      <c r="E594" s="271" t="s">
        <v>108</v>
      </c>
      <c r="F594" s="270" t="s">
        <v>2371</v>
      </c>
      <c r="G594" s="270" t="s">
        <v>2435</v>
      </c>
    </row>
    <row r="595" spans="1:7" ht="17.25">
      <c r="A595" s="270" t="s">
        <v>2674</v>
      </c>
      <c r="B595" s="270" t="s">
        <v>2535</v>
      </c>
      <c r="C595" s="270" t="s">
        <v>2675</v>
      </c>
      <c r="D595" s="270" t="s">
        <v>2742</v>
      </c>
      <c r="E595" s="271" t="s">
        <v>2675</v>
      </c>
      <c r="F595" s="270" t="s">
        <v>2371</v>
      </c>
      <c r="G595" s="270" t="s">
        <v>2676</v>
      </c>
    </row>
    <row r="596" spans="1:7" ht="17.25">
      <c r="A596" s="75" t="s">
        <v>2765</v>
      </c>
      <c r="B596" s="75"/>
      <c r="C596" s="75"/>
      <c r="D596" s="75"/>
      <c r="E596" s="76"/>
      <c r="F596" s="75"/>
      <c r="G596" s="75"/>
    </row>
    <row r="597" spans="1:7" ht="17.25">
      <c r="A597" s="270" t="s">
        <v>2426</v>
      </c>
      <c r="B597" s="270" t="s">
        <v>2426</v>
      </c>
      <c r="C597" s="270" t="s">
        <v>2427</v>
      </c>
      <c r="D597" s="270" t="s">
        <v>2766</v>
      </c>
      <c r="E597" s="271" t="s">
        <v>2565</v>
      </c>
      <c r="F597" s="270" t="s">
        <v>2378</v>
      </c>
      <c r="G597" s="270" t="s">
        <v>2430</v>
      </c>
    </row>
    <row r="598" spans="1:7" ht="17.25">
      <c r="A598" s="270" t="s">
        <v>2431</v>
      </c>
      <c r="B598" s="270" t="s">
        <v>2432</v>
      </c>
      <c r="C598" s="270"/>
      <c r="D598" s="270" t="s">
        <v>2433</v>
      </c>
      <c r="E598" s="271"/>
      <c r="F598" s="270" t="s">
        <v>2434</v>
      </c>
      <c r="G598" s="270" t="s">
        <v>2435</v>
      </c>
    </row>
    <row r="599" spans="1:7" ht="17.25">
      <c r="A599" s="270" t="s">
        <v>2436</v>
      </c>
      <c r="B599" s="270" t="s">
        <v>2432</v>
      </c>
      <c r="C599" s="270"/>
      <c r="D599" s="270" t="s">
        <v>2433</v>
      </c>
      <c r="E599" s="271"/>
      <c r="F599" s="270" t="s">
        <v>2434</v>
      </c>
      <c r="G599" s="270" t="s">
        <v>2435</v>
      </c>
    </row>
    <row r="600" spans="1:7" ht="17.25">
      <c r="A600" s="75" t="s">
        <v>2767</v>
      </c>
      <c r="B600" s="75"/>
      <c r="C600" s="75"/>
      <c r="D600" s="75"/>
      <c r="E600" s="76"/>
      <c r="F600" s="75"/>
      <c r="G600" s="75"/>
    </row>
    <row r="601" spans="1:7" ht="17.25">
      <c r="A601" s="270" t="s">
        <v>2438</v>
      </c>
      <c r="B601" s="270" t="s">
        <v>2432</v>
      </c>
      <c r="C601" s="270"/>
      <c r="D601" s="270" t="s">
        <v>2433</v>
      </c>
      <c r="E601" s="271"/>
      <c r="F601" s="270" t="s">
        <v>2439</v>
      </c>
      <c r="G601" s="270" t="s">
        <v>2435</v>
      </c>
    </row>
    <row r="602" spans="1:7" ht="17.25">
      <c r="A602" s="270" t="s">
        <v>2440</v>
      </c>
      <c r="B602" s="270" t="s">
        <v>2441</v>
      </c>
      <c r="C602" s="270"/>
      <c r="D602" s="270" t="s">
        <v>2433</v>
      </c>
      <c r="E602" s="271"/>
      <c r="F602" s="270" t="s">
        <v>2434</v>
      </c>
      <c r="G602" s="270" t="s">
        <v>2435</v>
      </c>
    </row>
    <row r="603" spans="1:7" ht="17.25">
      <c r="A603" s="270" t="s">
        <v>2442</v>
      </c>
      <c r="B603" s="270" t="s">
        <v>2441</v>
      </c>
      <c r="C603" s="270"/>
      <c r="D603" s="270" t="s">
        <v>2433</v>
      </c>
      <c r="E603" s="271"/>
      <c r="F603" s="270" t="s">
        <v>2434</v>
      </c>
      <c r="G603" s="270" t="s">
        <v>2435</v>
      </c>
    </row>
    <row r="604" spans="1:7" ht="17.25">
      <c r="A604" s="270" t="s">
        <v>2443</v>
      </c>
      <c r="B604" s="270" t="s">
        <v>2432</v>
      </c>
      <c r="C604" s="270"/>
      <c r="D604" s="270" t="s">
        <v>2433</v>
      </c>
      <c r="E604" s="271"/>
      <c r="F604" s="270" t="s">
        <v>2439</v>
      </c>
      <c r="G604" s="270" t="s">
        <v>2435</v>
      </c>
    </row>
    <row r="605" spans="1:7" ht="17.25">
      <c r="A605" s="270" t="s">
        <v>2444</v>
      </c>
      <c r="B605" s="270" t="s">
        <v>2441</v>
      </c>
      <c r="C605" s="270"/>
      <c r="D605" s="270" t="s">
        <v>2433</v>
      </c>
      <c r="E605" s="271"/>
      <c r="F605" s="270" t="s">
        <v>2434</v>
      </c>
      <c r="G605" s="270" t="s">
        <v>2435</v>
      </c>
    </row>
    <row r="606" spans="1:7" ht="17.100000000000001">
      <c r="A606" s="270" t="s">
        <v>2445</v>
      </c>
      <c r="B606" s="270" t="s">
        <v>2432</v>
      </c>
      <c r="C606" s="270"/>
      <c r="D606" s="270" t="s">
        <v>2433</v>
      </c>
      <c r="E606" s="271"/>
      <c r="F606" s="270" t="s">
        <v>2434</v>
      </c>
      <c r="G606" s="270" t="s">
        <v>2435</v>
      </c>
    </row>
    <row r="607" spans="1:7" ht="17.25">
      <c r="A607" s="270" t="s">
        <v>2446</v>
      </c>
      <c r="B607" s="270" t="s">
        <v>2432</v>
      </c>
      <c r="C607" s="270"/>
      <c r="D607" s="270" t="s">
        <v>2433</v>
      </c>
      <c r="E607" s="271"/>
      <c r="F607" s="270" t="s">
        <v>2439</v>
      </c>
      <c r="G607" s="270" t="s">
        <v>2435</v>
      </c>
    </row>
    <row r="608" spans="1:7" ht="17.25">
      <c r="A608" s="270" t="s">
        <v>2447</v>
      </c>
      <c r="B608" s="270" t="s">
        <v>2432</v>
      </c>
      <c r="C608" s="270"/>
      <c r="D608" s="270" t="s">
        <v>2433</v>
      </c>
      <c r="E608" s="271"/>
      <c r="F608" s="270" t="s">
        <v>2439</v>
      </c>
      <c r="G608" s="270" t="s">
        <v>2435</v>
      </c>
    </row>
    <row r="609" spans="1:7" ht="17.100000000000001">
      <c r="A609" s="270" t="s">
        <v>2448</v>
      </c>
      <c r="B609" s="270" t="s">
        <v>2432</v>
      </c>
      <c r="C609" s="270"/>
      <c r="D609" s="270" t="s">
        <v>2433</v>
      </c>
      <c r="E609" s="271"/>
      <c r="F609" s="270" t="s">
        <v>2439</v>
      </c>
      <c r="G609" s="270" t="s">
        <v>2435</v>
      </c>
    </row>
    <row r="610" spans="1:7" ht="17.100000000000001">
      <c r="A610" s="270" t="s">
        <v>2449</v>
      </c>
      <c r="B610" s="270" t="s">
        <v>2441</v>
      </c>
      <c r="C610" s="270"/>
      <c r="D610" s="270" t="s">
        <v>2433</v>
      </c>
      <c r="E610" s="271"/>
      <c r="F610" s="270" t="s">
        <v>2439</v>
      </c>
      <c r="G610" s="270" t="s">
        <v>2435</v>
      </c>
    </row>
    <row r="611" spans="1:7" ht="17.25">
      <c r="A611" s="270" t="s">
        <v>2426</v>
      </c>
      <c r="B611" s="270" t="s">
        <v>2426</v>
      </c>
      <c r="C611" s="270" t="s">
        <v>2427</v>
      </c>
      <c r="D611" s="270" t="s">
        <v>2766</v>
      </c>
      <c r="E611" s="271" t="s">
        <v>2565</v>
      </c>
      <c r="F611" s="270" t="s">
        <v>2378</v>
      </c>
      <c r="G611" s="270" t="s">
        <v>2450</v>
      </c>
    </row>
    <row r="612" spans="1:7" ht="17.25">
      <c r="A612" s="75" t="s">
        <v>2768</v>
      </c>
      <c r="B612" s="75"/>
      <c r="C612" s="75"/>
      <c r="D612" s="75"/>
      <c r="E612" s="76"/>
      <c r="F612" s="75"/>
      <c r="G612" s="75"/>
    </row>
    <row r="613" spans="1:7" ht="17.25">
      <c r="A613" s="270" t="s">
        <v>2426</v>
      </c>
      <c r="B613" s="270" t="s">
        <v>2426</v>
      </c>
      <c r="C613" s="270" t="s">
        <v>2427</v>
      </c>
      <c r="D613" s="270" t="s">
        <v>2766</v>
      </c>
      <c r="E613" s="271" t="s">
        <v>2565</v>
      </c>
      <c r="F613" s="270" t="s">
        <v>2378</v>
      </c>
      <c r="G613" s="270" t="s">
        <v>2430</v>
      </c>
    </row>
    <row r="614" spans="1:7" ht="17.25">
      <c r="A614" s="75" t="s">
        <v>2769</v>
      </c>
      <c r="B614" s="75"/>
      <c r="C614" s="75"/>
      <c r="D614" s="75"/>
      <c r="E614" s="76"/>
      <c r="F614" s="75"/>
      <c r="G614" s="75"/>
    </row>
    <row r="615" spans="1:7" ht="17.25">
      <c r="A615" s="270" t="s">
        <v>2426</v>
      </c>
      <c r="B615" s="270" t="s">
        <v>2426</v>
      </c>
      <c r="C615" s="270" t="s">
        <v>2427</v>
      </c>
      <c r="D615" s="270" t="s">
        <v>2766</v>
      </c>
      <c r="E615" s="271" t="s">
        <v>2565</v>
      </c>
      <c r="F615" s="270" t="s">
        <v>2378</v>
      </c>
      <c r="G615" s="270" t="s">
        <v>2453</v>
      </c>
    </row>
    <row r="616" spans="1:7" ht="17.100000000000001">
      <c r="A616" s="270" t="s">
        <v>2454</v>
      </c>
      <c r="B616" s="270" t="s">
        <v>2432</v>
      </c>
      <c r="C616" s="270"/>
      <c r="D616" s="270" t="s">
        <v>2433</v>
      </c>
      <c r="E616" s="271"/>
      <c r="F616" s="270" t="s">
        <v>2434</v>
      </c>
      <c r="G616" s="270" t="s">
        <v>2435</v>
      </c>
    </row>
    <row r="617" spans="1:7" ht="17.25">
      <c r="A617" s="75" t="s">
        <v>2770</v>
      </c>
      <c r="B617" s="75"/>
      <c r="C617" s="75"/>
      <c r="D617" s="75"/>
      <c r="E617" s="76"/>
      <c r="F617" s="75"/>
      <c r="G617" s="75"/>
    </row>
    <row r="618" spans="1:7" ht="17.25">
      <c r="A618" s="270" t="s">
        <v>2426</v>
      </c>
      <c r="B618" s="270" t="s">
        <v>2426</v>
      </c>
      <c r="C618" s="270" t="s">
        <v>2427</v>
      </c>
      <c r="D618" s="270" t="s">
        <v>2766</v>
      </c>
      <c r="E618" s="271" t="s">
        <v>2565</v>
      </c>
      <c r="F618" s="270" t="s">
        <v>2378</v>
      </c>
      <c r="G618" s="270" t="s">
        <v>2450</v>
      </c>
    </row>
    <row r="619" spans="1:7" ht="17.25">
      <c r="A619" s="75" t="s">
        <v>2771</v>
      </c>
      <c r="B619" s="75"/>
      <c r="C619" s="75"/>
      <c r="D619" s="75"/>
      <c r="E619" s="76"/>
      <c r="F619" s="75"/>
      <c r="G619" s="75"/>
    </row>
    <row r="620" spans="1:7" ht="17.25">
      <c r="A620" s="270" t="s">
        <v>2426</v>
      </c>
      <c r="B620" s="270" t="s">
        <v>2426</v>
      </c>
      <c r="C620" s="270" t="s">
        <v>2427</v>
      </c>
      <c r="D620" s="270" t="s">
        <v>2766</v>
      </c>
      <c r="E620" s="271" t="s">
        <v>2565</v>
      </c>
      <c r="F620" s="270" t="s">
        <v>2378</v>
      </c>
      <c r="G620" s="270" t="s">
        <v>2450</v>
      </c>
    </row>
    <row r="621" spans="1:7" ht="17.25">
      <c r="A621" s="270" t="s">
        <v>2457</v>
      </c>
      <c r="B621" s="270" t="s">
        <v>2432</v>
      </c>
      <c r="C621" s="270"/>
      <c r="D621" s="270" t="s">
        <v>2433</v>
      </c>
      <c r="E621" s="271"/>
      <c r="F621" s="270" t="s">
        <v>2434</v>
      </c>
      <c r="G621" s="270" t="s">
        <v>2435</v>
      </c>
    </row>
    <row r="622" spans="1:7" ht="17.25">
      <c r="A622" s="270" t="s">
        <v>2458</v>
      </c>
      <c r="B622" s="270" t="s">
        <v>2432</v>
      </c>
      <c r="C622" s="270"/>
      <c r="D622" s="270" t="s">
        <v>2433</v>
      </c>
      <c r="E622" s="271"/>
      <c r="F622" s="270" t="s">
        <v>2434</v>
      </c>
      <c r="G622" s="270" t="s">
        <v>2435</v>
      </c>
    </row>
    <row r="623" spans="1:7" ht="17.25">
      <c r="A623" s="270" t="s">
        <v>2459</v>
      </c>
      <c r="B623" s="270" t="s">
        <v>2432</v>
      </c>
      <c r="C623" s="270"/>
      <c r="D623" s="270" t="s">
        <v>2433</v>
      </c>
      <c r="E623" s="271"/>
      <c r="F623" s="270" t="s">
        <v>2434</v>
      </c>
      <c r="G623" s="270" t="s">
        <v>2435</v>
      </c>
    </row>
    <row r="624" spans="1:7" ht="17.25">
      <c r="A624" s="270" t="s">
        <v>2460</v>
      </c>
      <c r="B624" s="270" t="s">
        <v>2432</v>
      </c>
      <c r="C624" s="270"/>
      <c r="D624" s="270" t="s">
        <v>2433</v>
      </c>
      <c r="E624" s="271"/>
      <c r="F624" s="270" t="s">
        <v>2434</v>
      </c>
      <c r="G624" s="270" t="s">
        <v>2435</v>
      </c>
    </row>
    <row r="625" spans="1:7" ht="17.25">
      <c r="A625" s="270" t="s">
        <v>2461</v>
      </c>
      <c r="B625" s="270" t="s">
        <v>2432</v>
      </c>
      <c r="C625" s="270"/>
      <c r="D625" s="270" t="s">
        <v>2433</v>
      </c>
      <c r="E625" s="271"/>
      <c r="F625" s="270" t="s">
        <v>2434</v>
      </c>
      <c r="G625" s="270" t="s">
        <v>2435</v>
      </c>
    </row>
    <row r="626" spans="1:7" ht="17.25">
      <c r="A626" s="270" t="s">
        <v>2462</v>
      </c>
      <c r="B626" s="270" t="s">
        <v>2432</v>
      </c>
      <c r="C626" s="270"/>
      <c r="D626" s="270" t="s">
        <v>2433</v>
      </c>
      <c r="E626" s="271"/>
      <c r="F626" s="270" t="s">
        <v>2434</v>
      </c>
      <c r="G626" s="270" t="s">
        <v>2435</v>
      </c>
    </row>
    <row r="627" spans="1:7" ht="17.25">
      <c r="A627" s="270" t="s">
        <v>2463</v>
      </c>
      <c r="B627" s="270" t="s">
        <v>2432</v>
      </c>
      <c r="C627" s="270"/>
      <c r="D627" s="270" t="s">
        <v>2433</v>
      </c>
      <c r="E627" s="271"/>
      <c r="F627" s="270" t="s">
        <v>2434</v>
      </c>
      <c r="G627" s="270" t="s">
        <v>2435</v>
      </c>
    </row>
    <row r="628" spans="1:7" ht="17.25">
      <c r="A628" s="270" t="s">
        <v>2464</v>
      </c>
      <c r="B628" s="270" t="s">
        <v>2432</v>
      </c>
      <c r="C628" s="270"/>
      <c r="D628" s="270" t="s">
        <v>2433</v>
      </c>
      <c r="E628" s="271"/>
      <c r="F628" s="270" t="s">
        <v>2434</v>
      </c>
      <c r="G628" s="270" t="s">
        <v>2435</v>
      </c>
    </row>
    <row r="629" spans="1:7" ht="17.25">
      <c r="A629" s="75" t="s">
        <v>2772</v>
      </c>
      <c r="B629" s="75"/>
      <c r="C629" s="75"/>
      <c r="D629" s="75"/>
      <c r="E629" s="76"/>
      <c r="F629" s="75"/>
      <c r="G629" s="75"/>
    </row>
    <row r="630" spans="1:7" ht="17.25">
      <c r="A630" s="270" t="s">
        <v>2426</v>
      </c>
      <c r="B630" s="270" t="s">
        <v>2426</v>
      </c>
      <c r="C630" s="270" t="s">
        <v>2427</v>
      </c>
      <c r="D630" s="270" t="s">
        <v>2766</v>
      </c>
      <c r="E630" s="271" t="s">
        <v>2565</v>
      </c>
      <c r="F630" s="270" t="s">
        <v>2378</v>
      </c>
      <c r="G630" s="270" t="s">
        <v>2450</v>
      </c>
    </row>
    <row r="631" spans="1:7" ht="17.100000000000001">
      <c r="A631" s="270" t="s">
        <v>2466</v>
      </c>
      <c r="B631" s="270" t="s">
        <v>2467</v>
      </c>
      <c r="C631" s="270"/>
      <c r="D631" s="270" t="s">
        <v>2433</v>
      </c>
      <c r="E631" s="271"/>
      <c r="F631" s="270" t="s">
        <v>2468</v>
      </c>
      <c r="G631" s="270" t="s">
        <v>2435</v>
      </c>
    </row>
    <row r="632" spans="1:7" ht="17.100000000000001">
      <c r="A632" s="270" t="s">
        <v>2469</v>
      </c>
      <c r="B632" s="270" t="s">
        <v>2432</v>
      </c>
      <c r="C632" s="270"/>
      <c r="D632" s="270" t="s">
        <v>2433</v>
      </c>
      <c r="E632" s="271"/>
      <c r="F632" s="270" t="s">
        <v>2434</v>
      </c>
      <c r="G632" s="270" t="s">
        <v>2435</v>
      </c>
    </row>
    <row r="633" spans="1:7" ht="17.25">
      <c r="A633" s="75" t="s">
        <v>2773</v>
      </c>
      <c r="B633" s="75"/>
      <c r="C633" s="75"/>
      <c r="D633" s="75"/>
      <c r="E633" s="76"/>
      <c r="F633" s="75"/>
      <c r="G633" s="75"/>
    </row>
    <row r="634" spans="1:7" ht="17.25">
      <c r="A634" s="270" t="s">
        <v>2426</v>
      </c>
      <c r="B634" s="270" t="s">
        <v>2426</v>
      </c>
      <c r="C634" s="270" t="s">
        <v>2427</v>
      </c>
      <c r="D634" s="270" t="s">
        <v>2766</v>
      </c>
      <c r="E634" s="271" t="s">
        <v>2565</v>
      </c>
      <c r="F634" s="270" t="s">
        <v>2378</v>
      </c>
      <c r="G634" s="270" t="s">
        <v>2450</v>
      </c>
    </row>
    <row r="635" spans="1:7" ht="17.25">
      <c r="A635" s="75" t="s">
        <v>2774</v>
      </c>
      <c r="B635" s="75"/>
      <c r="C635" s="75"/>
      <c r="D635" s="75"/>
      <c r="E635" s="76"/>
      <c r="F635" s="75"/>
      <c r="G635" s="75"/>
    </row>
    <row r="636" spans="1:7" ht="17.25">
      <c r="A636" s="270" t="s">
        <v>2548</v>
      </c>
      <c r="B636" s="270" t="s">
        <v>2549</v>
      </c>
      <c r="C636" s="270" t="s">
        <v>551</v>
      </c>
      <c r="D636" s="270" t="s">
        <v>2766</v>
      </c>
      <c r="E636" s="271" t="s">
        <v>551</v>
      </c>
      <c r="F636" s="270" t="s">
        <v>2229</v>
      </c>
      <c r="G636" s="270" t="s">
        <v>2551</v>
      </c>
    </row>
    <row r="637" spans="1:7" ht="17.25">
      <c r="A637" s="270" t="s">
        <v>2477</v>
      </c>
      <c r="B637" s="270" t="s">
        <v>2426</v>
      </c>
      <c r="C637" s="270" t="s">
        <v>1213</v>
      </c>
      <c r="D637" s="270" t="s">
        <v>2766</v>
      </c>
      <c r="E637" s="271" t="s">
        <v>1213</v>
      </c>
      <c r="F637" s="270" t="s">
        <v>2380</v>
      </c>
      <c r="G637" s="270" t="s">
        <v>2435</v>
      </c>
    </row>
    <row r="638" spans="1:7" ht="17.25">
      <c r="A638" s="270" t="s">
        <v>2478</v>
      </c>
      <c r="B638" s="270"/>
      <c r="C638" s="270" t="s">
        <v>2479</v>
      </c>
      <c r="D638" s="270" t="s">
        <v>2766</v>
      </c>
      <c r="E638" s="271" t="s">
        <v>2552</v>
      </c>
      <c r="F638" s="270" t="s">
        <v>2382</v>
      </c>
      <c r="G638" s="270" t="s">
        <v>2435</v>
      </c>
    </row>
    <row r="639" spans="1:7" ht="17.25">
      <c r="A639" s="270" t="s">
        <v>2553</v>
      </c>
      <c r="B639" s="270" t="s">
        <v>2473</v>
      </c>
      <c r="C639" s="270" t="s">
        <v>108</v>
      </c>
      <c r="D639" s="270" t="s">
        <v>2766</v>
      </c>
      <c r="E639" s="271" t="s">
        <v>108</v>
      </c>
      <c r="F639" s="270" t="s">
        <v>2382</v>
      </c>
      <c r="G639" s="270" t="s">
        <v>2435</v>
      </c>
    </row>
    <row r="640" spans="1:7" ht="17.25">
      <c r="A640" s="270" t="s">
        <v>2554</v>
      </c>
      <c r="B640" s="270" t="s">
        <v>2555</v>
      </c>
      <c r="C640" s="270" t="s">
        <v>2556</v>
      </c>
      <c r="D640" s="270" t="s">
        <v>2766</v>
      </c>
      <c r="E640" s="271" t="s">
        <v>2556</v>
      </c>
      <c r="F640" s="270" t="s">
        <v>2382</v>
      </c>
      <c r="G640" s="270" t="s">
        <v>2557</v>
      </c>
    </row>
    <row r="641" spans="1:7" ht="17.25">
      <c r="A641" s="270" t="s">
        <v>2558</v>
      </c>
      <c r="B641" s="270"/>
      <c r="C641" s="270" t="s">
        <v>108</v>
      </c>
      <c r="D641" s="270" t="s">
        <v>2766</v>
      </c>
      <c r="E641" s="271" t="s">
        <v>108</v>
      </c>
      <c r="F641" s="270" t="s">
        <v>2382</v>
      </c>
      <c r="G641" s="270" t="s">
        <v>2435</v>
      </c>
    </row>
    <row r="642" spans="1:7" ht="17.25">
      <c r="A642" s="75" t="s">
        <v>2775</v>
      </c>
      <c r="B642" s="75"/>
      <c r="C642" s="75"/>
      <c r="D642" s="75"/>
      <c r="E642" s="76"/>
      <c r="F642" s="75"/>
      <c r="G642" s="75"/>
    </row>
    <row r="643" spans="1:7" ht="17.25">
      <c r="A643" s="270" t="s">
        <v>2560</v>
      </c>
      <c r="B643" s="270" t="s">
        <v>2485</v>
      </c>
      <c r="C643" s="270" t="s">
        <v>108</v>
      </c>
      <c r="D643" s="270" t="s">
        <v>2766</v>
      </c>
      <c r="E643" s="271" t="s">
        <v>108</v>
      </c>
      <c r="F643" s="270" t="s">
        <v>2382</v>
      </c>
      <c r="G643" s="270" t="s">
        <v>2435</v>
      </c>
    </row>
    <row r="644" spans="1:7" ht="17.25">
      <c r="A644" s="270" t="s">
        <v>2561</v>
      </c>
      <c r="B644" s="270" t="s">
        <v>2562</v>
      </c>
      <c r="C644" s="270" t="s">
        <v>108</v>
      </c>
      <c r="D644" s="270" t="s">
        <v>2766</v>
      </c>
      <c r="E644" s="271" t="s">
        <v>108</v>
      </c>
      <c r="F644" s="270" t="s">
        <v>2382</v>
      </c>
      <c r="G644" s="270" t="s">
        <v>2563</v>
      </c>
    </row>
    <row r="645" spans="1:7" ht="17.25">
      <c r="A645" s="270" t="s">
        <v>2564</v>
      </c>
      <c r="B645" s="270" t="s">
        <v>2562</v>
      </c>
      <c r="C645" s="270" t="s">
        <v>108</v>
      </c>
      <c r="D645" s="270" t="s">
        <v>2766</v>
      </c>
      <c r="E645" s="271" t="s">
        <v>108</v>
      </c>
      <c r="F645" s="271" t="s">
        <v>2382</v>
      </c>
      <c r="G645" s="270" t="s">
        <v>2435</v>
      </c>
    </row>
    <row r="646" spans="1:7" ht="17.25">
      <c r="A646" s="270" t="s">
        <v>2481</v>
      </c>
      <c r="B646" s="270" t="s">
        <v>2426</v>
      </c>
      <c r="C646" s="270" t="s">
        <v>2427</v>
      </c>
      <c r="D646" s="270" t="s">
        <v>2766</v>
      </c>
      <c r="E646" s="271" t="s">
        <v>2565</v>
      </c>
      <c r="F646" s="271" t="s">
        <v>2378</v>
      </c>
      <c r="G646" s="270" t="s">
        <v>2435</v>
      </c>
    </row>
    <row r="647" spans="1:7" ht="15">
      <c r="A647" s="56" t="s">
        <v>2566</v>
      </c>
      <c r="B647" s="56" t="s">
        <v>2567</v>
      </c>
      <c r="C647" s="56" t="s">
        <v>108</v>
      </c>
      <c r="D647" s="56" t="s">
        <v>2766</v>
      </c>
      <c r="E647" s="74" t="s">
        <v>108</v>
      </c>
      <c r="F647" s="74" t="s">
        <v>2382</v>
      </c>
      <c r="G647" s="56" t="s">
        <v>2568</v>
      </c>
    </row>
    <row r="648" spans="1:7" ht="17.25">
      <c r="A648" s="75" t="s">
        <v>2776</v>
      </c>
      <c r="B648" s="75"/>
      <c r="C648" s="75"/>
      <c r="D648" s="75"/>
      <c r="E648" s="76"/>
      <c r="F648" s="75"/>
      <c r="G648" s="75"/>
    </row>
    <row r="649" spans="1:7" ht="17.25">
      <c r="A649" s="270" t="s">
        <v>2570</v>
      </c>
      <c r="B649" s="270" t="s">
        <v>2571</v>
      </c>
      <c r="C649" s="270" t="s">
        <v>108</v>
      </c>
      <c r="D649" s="270" t="s">
        <v>2766</v>
      </c>
      <c r="E649" s="271" t="s">
        <v>108</v>
      </c>
      <c r="F649" s="270" t="s">
        <v>2382</v>
      </c>
      <c r="G649" s="270" t="s">
        <v>2435</v>
      </c>
    </row>
    <row r="650" spans="1:7" ht="17.25">
      <c r="A650" s="270" t="s">
        <v>2572</v>
      </c>
      <c r="B650" s="270" t="s">
        <v>2571</v>
      </c>
      <c r="C650" s="270" t="s">
        <v>2573</v>
      </c>
      <c r="D650" s="270" t="s">
        <v>2766</v>
      </c>
      <c r="E650" s="271" t="s">
        <v>108</v>
      </c>
      <c r="F650" s="270" t="s">
        <v>2382</v>
      </c>
      <c r="G650" s="270" t="s">
        <v>2435</v>
      </c>
    </row>
    <row r="651" spans="1:7" ht="17.25">
      <c r="A651" s="270" t="s">
        <v>2574</v>
      </c>
      <c r="B651" s="270" t="s">
        <v>2571</v>
      </c>
      <c r="C651" s="270" t="s">
        <v>2575</v>
      </c>
      <c r="D651" s="270" t="s">
        <v>2766</v>
      </c>
      <c r="E651" s="271" t="s">
        <v>108</v>
      </c>
      <c r="F651" s="271" t="s">
        <v>2382</v>
      </c>
      <c r="G651" s="270" t="s">
        <v>2576</v>
      </c>
    </row>
    <row r="652" spans="1:7" ht="17.25">
      <c r="A652" s="270" t="s">
        <v>2577</v>
      </c>
      <c r="B652" s="270" t="s">
        <v>2571</v>
      </c>
      <c r="C652" s="270" t="s">
        <v>108</v>
      </c>
      <c r="D652" s="270" t="s">
        <v>2766</v>
      </c>
      <c r="E652" s="271" t="s">
        <v>108</v>
      </c>
      <c r="F652" s="271" t="s">
        <v>2382</v>
      </c>
      <c r="G652" s="270" t="s">
        <v>2435</v>
      </c>
    </row>
    <row r="653" spans="1:7" ht="17.25">
      <c r="A653" s="75" t="s">
        <v>2777</v>
      </c>
      <c r="B653" s="75"/>
      <c r="C653" s="75"/>
      <c r="D653" s="75"/>
      <c r="E653" s="76"/>
      <c r="F653" s="75"/>
      <c r="G653" s="75"/>
    </row>
    <row r="654" spans="1:7" ht="17.25">
      <c r="A654" s="270" t="s">
        <v>2579</v>
      </c>
      <c r="B654" s="270" t="s">
        <v>2580</v>
      </c>
      <c r="C654" s="270" t="s">
        <v>2581</v>
      </c>
      <c r="D654" s="270" t="s">
        <v>2766</v>
      </c>
      <c r="E654" s="271" t="s">
        <v>108</v>
      </c>
      <c r="F654" s="271" t="s">
        <v>2382</v>
      </c>
      <c r="G654" s="270" t="s">
        <v>2435</v>
      </c>
    </row>
    <row r="655" spans="1:7" ht="17.25">
      <c r="A655" s="270" t="s">
        <v>2582</v>
      </c>
      <c r="B655" s="270" t="s">
        <v>2426</v>
      </c>
      <c r="C655" s="270" t="s">
        <v>551</v>
      </c>
      <c r="D655" s="270" t="s">
        <v>2766</v>
      </c>
      <c r="E655" s="271" t="s">
        <v>551</v>
      </c>
      <c r="F655" s="270" t="s">
        <v>2229</v>
      </c>
      <c r="G655" s="270" t="s">
        <v>2583</v>
      </c>
    </row>
    <row r="656" spans="1:7" ht="17.25">
      <c r="A656" s="270" t="s">
        <v>2584</v>
      </c>
      <c r="B656" s="270" t="s">
        <v>2585</v>
      </c>
      <c r="C656" s="270" t="s">
        <v>2586</v>
      </c>
      <c r="D656" s="270" t="s">
        <v>2766</v>
      </c>
      <c r="E656" s="271" t="s">
        <v>108</v>
      </c>
      <c r="F656" s="270" t="s">
        <v>2382</v>
      </c>
      <c r="G656" s="270" t="s">
        <v>2435</v>
      </c>
    </row>
    <row r="657" spans="1:7" ht="17.25">
      <c r="A657" s="270" t="s">
        <v>2587</v>
      </c>
      <c r="B657" s="270" t="s">
        <v>2588</v>
      </c>
      <c r="C657" s="270" t="s">
        <v>108</v>
      </c>
      <c r="D657" s="270" t="s">
        <v>2766</v>
      </c>
      <c r="E657" s="271" t="s">
        <v>108</v>
      </c>
      <c r="F657" s="271" t="s">
        <v>2382</v>
      </c>
      <c r="G657" s="270" t="s">
        <v>2589</v>
      </c>
    </row>
    <row r="658" spans="1:7" ht="17.25">
      <c r="A658" s="270" t="s">
        <v>2590</v>
      </c>
      <c r="B658" s="270" t="s">
        <v>2588</v>
      </c>
      <c r="C658" s="270" t="s">
        <v>108</v>
      </c>
      <c r="D658" s="270" t="s">
        <v>2766</v>
      </c>
      <c r="E658" s="271" t="s">
        <v>108</v>
      </c>
      <c r="F658" s="271" t="s">
        <v>2382</v>
      </c>
      <c r="G658" s="270" t="s">
        <v>2435</v>
      </c>
    </row>
    <row r="659" spans="1:7" ht="17.25">
      <c r="A659" s="75" t="s">
        <v>2778</v>
      </c>
      <c r="B659" s="75"/>
      <c r="C659" s="75"/>
      <c r="D659" s="75"/>
      <c r="E659" s="76"/>
      <c r="F659" s="75"/>
      <c r="G659" s="75"/>
    </row>
    <row r="660" spans="1:7" ht="17.25">
      <c r="A660" s="270" t="s">
        <v>2592</v>
      </c>
      <c r="B660" s="270" t="s">
        <v>2485</v>
      </c>
      <c r="C660" s="270" t="s">
        <v>108</v>
      </c>
      <c r="D660" s="270" t="s">
        <v>2766</v>
      </c>
      <c r="E660" s="271" t="s">
        <v>108</v>
      </c>
      <c r="F660" s="270" t="s">
        <v>2382</v>
      </c>
      <c r="G660" s="270" t="s">
        <v>2435</v>
      </c>
    </row>
    <row r="661" spans="1:7" ht="17.25">
      <c r="A661" s="270" t="s">
        <v>2484</v>
      </c>
      <c r="B661" s="270" t="s">
        <v>2485</v>
      </c>
      <c r="C661" s="270" t="s">
        <v>2427</v>
      </c>
      <c r="D661" s="270" t="s">
        <v>2766</v>
      </c>
      <c r="E661" s="271" t="s">
        <v>2565</v>
      </c>
      <c r="F661" s="270" t="s">
        <v>2378</v>
      </c>
      <c r="G661" s="270" t="s">
        <v>2435</v>
      </c>
    </row>
    <row r="662" spans="1:7" ht="17.25">
      <c r="A662" s="270" t="s">
        <v>2486</v>
      </c>
      <c r="B662" s="270" t="s">
        <v>2485</v>
      </c>
      <c r="C662" s="270" t="s">
        <v>2427</v>
      </c>
      <c r="D662" s="270" t="s">
        <v>2766</v>
      </c>
      <c r="E662" s="271" t="s">
        <v>2565</v>
      </c>
      <c r="F662" s="271" t="s">
        <v>2378</v>
      </c>
      <c r="G662" s="270" t="s">
        <v>2435</v>
      </c>
    </row>
    <row r="663" spans="1:7" ht="17.25">
      <c r="A663" s="270" t="s">
        <v>2487</v>
      </c>
      <c r="B663" s="270" t="s">
        <v>2485</v>
      </c>
      <c r="C663" s="270" t="s">
        <v>2427</v>
      </c>
      <c r="D663" s="270" t="s">
        <v>2766</v>
      </c>
      <c r="E663" s="271" t="s">
        <v>2565</v>
      </c>
      <c r="F663" s="271" t="s">
        <v>2378</v>
      </c>
      <c r="G663" s="270" t="s">
        <v>2435</v>
      </c>
    </row>
    <row r="664" spans="1:7" ht="17.25">
      <c r="A664" s="270" t="s">
        <v>2488</v>
      </c>
      <c r="B664" s="270" t="s">
        <v>2485</v>
      </c>
      <c r="C664" s="270" t="s">
        <v>2427</v>
      </c>
      <c r="D664" s="270" t="s">
        <v>2766</v>
      </c>
      <c r="E664" s="271" t="s">
        <v>2565</v>
      </c>
      <c r="F664" s="271" t="s">
        <v>2378</v>
      </c>
      <c r="G664" s="270" t="s">
        <v>2435</v>
      </c>
    </row>
    <row r="665" spans="1:7" ht="17.25">
      <c r="A665" s="270" t="s">
        <v>2593</v>
      </c>
      <c r="B665" s="270" t="s">
        <v>2594</v>
      </c>
      <c r="C665" s="270" t="s">
        <v>108</v>
      </c>
      <c r="D665" s="270" t="s">
        <v>2766</v>
      </c>
      <c r="E665" s="271" t="s">
        <v>108</v>
      </c>
      <c r="F665" s="271" t="s">
        <v>2382</v>
      </c>
      <c r="G665" s="270" t="s">
        <v>2595</v>
      </c>
    </row>
    <row r="666" spans="1:7" ht="17.25">
      <c r="A666" s="270" t="s">
        <v>2596</v>
      </c>
      <c r="B666" s="270" t="s">
        <v>2594</v>
      </c>
      <c r="C666" s="270" t="s">
        <v>108</v>
      </c>
      <c r="D666" s="270" t="s">
        <v>2766</v>
      </c>
      <c r="E666" s="271" t="s">
        <v>108</v>
      </c>
      <c r="F666" s="270" t="s">
        <v>2382</v>
      </c>
      <c r="G666" s="270" t="s">
        <v>2435</v>
      </c>
    </row>
    <row r="667" spans="1:7" ht="17.25">
      <c r="A667" s="75" t="s">
        <v>2779</v>
      </c>
      <c r="B667" s="75"/>
      <c r="C667" s="75"/>
      <c r="D667" s="75"/>
      <c r="E667" s="76"/>
      <c r="F667" s="75"/>
      <c r="G667" s="75"/>
    </row>
    <row r="668" spans="1:7" ht="17.25">
      <c r="A668" s="270" t="s">
        <v>2598</v>
      </c>
      <c r="B668" s="270" t="s">
        <v>2599</v>
      </c>
      <c r="C668" s="270" t="s">
        <v>108</v>
      </c>
      <c r="D668" s="270" t="s">
        <v>2766</v>
      </c>
      <c r="E668" s="271" t="s">
        <v>108</v>
      </c>
      <c r="F668" s="270" t="s">
        <v>2382</v>
      </c>
      <c r="G668" s="270" t="s">
        <v>2435</v>
      </c>
    </row>
    <row r="669" spans="1:7" ht="17.25">
      <c r="A669" s="270" t="s">
        <v>2600</v>
      </c>
      <c r="B669" s="270" t="s">
        <v>2601</v>
      </c>
      <c r="C669" s="270" t="s">
        <v>2581</v>
      </c>
      <c r="D669" s="270" t="s">
        <v>2766</v>
      </c>
      <c r="E669" s="271" t="s">
        <v>108</v>
      </c>
      <c r="F669" s="270" t="s">
        <v>2382</v>
      </c>
      <c r="G669" s="270" t="s">
        <v>2435</v>
      </c>
    </row>
    <row r="670" spans="1:7" ht="17.25">
      <c r="A670" s="270" t="s">
        <v>2602</v>
      </c>
      <c r="B670" s="270" t="s">
        <v>2599</v>
      </c>
      <c r="C670" s="270" t="s">
        <v>2603</v>
      </c>
      <c r="D670" s="270" t="s">
        <v>2766</v>
      </c>
      <c r="E670" s="271" t="s">
        <v>108</v>
      </c>
      <c r="F670" s="270" t="s">
        <v>2382</v>
      </c>
      <c r="G670" s="270" t="s">
        <v>2604</v>
      </c>
    </row>
    <row r="671" spans="1:7" ht="17.25">
      <c r="A671" s="270" t="s">
        <v>2490</v>
      </c>
      <c r="B671" s="270" t="s">
        <v>2426</v>
      </c>
      <c r="C671" s="270" t="s">
        <v>2491</v>
      </c>
      <c r="D671" s="270" t="s">
        <v>2766</v>
      </c>
      <c r="E671" s="271" t="s">
        <v>108</v>
      </c>
      <c r="F671" s="270" t="s">
        <v>2382</v>
      </c>
      <c r="G671" s="270" t="s">
        <v>2435</v>
      </c>
    </row>
    <row r="672" spans="1:7" ht="17.25">
      <c r="A672" s="270" t="s">
        <v>2494</v>
      </c>
      <c r="B672" s="270" t="s">
        <v>2426</v>
      </c>
      <c r="C672" s="270" t="s">
        <v>2427</v>
      </c>
      <c r="D672" s="270" t="s">
        <v>2766</v>
      </c>
      <c r="E672" s="271" t="s">
        <v>2565</v>
      </c>
      <c r="F672" s="271" t="s">
        <v>2378</v>
      </c>
      <c r="G672" s="270" t="s">
        <v>2435</v>
      </c>
    </row>
    <row r="673" spans="1:7" ht="17.25">
      <c r="A673" s="270" t="s">
        <v>2495</v>
      </c>
      <c r="B673" s="270" t="s">
        <v>2426</v>
      </c>
      <c r="C673" s="270" t="s">
        <v>2427</v>
      </c>
      <c r="D673" s="270" t="s">
        <v>2766</v>
      </c>
      <c r="E673" s="271" t="s">
        <v>2565</v>
      </c>
      <c r="F673" s="271" t="s">
        <v>2378</v>
      </c>
      <c r="G673" s="270" t="s">
        <v>2435</v>
      </c>
    </row>
    <row r="674" spans="1:7" ht="17.25">
      <c r="A674" s="270" t="s">
        <v>2496</v>
      </c>
      <c r="B674" s="270" t="s">
        <v>2426</v>
      </c>
      <c r="C674" s="270" t="s">
        <v>2427</v>
      </c>
      <c r="D674" s="270" t="s">
        <v>2766</v>
      </c>
      <c r="E674" s="271" t="s">
        <v>2565</v>
      </c>
      <c r="F674" s="270" t="s">
        <v>2378</v>
      </c>
      <c r="G674" s="270" t="s">
        <v>2435</v>
      </c>
    </row>
    <row r="675" spans="1:7" ht="17.25">
      <c r="A675" s="270" t="s">
        <v>2605</v>
      </c>
      <c r="B675" s="270" t="s">
        <v>2599</v>
      </c>
      <c r="C675" s="270" t="s">
        <v>2556</v>
      </c>
      <c r="D675" s="270" t="s">
        <v>2766</v>
      </c>
      <c r="E675" s="271" t="s">
        <v>2556</v>
      </c>
      <c r="F675" s="270" t="s">
        <v>2382</v>
      </c>
      <c r="G675" s="270" t="s">
        <v>2435</v>
      </c>
    </row>
    <row r="676" spans="1:7" ht="17.25">
      <c r="A676" s="270" t="s">
        <v>2606</v>
      </c>
      <c r="B676" s="270" t="s">
        <v>2607</v>
      </c>
      <c r="C676" s="270" t="s">
        <v>108</v>
      </c>
      <c r="D676" s="270" t="s">
        <v>2766</v>
      </c>
      <c r="E676" s="271" t="s">
        <v>108</v>
      </c>
      <c r="F676" s="271" t="s">
        <v>2382</v>
      </c>
      <c r="G676" s="270" t="s">
        <v>2435</v>
      </c>
    </row>
    <row r="677" spans="1:7" ht="17.25">
      <c r="A677" s="75" t="s">
        <v>2780</v>
      </c>
      <c r="B677" s="75"/>
      <c r="C677" s="75"/>
      <c r="D677" s="75"/>
      <c r="E677" s="76"/>
      <c r="F677" s="75"/>
      <c r="G677" s="75"/>
    </row>
    <row r="678" spans="1:7" ht="17.25">
      <c r="A678" s="270" t="s">
        <v>2609</v>
      </c>
      <c r="B678" s="270"/>
      <c r="C678" s="270" t="s">
        <v>2556</v>
      </c>
      <c r="D678" s="270" t="s">
        <v>2766</v>
      </c>
      <c r="E678" s="271" t="s">
        <v>2556</v>
      </c>
      <c r="F678" s="271" t="s">
        <v>2382</v>
      </c>
      <c r="G678" s="270" t="s">
        <v>2435</v>
      </c>
    </row>
    <row r="679" spans="1:7" ht="17.25">
      <c r="A679" s="270" t="s">
        <v>2610</v>
      </c>
      <c r="B679" s="270"/>
      <c r="C679" s="270" t="s">
        <v>2611</v>
      </c>
      <c r="D679" s="270" t="s">
        <v>2766</v>
      </c>
      <c r="E679" s="271" t="s">
        <v>2611</v>
      </c>
      <c r="F679" s="270" t="s">
        <v>2229</v>
      </c>
      <c r="G679" s="270" t="s">
        <v>2435</v>
      </c>
    </row>
    <row r="680" spans="1:7" ht="17.25">
      <c r="A680" s="270" t="s">
        <v>2613</v>
      </c>
      <c r="B680" s="270" t="s">
        <v>2599</v>
      </c>
      <c r="C680" s="270" t="s">
        <v>108</v>
      </c>
      <c r="D680" s="270" t="s">
        <v>2766</v>
      </c>
      <c r="E680" s="271" t="s">
        <v>108</v>
      </c>
      <c r="F680" s="270" t="s">
        <v>2382</v>
      </c>
      <c r="G680" s="270" t="s">
        <v>2435</v>
      </c>
    </row>
    <row r="681" spans="1:7" ht="17.25">
      <c r="A681" s="270" t="s">
        <v>2614</v>
      </c>
      <c r="B681" s="270" t="s">
        <v>2599</v>
      </c>
      <c r="C681" s="270" t="s">
        <v>108</v>
      </c>
      <c r="D681" s="270" t="s">
        <v>2766</v>
      </c>
      <c r="E681" s="271" t="s">
        <v>108</v>
      </c>
      <c r="F681" s="270" t="s">
        <v>2382</v>
      </c>
      <c r="G681" s="270" t="s">
        <v>2435</v>
      </c>
    </row>
    <row r="682" spans="1:7" ht="17.25">
      <c r="A682" s="270" t="s">
        <v>2615</v>
      </c>
      <c r="B682" s="270" t="s">
        <v>2594</v>
      </c>
      <c r="C682" s="270" t="s">
        <v>108</v>
      </c>
      <c r="D682" s="270" t="s">
        <v>2766</v>
      </c>
      <c r="E682" s="271" t="s">
        <v>108</v>
      </c>
      <c r="F682" s="271" t="s">
        <v>2382</v>
      </c>
      <c r="G682" s="270" t="s">
        <v>2435</v>
      </c>
    </row>
    <row r="683" spans="1:7" ht="17.25">
      <c r="A683" s="270" t="s">
        <v>2616</v>
      </c>
      <c r="B683" s="270" t="s">
        <v>2617</v>
      </c>
      <c r="C683" s="270" t="s">
        <v>2556</v>
      </c>
      <c r="D683" s="270" t="s">
        <v>2766</v>
      </c>
      <c r="E683" s="271" t="s">
        <v>2556</v>
      </c>
      <c r="F683" s="271" t="s">
        <v>2382</v>
      </c>
      <c r="G683" s="270" t="s">
        <v>2435</v>
      </c>
    </row>
    <row r="684" spans="1:7" ht="17.25">
      <c r="A684" s="270" t="s">
        <v>2618</v>
      </c>
      <c r="B684" s="270" t="s">
        <v>2617</v>
      </c>
      <c r="C684" s="270" t="s">
        <v>2556</v>
      </c>
      <c r="D684" s="270" t="s">
        <v>2766</v>
      </c>
      <c r="E684" s="271" t="s">
        <v>2556</v>
      </c>
      <c r="F684" s="270" t="s">
        <v>2382</v>
      </c>
      <c r="G684" s="270" t="s">
        <v>2435</v>
      </c>
    </row>
    <row r="685" spans="1:7" ht="17.25">
      <c r="A685" s="270" t="s">
        <v>2498</v>
      </c>
      <c r="B685" s="270" t="s">
        <v>2426</v>
      </c>
      <c r="C685" s="270" t="s">
        <v>2427</v>
      </c>
      <c r="D685" s="270" t="s">
        <v>2766</v>
      </c>
      <c r="E685" s="271" t="s">
        <v>2565</v>
      </c>
      <c r="F685" s="270" t="s">
        <v>2378</v>
      </c>
      <c r="G685" s="270" t="s">
        <v>2435</v>
      </c>
    </row>
    <row r="686" spans="1:7" ht="17.25">
      <c r="A686" s="270" t="s">
        <v>2619</v>
      </c>
      <c r="B686" s="270" t="s">
        <v>2617</v>
      </c>
      <c r="C686" s="270" t="s">
        <v>108</v>
      </c>
      <c r="D686" s="270" t="s">
        <v>2766</v>
      </c>
      <c r="E686" s="271" t="s">
        <v>108</v>
      </c>
      <c r="F686" s="271" t="s">
        <v>2382</v>
      </c>
      <c r="G686" s="270" t="s">
        <v>2620</v>
      </c>
    </row>
    <row r="687" spans="1:7" ht="17.25">
      <c r="A687" s="75" t="s">
        <v>2781</v>
      </c>
      <c r="B687" s="75"/>
      <c r="C687" s="75"/>
      <c r="D687" s="75"/>
      <c r="E687" s="76"/>
      <c r="F687" s="75"/>
      <c r="G687" s="75"/>
    </row>
    <row r="688" spans="1:7" ht="17.25">
      <c r="A688" s="270" t="s">
        <v>2622</v>
      </c>
      <c r="B688" s="270" t="s">
        <v>2623</v>
      </c>
      <c r="C688" s="270" t="s">
        <v>108</v>
      </c>
      <c r="D688" s="270" t="s">
        <v>2766</v>
      </c>
      <c r="E688" s="271" t="s">
        <v>108</v>
      </c>
      <c r="F688" s="271" t="s">
        <v>2382</v>
      </c>
      <c r="G688" s="270" t="s">
        <v>2435</v>
      </c>
    </row>
    <row r="689" spans="1:7" ht="17.25">
      <c r="A689" s="270" t="s">
        <v>2624</v>
      </c>
      <c r="B689" s="270" t="s">
        <v>2625</v>
      </c>
      <c r="C689" s="270" t="s">
        <v>108</v>
      </c>
      <c r="D689" s="270" t="s">
        <v>2766</v>
      </c>
      <c r="E689" s="271" t="s">
        <v>108</v>
      </c>
      <c r="F689" s="271" t="s">
        <v>2382</v>
      </c>
      <c r="G689" s="270" t="s">
        <v>2435</v>
      </c>
    </row>
    <row r="690" spans="1:7" ht="17.25">
      <c r="A690" s="270" t="s">
        <v>2626</v>
      </c>
      <c r="B690" s="270" t="s">
        <v>2625</v>
      </c>
      <c r="C690" s="270" t="s">
        <v>108</v>
      </c>
      <c r="D690" s="270" t="s">
        <v>2766</v>
      </c>
      <c r="E690" s="271" t="s">
        <v>108</v>
      </c>
      <c r="F690" s="271" t="s">
        <v>2382</v>
      </c>
      <c r="G690" s="270" t="s">
        <v>2435</v>
      </c>
    </row>
    <row r="691" spans="1:7" ht="17.25">
      <c r="A691" s="75" t="s">
        <v>2782</v>
      </c>
      <c r="B691" s="75"/>
      <c r="C691" s="75"/>
      <c r="D691" s="75"/>
      <c r="E691" s="76"/>
      <c r="F691" s="75"/>
      <c r="G691" s="75"/>
    </row>
    <row r="692" spans="1:7" ht="17.25">
      <c r="A692" s="270" t="s">
        <v>2628</v>
      </c>
      <c r="B692" s="270" t="s">
        <v>2629</v>
      </c>
      <c r="C692" s="270" t="s">
        <v>551</v>
      </c>
      <c r="D692" s="270" t="s">
        <v>2766</v>
      </c>
      <c r="E692" s="271" t="s">
        <v>551</v>
      </c>
      <c r="F692" s="270" t="s">
        <v>2229</v>
      </c>
      <c r="G692" s="270" t="s">
        <v>2630</v>
      </c>
    </row>
    <row r="693" spans="1:7" ht="17.25">
      <c r="A693" s="270" t="s">
        <v>2631</v>
      </c>
      <c r="B693" s="270" t="s">
        <v>2632</v>
      </c>
      <c r="C693" s="270" t="s">
        <v>2633</v>
      </c>
      <c r="D693" s="270" t="s">
        <v>2766</v>
      </c>
      <c r="E693" s="271" t="s">
        <v>551</v>
      </c>
      <c r="F693" s="271" t="s">
        <v>2229</v>
      </c>
      <c r="G693" s="270" t="s">
        <v>2634</v>
      </c>
    </row>
    <row r="694" spans="1:7" ht="17.25">
      <c r="A694" s="270" t="s">
        <v>2635</v>
      </c>
      <c r="B694" s="270" t="s">
        <v>2501</v>
      </c>
      <c r="C694" s="270" t="s">
        <v>2556</v>
      </c>
      <c r="D694" s="270" t="s">
        <v>2766</v>
      </c>
      <c r="E694" s="271" t="s">
        <v>2556</v>
      </c>
      <c r="F694" s="270" t="s">
        <v>2382</v>
      </c>
      <c r="G694" s="270" t="s">
        <v>2636</v>
      </c>
    </row>
    <row r="695" spans="1:7" ht="17.25">
      <c r="A695" s="270" t="s">
        <v>2637</v>
      </c>
      <c r="B695" s="270" t="s">
        <v>2632</v>
      </c>
      <c r="C695" s="270" t="s">
        <v>108</v>
      </c>
      <c r="D695" s="270" t="s">
        <v>2766</v>
      </c>
      <c r="E695" s="271" t="s">
        <v>108</v>
      </c>
      <c r="F695" s="270" t="s">
        <v>2382</v>
      </c>
      <c r="G695" s="270" t="s">
        <v>2638</v>
      </c>
    </row>
    <row r="696" spans="1:7" ht="17.25">
      <c r="A696" s="270" t="s">
        <v>2639</v>
      </c>
      <c r="B696" s="270" t="s">
        <v>2640</v>
      </c>
      <c r="C696" s="270" t="s">
        <v>108</v>
      </c>
      <c r="D696" s="270" t="s">
        <v>2766</v>
      </c>
      <c r="E696" s="271" t="s">
        <v>108</v>
      </c>
      <c r="F696" s="271" t="s">
        <v>2382</v>
      </c>
      <c r="G696" s="270" t="s">
        <v>2641</v>
      </c>
    </row>
    <row r="697" spans="1:7" ht="17.25">
      <c r="A697" s="270" t="s">
        <v>2506</v>
      </c>
      <c r="B697" s="270" t="s">
        <v>2507</v>
      </c>
      <c r="C697" s="270"/>
      <c r="D697" s="270" t="s">
        <v>2433</v>
      </c>
      <c r="E697" s="271"/>
      <c r="F697" s="271" t="s">
        <v>2508</v>
      </c>
      <c r="G697" s="270" t="s">
        <v>2435</v>
      </c>
    </row>
    <row r="698" spans="1:7" ht="17.25">
      <c r="A698" s="270" t="s">
        <v>2509</v>
      </c>
      <c r="B698" s="270" t="s">
        <v>2507</v>
      </c>
      <c r="C698" s="270"/>
      <c r="D698" s="270" t="s">
        <v>2433</v>
      </c>
      <c r="E698" s="271"/>
      <c r="F698" s="270" t="s">
        <v>2508</v>
      </c>
      <c r="G698" s="270" t="s">
        <v>2435</v>
      </c>
    </row>
    <row r="699" spans="1:7" ht="17.25">
      <c r="A699" s="270" t="s">
        <v>2510</v>
      </c>
      <c r="B699" s="270" t="s">
        <v>2507</v>
      </c>
      <c r="C699" s="270" t="s">
        <v>2511</v>
      </c>
      <c r="D699" s="270" t="s">
        <v>2433</v>
      </c>
      <c r="E699" s="271"/>
      <c r="F699" s="270" t="s">
        <v>2512</v>
      </c>
      <c r="G699" s="270" t="s">
        <v>2513</v>
      </c>
    </row>
    <row r="700" spans="1:7" ht="17.25">
      <c r="A700" s="75" t="s">
        <v>2783</v>
      </c>
      <c r="B700" s="75"/>
      <c r="C700" s="75"/>
      <c r="D700" s="75"/>
      <c r="E700" s="76"/>
      <c r="F700" s="75"/>
      <c r="G700" s="75"/>
    </row>
    <row r="701" spans="1:7" ht="17.25">
      <c r="A701" s="270" t="s">
        <v>2643</v>
      </c>
      <c r="B701" s="270" t="s">
        <v>2632</v>
      </c>
      <c r="C701" s="270" t="s">
        <v>108</v>
      </c>
      <c r="D701" s="270" t="s">
        <v>2766</v>
      </c>
      <c r="E701" s="271" t="s">
        <v>108</v>
      </c>
      <c r="F701" s="271" t="s">
        <v>2382</v>
      </c>
      <c r="G701" s="270" t="s">
        <v>2644</v>
      </c>
    </row>
    <row r="702" spans="1:7" ht="17.25">
      <c r="A702" s="270" t="s">
        <v>2645</v>
      </c>
      <c r="B702" s="270" t="s">
        <v>2646</v>
      </c>
      <c r="C702" s="270" t="s">
        <v>108</v>
      </c>
      <c r="D702" s="270" t="s">
        <v>2766</v>
      </c>
      <c r="E702" s="271" t="s">
        <v>108</v>
      </c>
      <c r="F702" s="271" t="s">
        <v>2382</v>
      </c>
      <c r="G702" s="270" t="s">
        <v>2647</v>
      </c>
    </row>
    <row r="703" spans="1:7" ht="17.25">
      <c r="A703" s="270" t="s">
        <v>2648</v>
      </c>
      <c r="B703" s="270" t="s">
        <v>2646</v>
      </c>
      <c r="C703" s="270" t="s">
        <v>108</v>
      </c>
      <c r="D703" s="270" t="s">
        <v>2766</v>
      </c>
      <c r="E703" s="271" t="s">
        <v>108</v>
      </c>
      <c r="F703" s="271" t="s">
        <v>2382</v>
      </c>
      <c r="G703" s="270" t="s">
        <v>2649</v>
      </c>
    </row>
    <row r="704" spans="1:7" ht="17.25">
      <c r="A704" s="270" t="s">
        <v>2650</v>
      </c>
      <c r="B704" s="270" t="s">
        <v>2632</v>
      </c>
      <c r="C704" s="270" t="s">
        <v>108</v>
      </c>
      <c r="D704" s="270" t="s">
        <v>2766</v>
      </c>
      <c r="E704" s="271" t="s">
        <v>108</v>
      </c>
      <c r="F704" s="270" t="s">
        <v>2382</v>
      </c>
      <c r="G704" s="270" t="s">
        <v>2435</v>
      </c>
    </row>
    <row r="705" spans="1:7" ht="17.25">
      <c r="A705" s="270" t="s">
        <v>2651</v>
      </c>
      <c r="B705" s="270" t="s">
        <v>2652</v>
      </c>
      <c r="C705" s="270" t="s">
        <v>2653</v>
      </c>
      <c r="D705" s="270" t="s">
        <v>2766</v>
      </c>
      <c r="E705" s="271" t="s">
        <v>108</v>
      </c>
      <c r="F705" s="270" t="s">
        <v>2382</v>
      </c>
      <c r="G705" s="270" t="s">
        <v>2435</v>
      </c>
    </row>
    <row r="706" spans="1:7" ht="17.25">
      <c r="A706" s="270" t="s">
        <v>2654</v>
      </c>
      <c r="B706" s="270" t="s">
        <v>2426</v>
      </c>
      <c r="C706" s="270" t="s">
        <v>551</v>
      </c>
      <c r="D706" s="270" t="s">
        <v>2766</v>
      </c>
      <c r="E706" s="271" t="s">
        <v>551</v>
      </c>
      <c r="F706" s="270" t="s">
        <v>2229</v>
      </c>
      <c r="G706" s="270" t="s">
        <v>2655</v>
      </c>
    </row>
    <row r="707" spans="1:7" ht="17.25">
      <c r="A707" s="75" t="s">
        <v>2784</v>
      </c>
      <c r="B707" s="75"/>
      <c r="C707" s="75"/>
      <c r="D707" s="75"/>
      <c r="E707" s="76"/>
      <c r="F707" s="75"/>
      <c r="G707" s="75"/>
    </row>
    <row r="708" spans="1:7" ht="17.25">
      <c r="A708" s="270" t="s">
        <v>2517</v>
      </c>
      <c r="B708" s="270"/>
      <c r="C708" s="270" t="s">
        <v>551</v>
      </c>
      <c r="D708" s="270" t="s">
        <v>2433</v>
      </c>
      <c r="E708" s="271"/>
      <c r="F708" s="270" t="s">
        <v>2518</v>
      </c>
      <c r="G708" s="270" t="s">
        <v>2435</v>
      </c>
    </row>
    <row r="709" spans="1:7" ht="17.25">
      <c r="A709" s="270" t="s">
        <v>2517</v>
      </c>
      <c r="B709" s="270"/>
      <c r="C709" s="270" t="s">
        <v>551</v>
      </c>
      <c r="D709" s="270" t="s">
        <v>2766</v>
      </c>
      <c r="E709" s="271" t="s">
        <v>551</v>
      </c>
      <c r="F709" s="270" t="s">
        <v>2229</v>
      </c>
      <c r="G709" s="270" t="s">
        <v>2435</v>
      </c>
    </row>
    <row r="710" spans="1:7" ht="17.25">
      <c r="A710" s="270" t="s">
        <v>2657</v>
      </c>
      <c r="B710" s="270" t="s">
        <v>2658</v>
      </c>
      <c r="C710" s="270" t="s">
        <v>108</v>
      </c>
      <c r="D710" s="270" t="s">
        <v>2766</v>
      </c>
      <c r="E710" s="271" t="s">
        <v>108</v>
      </c>
      <c r="F710" s="271" t="s">
        <v>2382</v>
      </c>
      <c r="G710" s="270" t="s">
        <v>2435</v>
      </c>
    </row>
    <row r="711" spans="1:7" ht="17.25">
      <c r="A711" s="270" t="s">
        <v>2659</v>
      </c>
      <c r="B711" s="270" t="s">
        <v>2658</v>
      </c>
      <c r="C711" s="270" t="s">
        <v>2556</v>
      </c>
      <c r="D711" s="270" t="s">
        <v>2766</v>
      </c>
      <c r="E711" s="271" t="s">
        <v>2556</v>
      </c>
      <c r="F711" s="271" t="s">
        <v>2382</v>
      </c>
      <c r="G711" s="270" t="s">
        <v>2660</v>
      </c>
    </row>
    <row r="712" spans="1:7" ht="15">
      <c r="A712" s="57" t="s">
        <v>2519</v>
      </c>
      <c r="B712" s="57" t="s">
        <v>2520</v>
      </c>
      <c r="C712" s="57" t="s">
        <v>2521</v>
      </c>
      <c r="D712" s="57" t="s">
        <v>2766</v>
      </c>
      <c r="E712" s="58" t="s">
        <v>2785</v>
      </c>
      <c r="F712" s="58" t="s">
        <v>2493</v>
      </c>
      <c r="G712" s="57" t="s">
        <v>2523</v>
      </c>
    </row>
    <row r="713" spans="1:7" ht="17.25">
      <c r="A713" s="270" t="s">
        <v>2662</v>
      </c>
      <c r="B713" s="270" t="s">
        <v>2520</v>
      </c>
      <c r="C713" s="270" t="s">
        <v>2575</v>
      </c>
      <c r="D713" s="270" t="s">
        <v>2766</v>
      </c>
      <c r="E713" s="271" t="s">
        <v>108</v>
      </c>
      <c r="F713" s="271" t="s">
        <v>2382</v>
      </c>
      <c r="G713" s="270" t="s">
        <v>2663</v>
      </c>
    </row>
    <row r="714" spans="1:7" ht="17.25">
      <c r="A714" s="270" t="s">
        <v>2664</v>
      </c>
      <c r="B714" s="270" t="s">
        <v>2658</v>
      </c>
      <c r="C714" s="270" t="s">
        <v>2665</v>
      </c>
      <c r="D714" s="270" t="s">
        <v>2766</v>
      </c>
      <c r="E714" s="271" t="s">
        <v>108</v>
      </c>
      <c r="F714" s="271" t="s">
        <v>2382</v>
      </c>
      <c r="G714" s="270" t="s">
        <v>2435</v>
      </c>
    </row>
    <row r="715" spans="1:7" ht="17.25">
      <c r="A715" s="270" t="s">
        <v>2524</v>
      </c>
      <c r="B715" s="270"/>
      <c r="C715" s="270" t="s">
        <v>2525</v>
      </c>
      <c r="D715" s="270" t="s">
        <v>2433</v>
      </c>
      <c r="E715" s="271"/>
      <c r="F715" s="271" t="s">
        <v>2526</v>
      </c>
      <c r="G715" s="270" t="s">
        <v>2435</v>
      </c>
    </row>
    <row r="716" spans="1:7" ht="17.25">
      <c r="A716" s="270" t="s">
        <v>2666</v>
      </c>
      <c r="B716" s="270" t="s">
        <v>2658</v>
      </c>
      <c r="C716" s="270" t="s">
        <v>2667</v>
      </c>
      <c r="D716" s="270" t="s">
        <v>2766</v>
      </c>
      <c r="E716" s="271" t="s">
        <v>108</v>
      </c>
      <c r="F716" s="270" t="s">
        <v>2382</v>
      </c>
      <c r="G716" s="270" t="s">
        <v>2668</v>
      </c>
    </row>
    <row r="717" spans="1:7" ht="17.25">
      <c r="A717" s="75" t="s">
        <v>2786</v>
      </c>
      <c r="B717" s="75"/>
      <c r="C717" s="75"/>
      <c r="D717" s="75"/>
      <c r="E717" s="76"/>
      <c r="F717" s="75"/>
      <c r="G717" s="75"/>
    </row>
    <row r="718" spans="1:7" ht="15">
      <c r="A718" s="56" t="s">
        <v>2670</v>
      </c>
      <c r="B718" s="56" t="s">
        <v>2507</v>
      </c>
      <c r="C718" s="56" t="s">
        <v>2671</v>
      </c>
      <c r="D718" s="56" t="s">
        <v>2766</v>
      </c>
      <c r="E718" s="74" t="s">
        <v>108</v>
      </c>
      <c r="F718" s="74" t="s">
        <v>2382</v>
      </c>
      <c r="G718" s="56" t="s">
        <v>2672</v>
      </c>
    </row>
    <row r="719" spans="1:7" ht="17.25">
      <c r="A719" s="270" t="s">
        <v>2530</v>
      </c>
      <c r="B719" s="270" t="s">
        <v>2531</v>
      </c>
      <c r="C719" s="270" t="s">
        <v>2532</v>
      </c>
      <c r="D719" s="270" t="s">
        <v>2433</v>
      </c>
      <c r="E719" s="271"/>
      <c r="F719" s="271" t="s">
        <v>2434</v>
      </c>
      <c r="G719" s="270" t="s">
        <v>2533</v>
      </c>
    </row>
    <row r="720" spans="1:7" ht="17.25">
      <c r="A720" s="270" t="s">
        <v>2530</v>
      </c>
      <c r="B720" s="270" t="s">
        <v>2531</v>
      </c>
      <c r="C720" s="270" t="s">
        <v>2532</v>
      </c>
      <c r="D720" s="270" t="s">
        <v>2766</v>
      </c>
      <c r="E720" s="271" t="s">
        <v>108</v>
      </c>
      <c r="F720" s="271" t="s">
        <v>2382</v>
      </c>
      <c r="G720" s="270" t="s">
        <v>2533</v>
      </c>
    </row>
    <row r="721" spans="1:7" ht="17.25">
      <c r="A721" s="270" t="s">
        <v>2537</v>
      </c>
      <c r="B721" s="270" t="s">
        <v>2426</v>
      </c>
      <c r="C721" s="270" t="s">
        <v>2427</v>
      </c>
      <c r="D721" s="270" t="s">
        <v>2766</v>
      </c>
      <c r="E721" s="271" t="s">
        <v>2565</v>
      </c>
      <c r="F721" s="270" t="s">
        <v>2378</v>
      </c>
      <c r="G721" s="270" t="s">
        <v>2435</v>
      </c>
    </row>
    <row r="722" spans="1:7" ht="17.25">
      <c r="A722" s="270" t="s">
        <v>2673</v>
      </c>
      <c r="B722" s="270" t="s">
        <v>2426</v>
      </c>
      <c r="C722" s="270" t="s">
        <v>108</v>
      </c>
      <c r="D722" s="270" t="s">
        <v>2766</v>
      </c>
      <c r="E722" s="271" t="s">
        <v>108</v>
      </c>
      <c r="F722" s="271" t="s">
        <v>2382</v>
      </c>
      <c r="G722" s="270" t="s">
        <v>2435</v>
      </c>
    </row>
    <row r="723" spans="1:7" ht="17.25">
      <c r="A723" s="270" t="s">
        <v>2674</v>
      </c>
      <c r="B723" s="270" t="s">
        <v>2535</v>
      </c>
      <c r="C723" s="270" t="s">
        <v>2675</v>
      </c>
      <c r="D723" s="270" t="s">
        <v>2766</v>
      </c>
      <c r="E723" s="271" t="s">
        <v>2675</v>
      </c>
      <c r="F723" s="271" t="s">
        <v>2382</v>
      </c>
      <c r="G723" s="270" t="s">
        <v>2676</v>
      </c>
    </row>
    <row r="724" spans="1:7" ht="17.25">
      <c r="A724" s="75" t="s">
        <v>2787</v>
      </c>
      <c r="B724" s="75"/>
      <c r="C724" s="75"/>
      <c r="D724" s="75"/>
      <c r="E724" s="76"/>
      <c r="F724" s="75"/>
      <c r="G724" s="75"/>
    </row>
    <row r="725" spans="1:7" ht="17.25">
      <c r="A725" s="270" t="s">
        <v>2788</v>
      </c>
      <c r="B725" s="270" t="s">
        <v>2467</v>
      </c>
      <c r="C725" s="270" t="s">
        <v>1617</v>
      </c>
      <c r="D725" s="270" t="s">
        <v>2789</v>
      </c>
      <c r="E725" s="271" t="s">
        <v>108</v>
      </c>
      <c r="F725" s="271" t="s">
        <v>2208</v>
      </c>
      <c r="G725" s="270" t="s">
        <v>2790</v>
      </c>
    </row>
    <row r="726" spans="1:7" ht="17.25">
      <c r="A726" s="270" t="s">
        <v>2791</v>
      </c>
      <c r="B726" s="270" t="s">
        <v>2792</v>
      </c>
      <c r="C726" s="270" t="s">
        <v>2793</v>
      </c>
      <c r="D726" s="270" t="s">
        <v>2789</v>
      </c>
      <c r="E726" s="271" t="s">
        <v>2794</v>
      </c>
      <c r="F726" s="270" t="s">
        <v>2208</v>
      </c>
      <c r="G726" s="270" t="s">
        <v>2795</v>
      </c>
    </row>
    <row r="727" spans="1:7" ht="17.25">
      <c r="A727" s="270" t="s">
        <v>2796</v>
      </c>
      <c r="B727" s="270" t="s">
        <v>2792</v>
      </c>
      <c r="C727" s="270" t="s">
        <v>2556</v>
      </c>
      <c r="D727" s="270" t="s">
        <v>2789</v>
      </c>
      <c r="E727" s="271" t="s">
        <v>2556</v>
      </c>
      <c r="F727" s="270" t="s">
        <v>2208</v>
      </c>
      <c r="G727" s="270" t="s">
        <v>2797</v>
      </c>
    </row>
    <row r="728" spans="1:7" ht="17.25">
      <c r="A728" s="270" t="s">
        <v>2798</v>
      </c>
      <c r="B728" s="270" t="s">
        <v>2467</v>
      </c>
      <c r="C728" s="270" t="s">
        <v>108</v>
      </c>
      <c r="D728" s="270" t="s">
        <v>2789</v>
      </c>
      <c r="E728" s="271" t="s">
        <v>108</v>
      </c>
      <c r="F728" s="270" t="s">
        <v>2208</v>
      </c>
      <c r="G728" s="270" t="s">
        <v>2799</v>
      </c>
    </row>
    <row r="729" spans="1:7" ht="17.25">
      <c r="A729" s="270" t="s">
        <v>2800</v>
      </c>
      <c r="B729" s="270" t="s">
        <v>2801</v>
      </c>
      <c r="C729" s="270" t="s">
        <v>2556</v>
      </c>
      <c r="D729" s="270" t="s">
        <v>2789</v>
      </c>
      <c r="E729" s="271" t="s">
        <v>2556</v>
      </c>
      <c r="F729" s="271" t="s">
        <v>2208</v>
      </c>
      <c r="G729" s="270" t="s">
        <v>2797</v>
      </c>
    </row>
    <row r="730" spans="1:7" ht="17.25">
      <c r="A730" s="270" t="s">
        <v>2426</v>
      </c>
      <c r="B730" s="270" t="s">
        <v>2426</v>
      </c>
      <c r="C730" s="270" t="s">
        <v>2427</v>
      </c>
      <c r="D730" s="270" t="s">
        <v>2789</v>
      </c>
      <c r="E730" s="271" t="s">
        <v>2802</v>
      </c>
      <c r="F730" s="270" t="s">
        <v>2209</v>
      </c>
      <c r="G730" s="270" t="s">
        <v>2430</v>
      </c>
    </row>
    <row r="731" spans="1:7" ht="17.25">
      <c r="A731" s="270" t="s">
        <v>2431</v>
      </c>
      <c r="B731" s="270" t="s">
        <v>2432</v>
      </c>
      <c r="C731" s="270"/>
      <c r="D731" s="270" t="s">
        <v>2433</v>
      </c>
      <c r="E731" s="271"/>
      <c r="F731" s="271" t="s">
        <v>2434</v>
      </c>
      <c r="G731" s="270" t="s">
        <v>2435</v>
      </c>
    </row>
    <row r="732" spans="1:7" ht="17.25">
      <c r="A732" s="270" t="s">
        <v>2436</v>
      </c>
      <c r="B732" s="270" t="s">
        <v>2432</v>
      </c>
      <c r="C732" s="270"/>
      <c r="D732" s="270" t="s">
        <v>2433</v>
      </c>
      <c r="E732" s="271"/>
      <c r="F732" s="271" t="s">
        <v>2434</v>
      </c>
      <c r="G732" s="270" t="s">
        <v>2435</v>
      </c>
    </row>
    <row r="733" spans="1:7" ht="17.25">
      <c r="A733" s="75" t="s">
        <v>2803</v>
      </c>
      <c r="B733" s="75"/>
      <c r="C733" s="75"/>
      <c r="D733" s="75"/>
      <c r="E733" s="76"/>
      <c r="F733" s="75"/>
      <c r="G733" s="75"/>
    </row>
    <row r="734" spans="1:7" ht="17.25">
      <c r="A734" s="270" t="s">
        <v>2804</v>
      </c>
      <c r="B734" s="270" t="s">
        <v>2792</v>
      </c>
      <c r="C734" s="270" t="s">
        <v>2675</v>
      </c>
      <c r="D734" s="270" t="s">
        <v>2789</v>
      </c>
      <c r="E734" s="271" t="s">
        <v>2675</v>
      </c>
      <c r="F734" s="270" t="s">
        <v>2208</v>
      </c>
      <c r="G734" s="270" t="s">
        <v>2805</v>
      </c>
    </row>
    <row r="735" spans="1:7" ht="15">
      <c r="A735" s="56" t="s">
        <v>2806</v>
      </c>
      <c r="B735" s="56" t="s">
        <v>2792</v>
      </c>
      <c r="C735" s="56" t="s">
        <v>2427</v>
      </c>
      <c r="D735" s="56" t="s">
        <v>2789</v>
      </c>
      <c r="E735" s="74" t="s">
        <v>2802</v>
      </c>
      <c r="F735" s="56" t="s">
        <v>2209</v>
      </c>
      <c r="G735" s="56" t="s">
        <v>2807</v>
      </c>
    </row>
    <row r="736" spans="1:7" ht="17.25">
      <c r="A736" s="270" t="s">
        <v>2438</v>
      </c>
      <c r="B736" s="270" t="s">
        <v>2432</v>
      </c>
      <c r="C736" s="270"/>
      <c r="D736" s="270" t="s">
        <v>2433</v>
      </c>
      <c r="E736" s="271"/>
      <c r="F736" s="270" t="s">
        <v>2439</v>
      </c>
      <c r="G736" s="270" t="s">
        <v>2435</v>
      </c>
    </row>
    <row r="737" spans="1:7" ht="17.25">
      <c r="A737" s="270" t="s">
        <v>2440</v>
      </c>
      <c r="B737" s="270" t="s">
        <v>2441</v>
      </c>
      <c r="C737" s="270"/>
      <c r="D737" s="270" t="s">
        <v>2433</v>
      </c>
      <c r="E737" s="271"/>
      <c r="F737" s="270" t="s">
        <v>2434</v>
      </c>
      <c r="G737" s="270" t="s">
        <v>2435</v>
      </c>
    </row>
    <row r="738" spans="1:7" ht="17.25">
      <c r="A738" s="270" t="s">
        <v>2442</v>
      </c>
      <c r="B738" s="270" t="s">
        <v>2441</v>
      </c>
      <c r="C738" s="270"/>
      <c r="D738" s="270" t="s">
        <v>2433</v>
      </c>
      <c r="E738" s="271"/>
      <c r="F738" s="270" t="s">
        <v>2434</v>
      </c>
      <c r="G738" s="270" t="s">
        <v>2435</v>
      </c>
    </row>
    <row r="739" spans="1:7" ht="17.25">
      <c r="A739" s="270" t="s">
        <v>2808</v>
      </c>
      <c r="B739" s="270" t="s">
        <v>2809</v>
      </c>
      <c r="C739" s="270" t="s">
        <v>2427</v>
      </c>
      <c r="D739" s="270" t="s">
        <v>2789</v>
      </c>
      <c r="E739" s="271" t="s">
        <v>2802</v>
      </c>
      <c r="F739" s="270" t="s">
        <v>2209</v>
      </c>
      <c r="G739" s="270" t="s">
        <v>2810</v>
      </c>
    </row>
    <row r="740" spans="1:7" ht="17.25">
      <c r="A740" s="270" t="s">
        <v>2811</v>
      </c>
      <c r="B740" s="270" t="s">
        <v>2467</v>
      </c>
      <c r="C740" s="270" t="s">
        <v>2675</v>
      </c>
      <c r="D740" s="270" t="s">
        <v>2789</v>
      </c>
      <c r="E740" s="271" t="s">
        <v>2675</v>
      </c>
      <c r="F740" s="270" t="s">
        <v>2208</v>
      </c>
      <c r="G740" s="270" t="s">
        <v>2812</v>
      </c>
    </row>
    <row r="741" spans="1:7" ht="17.100000000000001">
      <c r="A741" s="56" t="s">
        <v>2443</v>
      </c>
      <c r="B741" s="56" t="s">
        <v>2432</v>
      </c>
      <c r="C741" s="56"/>
      <c r="D741" s="56" t="s">
        <v>2433</v>
      </c>
      <c r="E741" s="74"/>
      <c r="F741" s="270" t="s">
        <v>2439</v>
      </c>
      <c r="G741" s="56" t="s">
        <v>2435</v>
      </c>
    </row>
    <row r="742" spans="1:7" ht="17.25">
      <c r="A742" s="270" t="s">
        <v>2813</v>
      </c>
      <c r="B742" s="270" t="s">
        <v>2814</v>
      </c>
      <c r="C742" s="270" t="s">
        <v>2815</v>
      </c>
      <c r="D742" s="270" t="s">
        <v>2789</v>
      </c>
      <c r="E742" s="271" t="s">
        <v>2675</v>
      </c>
      <c r="F742" s="270" t="s">
        <v>2208</v>
      </c>
      <c r="G742" s="270" t="s">
        <v>2816</v>
      </c>
    </row>
    <row r="743" spans="1:7" ht="17.25">
      <c r="A743" s="270" t="s">
        <v>2817</v>
      </c>
      <c r="B743" s="270" t="s">
        <v>2818</v>
      </c>
      <c r="C743" s="270" t="s">
        <v>2819</v>
      </c>
      <c r="D743" s="270" t="s">
        <v>2789</v>
      </c>
      <c r="E743" s="271" t="s">
        <v>1213</v>
      </c>
      <c r="F743" s="270" t="s">
        <v>2205</v>
      </c>
      <c r="G743" s="270" t="s">
        <v>2820</v>
      </c>
    </row>
    <row r="744" spans="1:7" ht="17.25">
      <c r="A744" s="270" t="s">
        <v>2821</v>
      </c>
      <c r="B744" s="270" t="s">
        <v>2801</v>
      </c>
      <c r="C744" s="270" t="s">
        <v>2822</v>
      </c>
      <c r="D744" s="270" t="s">
        <v>2789</v>
      </c>
      <c r="E744" s="271" t="s">
        <v>2823</v>
      </c>
      <c r="F744" s="270" t="s">
        <v>2209</v>
      </c>
      <c r="G744" s="270" t="s">
        <v>2824</v>
      </c>
    </row>
    <row r="745" spans="1:7" ht="17.25">
      <c r="A745" s="270" t="s">
        <v>2825</v>
      </c>
      <c r="B745" s="270" t="s">
        <v>2826</v>
      </c>
      <c r="C745" s="270" t="s">
        <v>2427</v>
      </c>
      <c r="D745" s="270" t="s">
        <v>2789</v>
      </c>
      <c r="E745" s="271" t="s">
        <v>2802</v>
      </c>
      <c r="F745" s="270" t="s">
        <v>2209</v>
      </c>
      <c r="G745" s="270" t="s">
        <v>2435</v>
      </c>
    </row>
    <row r="746" spans="1:7">
      <c r="A746" s="56" t="s">
        <v>2444</v>
      </c>
      <c r="B746" s="56" t="s">
        <v>2441</v>
      </c>
      <c r="C746" s="56"/>
      <c r="D746" s="56" t="s">
        <v>2433</v>
      </c>
      <c r="E746" s="74"/>
      <c r="F746" s="56" t="s">
        <v>2434</v>
      </c>
      <c r="G746" s="56" t="s">
        <v>2435</v>
      </c>
    </row>
    <row r="747" spans="1:7" ht="17.100000000000001">
      <c r="A747" s="270" t="s">
        <v>2445</v>
      </c>
      <c r="B747" s="270" t="s">
        <v>2432</v>
      </c>
      <c r="C747" s="270"/>
      <c r="D747" s="270" t="s">
        <v>2433</v>
      </c>
      <c r="E747" s="271"/>
      <c r="F747" s="270" t="s">
        <v>2434</v>
      </c>
      <c r="G747" s="270" t="s">
        <v>2435</v>
      </c>
    </row>
    <row r="748" spans="1:7" ht="17.25">
      <c r="A748" s="270" t="s">
        <v>2446</v>
      </c>
      <c r="B748" s="270" t="s">
        <v>2432</v>
      </c>
      <c r="C748" s="270"/>
      <c r="D748" s="270" t="s">
        <v>2433</v>
      </c>
      <c r="E748" s="271"/>
      <c r="F748" s="270" t="s">
        <v>2439</v>
      </c>
      <c r="G748" s="270" t="s">
        <v>2435</v>
      </c>
    </row>
    <row r="749" spans="1:7" ht="17.25">
      <c r="A749" s="270" t="s">
        <v>2827</v>
      </c>
      <c r="B749" s="270" t="s">
        <v>2826</v>
      </c>
      <c r="C749" s="270" t="s">
        <v>2474</v>
      </c>
      <c r="D749" s="270" t="s">
        <v>2789</v>
      </c>
      <c r="E749" s="271" t="s">
        <v>2475</v>
      </c>
      <c r="F749" s="270" t="s">
        <v>2209</v>
      </c>
      <c r="G749" s="270" t="s">
        <v>2828</v>
      </c>
    </row>
    <row r="750" spans="1:7" ht="17.25">
      <c r="A750" s="270" t="s">
        <v>2829</v>
      </c>
      <c r="B750" s="270" t="s">
        <v>2818</v>
      </c>
      <c r="C750" s="270" t="s">
        <v>2474</v>
      </c>
      <c r="D750" s="270" t="s">
        <v>2789</v>
      </c>
      <c r="E750" s="271" t="s">
        <v>2475</v>
      </c>
      <c r="F750" s="270" t="s">
        <v>2209</v>
      </c>
      <c r="G750" s="270" t="s">
        <v>2828</v>
      </c>
    </row>
    <row r="751" spans="1:7" ht="17.25">
      <c r="A751" s="270" t="s">
        <v>2447</v>
      </c>
      <c r="B751" s="270" t="s">
        <v>2432</v>
      </c>
      <c r="C751" s="270"/>
      <c r="D751" s="270" t="s">
        <v>2433</v>
      </c>
      <c r="E751" s="271"/>
      <c r="F751" s="270" t="s">
        <v>2439</v>
      </c>
      <c r="G751" s="270" t="s">
        <v>2435</v>
      </c>
    </row>
    <row r="752" spans="1:7" ht="17.25">
      <c r="A752" s="270" t="s">
        <v>2830</v>
      </c>
      <c r="B752" s="270" t="s">
        <v>2467</v>
      </c>
      <c r="C752" s="270" t="s">
        <v>2427</v>
      </c>
      <c r="D752" s="270" t="s">
        <v>2789</v>
      </c>
      <c r="E752" s="271" t="s">
        <v>2802</v>
      </c>
      <c r="F752" s="270" t="s">
        <v>2209</v>
      </c>
      <c r="G752" s="270" t="s">
        <v>2435</v>
      </c>
    </row>
    <row r="753" spans="1:7" ht="17.25">
      <c r="A753" s="270" t="s">
        <v>2831</v>
      </c>
      <c r="B753" s="270" t="s">
        <v>2826</v>
      </c>
      <c r="C753" s="270" t="s">
        <v>108</v>
      </c>
      <c r="D753" s="270" t="s">
        <v>2789</v>
      </c>
      <c r="E753" s="271" t="s">
        <v>108</v>
      </c>
      <c r="F753" s="270" t="s">
        <v>2208</v>
      </c>
      <c r="G753" s="270" t="s">
        <v>2832</v>
      </c>
    </row>
    <row r="754" spans="1:7" ht="17.25">
      <c r="A754" s="270" t="s">
        <v>2833</v>
      </c>
      <c r="B754" s="270" t="s">
        <v>2834</v>
      </c>
      <c r="C754" s="270" t="s">
        <v>2819</v>
      </c>
      <c r="D754" s="270" t="s">
        <v>2789</v>
      </c>
      <c r="E754" s="271" t="s">
        <v>1213</v>
      </c>
      <c r="F754" s="270" t="s">
        <v>2205</v>
      </c>
      <c r="G754" s="270" t="s">
        <v>2820</v>
      </c>
    </row>
    <row r="755" spans="1:7" ht="17.25">
      <c r="A755" s="270" t="s">
        <v>2448</v>
      </c>
      <c r="B755" s="270" t="s">
        <v>2432</v>
      </c>
      <c r="C755" s="270"/>
      <c r="D755" s="270" t="s">
        <v>2433</v>
      </c>
      <c r="E755" s="271"/>
      <c r="F755" s="270" t="s">
        <v>2439</v>
      </c>
      <c r="G755" s="270" t="s">
        <v>2435</v>
      </c>
    </row>
    <row r="756" spans="1:7" ht="17.100000000000001">
      <c r="A756" s="270" t="s">
        <v>2449</v>
      </c>
      <c r="B756" s="270" t="s">
        <v>2441</v>
      </c>
      <c r="C756" s="270"/>
      <c r="D756" s="270" t="s">
        <v>2433</v>
      </c>
      <c r="E756" s="271"/>
      <c r="F756" s="270" t="s">
        <v>2439</v>
      </c>
      <c r="G756" s="270" t="s">
        <v>2435</v>
      </c>
    </row>
    <row r="757" spans="1:7" ht="17.25">
      <c r="A757" s="270" t="s">
        <v>2426</v>
      </c>
      <c r="B757" s="270" t="s">
        <v>2426</v>
      </c>
      <c r="C757" s="270" t="s">
        <v>2427</v>
      </c>
      <c r="D757" s="270" t="s">
        <v>2789</v>
      </c>
      <c r="E757" s="271" t="s">
        <v>2802</v>
      </c>
      <c r="F757" s="270" t="s">
        <v>2209</v>
      </c>
      <c r="G757" s="270" t="s">
        <v>2450</v>
      </c>
    </row>
    <row r="758" spans="1:7" ht="17.25">
      <c r="A758" s="270" t="s">
        <v>2835</v>
      </c>
      <c r="B758" s="270" t="s">
        <v>2432</v>
      </c>
      <c r="C758" s="270" t="s">
        <v>2427</v>
      </c>
      <c r="D758" s="270" t="s">
        <v>2789</v>
      </c>
      <c r="E758" s="271" t="s">
        <v>2802</v>
      </c>
      <c r="F758" s="270" t="s">
        <v>2209</v>
      </c>
      <c r="G758" s="270" t="s">
        <v>2836</v>
      </c>
    </row>
    <row r="759" spans="1:7" ht="17.25">
      <c r="A759" s="270" t="s">
        <v>2837</v>
      </c>
      <c r="B759" s="270" t="s">
        <v>2801</v>
      </c>
      <c r="C759" s="270" t="s">
        <v>2838</v>
      </c>
      <c r="D759" s="270" t="s">
        <v>2789</v>
      </c>
      <c r="E759" s="271" t="s">
        <v>2552</v>
      </c>
      <c r="F759" s="270" t="s">
        <v>2208</v>
      </c>
      <c r="G759" s="270" t="s">
        <v>2839</v>
      </c>
    </row>
    <row r="760" spans="1:7" ht="17.25">
      <c r="A760" s="270" t="s">
        <v>2840</v>
      </c>
      <c r="B760" s="270" t="s">
        <v>2809</v>
      </c>
      <c r="C760" s="270" t="s">
        <v>2675</v>
      </c>
      <c r="D760" s="270" t="s">
        <v>2789</v>
      </c>
      <c r="E760" s="271" t="s">
        <v>2675</v>
      </c>
      <c r="F760" s="270" t="s">
        <v>2208</v>
      </c>
      <c r="G760" s="270" t="s">
        <v>2841</v>
      </c>
    </row>
    <row r="761" spans="1:7" ht="17.25">
      <c r="A761" s="75" t="s">
        <v>2842</v>
      </c>
      <c r="B761" s="75"/>
      <c r="C761" s="75"/>
      <c r="D761" s="75"/>
      <c r="E761" s="76"/>
      <c r="F761" s="75"/>
      <c r="G761" s="75"/>
    </row>
    <row r="762" spans="1:7" ht="17.25">
      <c r="A762" s="270" t="s">
        <v>2426</v>
      </c>
      <c r="B762" s="270" t="s">
        <v>2426</v>
      </c>
      <c r="C762" s="270" t="s">
        <v>2427</v>
      </c>
      <c r="D762" s="270" t="s">
        <v>2789</v>
      </c>
      <c r="E762" s="271" t="s">
        <v>2802</v>
      </c>
      <c r="F762" s="270" t="s">
        <v>2209</v>
      </c>
      <c r="G762" s="270" t="s">
        <v>2430</v>
      </c>
    </row>
    <row r="763" spans="1:7" ht="17.25">
      <c r="A763" s="270" t="s">
        <v>2843</v>
      </c>
      <c r="B763" s="270" t="s">
        <v>2844</v>
      </c>
      <c r="C763" s="270" t="s">
        <v>2845</v>
      </c>
      <c r="D763" s="270" t="s">
        <v>2789</v>
      </c>
      <c r="E763" s="271" t="s">
        <v>2846</v>
      </c>
      <c r="F763" s="270" t="s">
        <v>2208</v>
      </c>
      <c r="G763" s="270" t="s">
        <v>2847</v>
      </c>
    </row>
    <row r="764" spans="1:7" ht="17.25">
      <c r="A764" s="270" t="s">
        <v>2848</v>
      </c>
      <c r="B764" s="270" t="s">
        <v>2467</v>
      </c>
      <c r="C764" s="270" t="s">
        <v>2675</v>
      </c>
      <c r="D764" s="270" t="s">
        <v>2789</v>
      </c>
      <c r="E764" s="271" t="s">
        <v>2675</v>
      </c>
      <c r="F764" s="270" t="s">
        <v>2208</v>
      </c>
      <c r="G764" s="270" t="s">
        <v>2849</v>
      </c>
    </row>
    <row r="765" spans="1:7" ht="17.25">
      <c r="A765" s="270" t="s">
        <v>2850</v>
      </c>
      <c r="B765" s="270" t="s">
        <v>2432</v>
      </c>
      <c r="C765" s="270" t="s">
        <v>108</v>
      </c>
      <c r="D765" s="270" t="s">
        <v>2789</v>
      </c>
      <c r="E765" s="271" t="s">
        <v>108</v>
      </c>
      <c r="F765" s="270" t="s">
        <v>2208</v>
      </c>
      <c r="G765" s="270" t="s">
        <v>2435</v>
      </c>
    </row>
    <row r="766" spans="1:7" ht="17.25">
      <c r="A766" s="270" t="s">
        <v>2851</v>
      </c>
      <c r="B766" s="270" t="s">
        <v>2792</v>
      </c>
      <c r="C766" s="270" t="s">
        <v>108</v>
      </c>
      <c r="D766" s="270" t="s">
        <v>2789</v>
      </c>
      <c r="E766" s="271" t="s">
        <v>108</v>
      </c>
      <c r="F766" s="270" t="s">
        <v>2208</v>
      </c>
      <c r="G766" s="270" t="s">
        <v>2852</v>
      </c>
    </row>
    <row r="767" spans="1:7" ht="17.25">
      <c r="A767" s="270" t="s">
        <v>2853</v>
      </c>
      <c r="B767" s="270" t="s">
        <v>2814</v>
      </c>
      <c r="C767" s="270" t="s">
        <v>2675</v>
      </c>
      <c r="D767" s="270" t="s">
        <v>2789</v>
      </c>
      <c r="E767" s="271" t="s">
        <v>2675</v>
      </c>
      <c r="F767" s="270" t="s">
        <v>2208</v>
      </c>
      <c r="G767" s="270" t="s">
        <v>2854</v>
      </c>
    </row>
    <row r="768" spans="1:7" ht="17.25">
      <c r="A768" s="270" t="s">
        <v>2855</v>
      </c>
      <c r="B768" s="270" t="s">
        <v>2467</v>
      </c>
      <c r="C768" s="270" t="s">
        <v>2675</v>
      </c>
      <c r="D768" s="270" t="s">
        <v>2789</v>
      </c>
      <c r="E768" s="271" t="s">
        <v>2675</v>
      </c>
      <c r="F768" s="270" t="s">
        <v>2208</v>
      </c>
      <c r="G768" s="270" t="s">
        <v>2856</v>
      </c>
    </row>
    <row r="769" spans="1:7" ht="17.25">
      <c r="A769" s="268" t="s">
        <v>2857</v>
      </c>
      <c r="B769" s="268" t="s">
        <v>2814</v>
      </c>
      <c r="C769" s="268" t="s">
        <v>2858</v>
      </c>
      <c r="D769" s="268" t="s">
        <v>2789</v>
      </c>
      <c r="E769" s="269" t="s">
        <v>2556</v>
      </c>
      <c r="F769" s="269" t="s">
        <v>2493</v>
      </c>
      <c r="G769" s="268" t="s">
        <v>2859</v>
      </c>
    </row>
    <row r="770" spans="1:7" ht="17.25">
      <c r="A770" s="270" t="s">
        <v>2860</v>
      </c>
      <c r="B770" s="270" t="s">
        <v>2818</v>
      </c>
      <c r="C770" s="270" t="s">
        <v>2861</v>
      </c>
      <c r="D770" s="270" t="s">
        <v>2789</v>
      </c>
      <c r="E770" s="271" t="s">
        <v>2675</v>
      </c>
      <c r="F770" s="270" t="s">
        <v>2208</v>
      </c>
      <c r="G770" s="270" t="s">
        <v>2862</v>
      </c>
    </row>
    <row r="771" spans="1:7" ht="17.25">
      <c r="A771" s="270" t="s">
        <v>2863</v>
      </c>
      <c r="B771" s="270" t="s">
        <v>2801</v>
      </c>
      <c r="C771" s="270" t="s">
        <v>108</v>
      </c>
      <c r="D771" s="270" t="s">
        <v>2789</v>
      </c>
      <c r="E771" s="271" t="s">
        <v>108</v>
      </c>
      <c r="F771" s="270" t="s">
        <v>2208</v>
      </c>
      <c r="G771" s="270" t="s">
        <v>2435</v>
      </c>
    </row>
    <row r="772" spans="1:7" ht="17.25">
      <c r="A772" s="270" t="s">
        <v>2864</v>
      </c>
      <c r="B772" s="270" t="s">
        <v>2801</v>
      </c>
      <c r="C772" s="270" t="s">
        <v>2675</v>
      </c>
      <c r="D772" s="270" t="s">
        <v>2789</v>
      </c>
      <c r="E772" s="271" t="s">
        <v>2675</v>
      </c>
      <c r="F772" s="270" t="s">
        <v>2208</v>
      </c>
      <c r="G772" s="270" t="s">
        <v>2865</v>
      </c>
    </row>
    <row r="773" spans="1:7" ht="17.25">
      <c r="A773" s="75" t="s">
        <v>2866</v>
      </c>
      <c r="B773" s="75"/>
      <c r="C773" s="75"/>
      <c r="D773" s="75"/>
      <c r="E773" s="76"/>
      <c r="F773" s="75"/>
      <c r="G773" s="75"/>
    </row>
    <row r="774" spans="1:7" ht="17.25">
      <c r="A774" s="270" t="s">
        <v>2426</v>
      </c>
      <c r="B774" s="270" t="s">
        <v>2426</v>
      </c>
      <c r="C774" s="270" t="s">
        <v>2427</v>
      </c>
      <c r="D774" s="270" t="s">
        <v>2789</v>
      </c>
      <c r="E774" s="271" t="s">
        <v>2802</v>
      </c>
      <c r="F774" s="270" t="s">
        <v>2209</v>
      </c>
      <c r="G774" s="270" t="s">
        <v>2453</v>
      </c>
    </row>
    <row r="775" spans="1:7" ht="17.25">
      <c r="A775" s="270" t="s">
        <v>2867</v>
      </c>
      <c r="B775" s="270" t="s">
        <v>2792</v>
      </c>
      <c r="C775" s="270" t="s">
        <v>2868</v>
      </c>
      <c r="D775" s="270" t="s">
        <v>2789</v>
      </c>
      <c r="E775" s="271" t="s">
        <v>2675</v>
      </c>
      <c r="F775" s="270" t="s">
        <v>2208</v>
      </c>
      <c r="G775" s="270" t="s">
        <v>2869</v>
      </c>
    </row>
    <row r="776" spans="1:7" ht="17.25">
      <c r="A776" s="270" t="s">
        <v>2870</v>
      </c>
      <c r="B776" s="270" t="s">
        <v>2871</v>
      </c>
      <c r="C776" s="270" t="s">
        <v>2427</v>
      </c>
      <c r="D776" s="270" t="s">
        <v>2789</v>
      </c>
      <c r="E776" s="271" t="s">
        <v>2802</v>
      </c>
      <c r="F776" s="270" t="s">
        <v>2209</v>
      </c>
      <c r="G776" s="270" t="s">
        <v>2435</v>
      </c>
    </row>
    <row r="777" spans="1:7" ht="17.25">
      <c r="A777" s="270" t="s">
        <v>2872</v>
      </c>
      <c r="B777" s="270" t="s">
        <v>2809</v>
      </c>
      <c r="C777" s="270" t="s">
        <v>2675</v>
      </c>
      <c r="D777" s="270" t="s">
        <v>2789</v>
      </c>
      <c r="E777" s="271" t="s">
        <v>2675</v>
      </c>
      <c r="F777" s="270" t="s">
        <v>2208</v>
      </c>
      <c r="G777" s="270" t="s">
        <v>2873</v>
      </c>
    </row>
    <row r="778" spans="1:7" ht="17.25">
      <c r="A778" s="270" t="s">
        <v>2874</v>
      </c>
      <c r="B778" s="270" t="s">
        <v>2432</v>
      </c>
      <c r="C778" s="270" t="s">
        <v>2427</v>
      </c>
      <c r="D778" s="270" t="s">
        <v>2789</v>
      </c>
      <c r="E778" s="271" t="s">
        <v>2802</v>
      </c>
      <c r="F778" s="271" t="s">
        <v>2209</v>
      </c>
      <c r="G778" s="270" t="s">
        <v>2435</v>
      </c>
    </row>
    <row r="779" spans="1:7" ht="17.25">
      <c r="A779" s="270" t="s">
        <v>2875</v>
      </c>
      <c r="B779" s="270" t="s">
        <v>2467</v>
      </c>
      <c r="C779" s="270" t="s">
        <v>2675</v>
      </c>
      <c r="D779" s="270" t="s">
        <v>2789</v>
      </c>
      <c r="E779" s="271" t="s">
        <v>2675</v>
      </c>
      <c r="F779" s="271" t="s">
        <v>2208</v>
      </c>
      <c r="G779" s="270" t="s">
        <v>2876</v>
      </c>
    </row>
    <row r="780" spans="1:7" ht="17.25">
      <c r="A780" s="270" t="s">
        <v>2877</v>
      </c>
      <c r="B780" s="270" t="s">
        <v>2467</v>
      </c>
      <c r="C780" s="270" t="s">
        <v>2675</v>
      </c>
      <c r="D780" s="270" t="s">
        <v>2789</v>
      </c>
      <c r="E780" s="271" t="s">
        <v>2675</v>
      </c>
      <c r="F780" s="270" t="s">
        <v>2208</v>
      </c>
      <c r="G780" s="270" t="s">
        <v>2435</v>
      </c>
    </row>
    <row r="781" spans="1:7" ht="17.25">
      <c r="A781" s="270" t="s">
        <v>2878</v>
      </c>
      <c r="B781" s="270" t="s">
        <v>2834</v>
      </c>
      <c r="C781" s="270" t="s">
        <v>1213</v>
      </c>
      <c r="D781" s="270" t="s">
        <v>2789</v>
      </c>
      <c r="E781" s="271" t="s">
        <v>1213</v>
      </c>
      <c r="F781" s="270" t="s">
        <v>2205</v>
      </c>
      <c r="G781" s="270" t="s">
        <v>2879</v>
      </c>
    </row>
    <row r="782" spans="1:7" ht="17.25">
      <c r="A782" s="270" t="s">
        <v>2880</v>
      </c>
      <c r="B782" s="270" t="s">
        <v>2467</v>
      </c>
      <c r="C782" s="270" t="s">
        <v>2881</v>
      </c>
      <c r="D782" s="270" t="s">
        <v>2789</v>
      </c>
      <c r="E782" s="271" t="s">
        <v>2881</v>
      </c>
      <c r="F782" s="270" t="s">
        <v>2208</v>
      </c>
      <c r="G782" s="270" t="s">
        <v>2882</v>
      </c>
    </row>
    <row r="783" spans="1:7" ht="17.25">
      <c r="A783" s="270" t="s">
        <v>2883</v>
      </c>
      <c r="B783" s="270" t="s">
        <v>2792</v>
      </c>
      <c r="C783" s="270" t="s">
        <v>2427</v>
      </c>
      <c r="D783" s="270" t="s">
        <v>2789</v>
      </c>
      <c r="E783" s="271" t="s">
        <v>2802</v>
      </c>
      <c r="F783" s="270" t="s">
        <v>2209</v>
      </c>
      <c r="G783" s="270" t="s">
        <v>2884</v>
      </c>
    </row>
    <row r="784" spans="1:7" ht="17.25">
      <c r="A784" s="270" t="s">
        <v>2885</v>
      </c>
      <c r="B784" s="270" t="s">
        <v>2826</v>
      </c>
      <c r="C784" s="270" t="s">
        <v>2427</v>
      </c>
      <c r="D784" s="270" t="s">
        <v>2789</v>
      </c>
      <c r="E784" s="271" t="s">
        <v>2802</v>
      </c>
      <c r="F784" s="270" t="s">
        <v>2209</v>
      </c>
      <c r="G784" s="270" t="s">
        <v>2884</v>
      </c>
    </row>
    <row r="785" spans="1:7" ht="17.25">
      <c r="A785" s="270" t="s">
        <v>2886</v>
      </c>
      <c r="B785" s="270" t="s">
        <v>2818</v>
      </c>
      <c r="C785" s="270" t="s">
        <v>2675</v>
      </c>
      <c r="D785" s="270" t="s">
        <v>2789</v>
      </c>
      <c r="E785" s="271" t="s">
        <v>2675</v>
      </c>
      <c r="F785" s="270" t="s">
        <v>2208</v>
      </c>
      <c r="G785" s="270" t="s">
        <v>2887</v>
      </c>
    </row>
    <row r="786" spans="1:7" ht="15">
      <c r="A786" s="56" t="s">
        <v>2454</v>
      </c>
      <c r="B786" s="56" t="s">
        <v>2432</v>
      </c>
      <c r="C786" s="56"/>
      <c r="D786" s="56" t="s">
        <v>2433</v>
      </c>
      <c r="E786" s="74"/>
      <c r="F786" s="56" t="s">
        <v>2434</v>
      </c>
      <c r="G786" s="56" t="s">
        <v>2435</v>
      </c>
    </row>
    <row r="787" spans="1:7" ht="17.25">
      <c r="A787" s="270" t="s">
        <v>2888</v>
      </c>
      <c r="B787" s="270" t="s">
        <v>2432</v>
      </c>
      <c r="C787" s="270" t="s">
        <v>2427</v>
      </c>
      <c r="D787" s="270" t="s">
        <v>2789</v>
      </c>
      <c r="E787" s="271" t="s">
        <v>2802</v>
      </c>
      <c r="F787" s="270" t="s">
        <v>2209</v>
      </c>
      <c r="G787" s="270" t="s">
        <v>2435</v>
      </c>
    </row>
    <row r="788" spans="1:7" ht="17.25">
      <c r="A788" s="270" t="s">
        <v>2889</v>
      </c>
      <c r="B788" s="270" t="s">
        <v>2871</v>
      </c>
      <c r="C788" s="270" t="s">
        <v>2890</v>
      </c>
      <c r="D788" s="270" t="s">
        <v>2789</v>
      </c>
      <c r="E788" s="271" t="s">
        <v>2891</v>
      </c>
      <c r="F788" s="270" t="s">
        <v>2209</v>
      </c>
      <c r="G788" s="270" t="s">
        <v>2435</v>
      </c>
    </row>
    <row r="789" spans="1:7" ht="17.25">
      <c r="A789" s="270" t="s">
        <v>2892</v>
      </c>
      <c r="B789" s="270" t="s">
        <v>2792</v>
      </c>
      <c r="C789" s="270" t="s">
        <v>2890</v>
      </c>
      <c r="D789" s="270" t="s">
        <v>2789</v>
      </c>
      <c r="E789" s="271" t="s">
        <v>2891</v>
      </c>
      <c r="F789" s="270" t="s">
        <v>2209</v>
      </c>
      <c r="G789" s="270" t="s">
        <v>2893</v>
      </c>
    </row>
    <row r="790" spans="1:7" ht="17.25">
      <c r="A790" s="270" t="s">
        <v>2894</v>
      </c>
      <c r="B790" s="270" t="s">
        <v>2871</v>
      </c>
      <c r="C790" s="270" t="s">
        <v>2474</v>
      </c>
      <c r="D790" s="270" t="s">
        <v>2789</v>
      </c>
      <c r="E790" s="271" t="s">
        <v>2475</v>
      </c>
      <c r="F790" s="270" t="s">
        <v>2209</v>
      </c>
      <c r="G790" s="270" t="s">
        <v>2895</v>
      </c>
    </row>
    <row r="791" spans="1:7" ht="17.25">
      <c r="A791" s="75" t="s">
        <v>2896</v>
      </c>
      <c r="B791" s="75"/>
      <c r="C791" s="75"/>
      <c r="D791" s="75"/>
      <c r="E791" s="76"/>
      <c r="F791" s="75"/>
      <c r="G791" s="75"/>
    </row>
    <row r="792" spans="1:7" ht="17.25">
      <c r="A792" s="270" t="s">
        <v>2426</v>
      </c>
      <c r="B792" s="270" t="s">
        <v>2426</v>
      </c>
      <c r="C792" s="270" t="s">
        <v>2427</v>
      </c>
      <c r="D792" s="270" t="s">
        <v>2789</v>
      </c>
      <c r="E792" s="271" t="s">
        <v>2802</v>
      </c>
      <c r="F792" s="270" t="s">
        <v>2209</v>
      </c>
      <c r="G792" s="270" t="s">
        <v>2450</v>
      </c>
    </row>
    <row r="793" spans="1:7" ht="17.25">
      <c r="A793" s="270" t="s">
        <v>2897</v>
      </c>
      <c r="B793" s="270" t="s">
        <v>2834</v>
      </c>
      <c r="C793" s="270" t="s">
        <v>2675</v>
      </c>
      <c r="D793" s="270" t="s">
        <v>2789</v>
      </c>
      <c r="E793" s="271" t="s">
        <v>2675</v>
      </c>
      <c r="F793" s="270" t="s">
        <v>2208</v>
      </c>
      <c r="G793" s="270" t="s">
        <v>2898</v>
      </c>
    </row>
    <row r="794" spans="1:7" ht="17.25">
      <c r="A794" s="270" t="s">
        <v>2899</v>
      </c>
      <c r="B794" s="270" t="s">
        <v>2792</v>
      </c>
      <c r="C794" s="270" t="s">
        <v>2675</v>
      </c>
      <c r="D794" s="270" t="s">
        <v>2789</v>
      </c>
      <c r="E794" s="271" t="s">
        <v>2675</v>
      </c>
      <c r="F794" s="270" t="s">
        <v>2208</v>
      </c>
      <c r="G794" s="270" t="s">
        <v>2900</v>
      </c>
    </row>
    <row r="795" spans="1:7" ht="17.25">
      <c r="A795" s="270" t="s">
        <v>2901</v>
      </c>
      <c r="B795" s="270" t="s">
        <v>2844</v>
      </c>
      <c r="C795" s="270" t="s">
        <v>2427</v>
      </c>
      <c r="D795" s="270" t="s">
        <v>2789</v>
      </c>
      <c r="E795" s="271" t="s">
        <v>2802</v>
      </c>
      <c r="F795" s="270" t="s">
        <v>2209</v>
      </c>
      <c r="G795" s="270" t="s">
        <v>2435</v>
      </c>
    </row>
    <row r="796" spans="1:7" ht="17.25">
      <c r="A796" s="270" t="s">
        <v>2902</v>
      </c>
      <c r="B796" s="270" t="s">
        <v>2844</v>
      </c>
      <c r="C796" s="270" t="s">
        <v>2675</v>
      </c>
      <c r="D796" s="270" t="s">
        <v>2789</v>
      </c>
      <c r="E796" s="271" t="s">
        <v>2675</v>
      </c>
      <c r="F796" s="270" t="s">
        <v>2208</v>
      </c>
      <c r="G796" s="270" t="s">
        <v>2903</v>
      </c>
    </row>
    <row r="797" spans="1:7" ht="17.25">
      <c r="A797" s="270" t="s">
        <v>2904</v>
      </c>
      <c r="B797" s="270" t="s">
        <v>2826</v>
      </c>
      <c r="C797" s="270" t="s">
        <v>2905</v>
      </c>
      <c r="D797" s="270" t="s">
        <v>2789</v>
      </c>
      <c r="E797" s="271" t="s">
        <v>2675</v>
      </c>
      <c r="F797" s="270" t="s">
        <v>2208</v>
      </c>
      <c r="G797" s="270" t="s">
        <v>2906</v>
      </c>
    </row>
    <row r="798" spans="1:7" ht="17.25">
      <c r="A798" s="270" t="s">
        <v>2907</v>
      </c>
      <c r="B798" s="270" t="s">
        <v>2467</v>
      </c>
      <c r="C798" s="270" t="s">
        <v>2675</v>
      </c>
      <c r="D798" s="270" t="s">
        <v>2789</v>
      </c>
      <c r="E798" s="271" t="s">
        <v>2675</v>
      </c>
      <c r="F798" s="270" t="s">
        <v>2208</v>
      </c>
      <c r="G798" s="270" t="s">
        <v>2908</v>
      </c>
    </row>
    <row r="799" spans="1:7" ht="17.25">
      <c r="A799" s="270" t="s">
        <v>2909</v>
      </c>
      <c r="B799" s="270" t="s">
        <v>2826</v>
      </c>
      <c r="C799" s="270" t="s">
        <v>2675</v>
      </c>
      <c r="D799" s="270" t="s">
        <v>2789</v>
      </c>
      <c r="E799" s="271" t="s">
        <v>2675</v>
      </c>
      <c r="F799" s="270" t="s">
        <v>2208</v>
      </c>
      <c r="G799" s="270" t="s">
        <v>2910</v>
      </c>
    </row>
    <row r="800" spans="1:7" ht="17.25">
      <c r="A800" s="270" t="s">
        <v>2911</v>
      </c>
      <c r="B800" s="270" t="s">
        <v>2467</v>
      </c>
      <c r="C800" s="270" t="s">
        <v>2675</v>
      </c>
      <c r="D800" s="270" t="s">
        <v>2789</v>
      </c>
      <c r="E800" s="271" t="s">
        <v>2675</v>
      </c>
      <c r="F800" s="270" t="s">
        <v>2208</v>
      </c>
      <c r="G800" s="270" t="s">
        <v>2912</v>
      </c>
    </row>
    <row r="801" spans="1:7" ht="17.25">
      <c r="A801" s="270" t="s">
        <v>2913</v>
      </c>
      <c r="B801" s="270" t="s">
        <v>2814</v>
      </c>
      <c r="C801" s="270" t="s">
        <v>2675</v>
      </c>
      <c r="D801" s="270" t="s">
        <v>2789</v>
      </c>
      <c r="E801" s="271" t="s">
        <v>2675</v>
      </c>
      <c r="F801" s="270" t="s">
        <v>2208</v>
      </c>
      <c r="G801" s="270" t="s">
        <v>2914</v>
      </c>
    </row>
    <row r="802" spans="1:7" ht="17.25">
      <c r="A802" s="270" t="s">
        <v>2915</v>
      </c>
      <c r="B802" s="270" t="s">
        <v>2814</v>
      </c>
      <c r="C802" s="270" t="s">
        <v>2427</v>
      </c>
      <c r="D802" s="270" t="s">
        <v>2789</v>
      </c>
      <c r="E802" s="271" t="s">
        <v>2802</v>
      </c>
      <c r="F802" s="270" t="s">
        <v>2209</v>
      </c>
      <c r="G802" s="270" t="s">
        <v>2916</v>
      </c>
    </row>
    <row r="803" spans="1:7" ht="17.25">
      <c r="A803" s="270" t="s">
        <v>2917</v>
      </c>
      <c r="B803" s="270" t="s">
        <v>2814</v>
      </c>
      <c r="C803" s="270" t="s">
        <v>2675</v>
      </c>
      <c r="D803" s="270" t="s">
        <v>2789</v>
      </c>
      <c r="E803" s="271" t="s">
        <v>2675</v>
      </c>
      <c r="F803" s="270" t="s">
        <v>2208</v>
      </c>
      <c r="G803" s="270" t="s">
        <v>2918</v>
      </c>
    </row>
    <row r="804" spans="1:7" ht="15">
      <c r="A804" s="56" t="s">
        <v>2919</v>
      </c>
      <c r="B804" s="56" t="s">
        <v>2818</v>
      </c>
      <c r="C804" s="56" t="s">
        <v>2675</v>
      </c>
      <c r="D804" s="56" t="s">
        <v>2789</v>
      </c>
      <c r="E804" s="74" t="s">
        <v>2675</v>
      </c>
      <c r="F804" s="56" t="s">
        <v>2208</v>
      </c>
      <c r="G804" s="56" t="s">
        <v>2920</v>
      </c>
    </row>
    <row r="805" spans="1:7" ht="17.25">
      <c r="A805" s="270" t="s">
        <v>2921</v>
      </c>
      <c r="B805" s="270" t="s">
        <v>2826</v>
      </c>
      <c r="C805" s="270" t="s">
        <v>2922</v>
      </c>
      <c r="D805" s="270" t="s">
        <v>2789</v>
      </c>
      <c r="E805" s="271" t="s">
        <v>2923</v>
      </c>
      <c r="F805" s="270" t="s">
        <v>2208</v>
      </c>
      <c r="G805" s="270" t="s">
        <v>2924</v>
      </c>
    </row>
    <row r="806" spans="1:7" ht="17.25">
      <c r="A806" s="270" t="s">
        <v>2925</v>
      </c>
      <c r="B806" s="270" t="s">
        <v>2844</v>
      </c>
      <c r="C806" s="270" t="s">
        <v>2675</v>
      </c>
      <c r="D806" s="270" t="s">
        <v>2789</v>
      </c>
      <c r="E806" s="271" t="s">
        <v>2675</v>
      </c>
      <c r="F806" s="270" t="s">
        <v>2208</v>
      </c>
      <c r="G806" s="270" t="s">
        <v>2926</v>
      </c>
    </row>
    <row r="807" spans="1:7" ht="17.25">
      <c r="A807" s="270" t="s">
        <v>2927</v>
      </c>
      <c r="B807" s="270" t="s">
        <v>2792</v>
      </c>
      <c r="C807" s="270" t="s">
        <v>2890</v>
      </c>
      <c r="D807" s="270" t="s">
        <v>2789</v>
      </c>
      <c r="E807" s="271" t="s">
        <v>2891</v>
      </c>
      <c r="F807" s="270" t="s">
        <v>2209</v>
      </c>
      <c r="G807" s="270" t="s">
        <v>2435</v>
      </c>
    </row>
    <row r="808" spans="1:7" ht="17.25">
      <c r="A808" s="270" t="s">
        <v>2928</v>
      </c>
      <c r="B808" s="270" t="s">
        <v>2467</v>
      </c>
      <c r="C808" s="270" t="s">
        <v>1213</v>
      </c>
      <c r="D808" s="270" t="s">
        <v>2789</v>
      </c>
      <c r="E808" s="271" t="s">
        <v>1213</v>
      </c>
      <c r="F808" s="270" t="s">
        <v>2205</v>
      </c>
      <c r="G808" s="270" t="s">
        <v>2929</v>
      </c>
    </row>
    <row r="809" spans="1:7" ht="17.25">
      <c r="A809" s="75" t="s">
        <v>2930</v>
      </c>
      <c r="B809" s="75"/>
      <c r="C809" s="75"/>
      <c r="D809" s="75"/>
      <c r="E809" s="76"/>
      <c r="F809" s="75"/>
      <c r="G809" s="75"/>
    </row>
    <row r="810" spans="1:7" ht="17.25">
      <c r="A810" s="270" t="s">
        <v>2426</v>
      </c>
      <c r="B810" s="270" t="s">
        <v>2426</v>
      </c>
      <c r="C810" s="270" t="s">
        <v>2427</v>
      </c>
      <c r="D810" s="270" t="s">
        <v>2789</v>
      </c>
      <c r="E810" s="271" t="s">
        <v>2802</v>
      </c>
      <c r="F810" s="270" t="s">
        <v>2209</v>
      </c>
      <c r="G810" s="270" t="s">
        <v>2450</v>
      </c>
    </row>
    <row r="811" spans="1:7" ht="17.25">
      <c r="A811" s="270" t="s">
        <v>2931</v>
      </c>
      <c r="B811" s="270" t="s">
        <v>2467</v>
      </c>
      <c r="C811" s="270" t="s">
        <v>2675</v>
      </c>
      <c r="D811" s="270" t="s">
        <v>2789</v>
      </c>
      <c r="E811" s="271" t="s">
        <v>2675</v>
      </c>
      <c r="F811" s="270" t="s">
        <v>2208</v>
      </c>
      <c r="G811" s="270" t="s">
        <v>2932</v>
      </c>
    </row>
    <row r="812" spans="1:7" ht="17.25">
      <c r="A812" s="270" t="s">
        <v>2933</v>
      </c>
      <c r="B812" s="270" t="s">
        <v>2792</v>
      </c>
      <c r="C812" s="270" t="s">
        <v>2675</v>
      </c>
      <c r="D812" s="270" t="s">
        <v>2789</v>
      </c>
      <c r="E812" s="271" t="s">
        <v>2675</v>
      </c>
      <c r="F812" s="270" t="s">
        <v>2208</v>
      </c>
      <c r="G812" s="270" t="s">
        <v>2934</v>
      </c>
    </row>
    <row r="813" spans="1:7" ht="17.25">
      <c r="A813" s="270" t="s">
        <v>2935</v>
      </c>
      <c r="B813" s="270" t="s">
        <v>2818</v>
      </c>
      <c r="C813" s="270" t="s">
        <v>108</v>
      </c>
      <c r="D813" s="270" t="s">
        <v>2789</v>
      </c>
      <c r="E813" s="271" t="s">
        <v>108</v>
      </c>
      <c r="F813" s="270" t="s">
        <v>2208</v>
      </c>
      <c r="G813" s="270" t="s">
        <v>2936</v>
      </c>
    </row>
    <row r="814" spans="1:7" ht="17.25">
      <c r="A814" s="270" t="s">
        <v>2937</v>
      </c>
      <c r="B814" s="270" t="s">
        <v>2792</v>
      </c>
      <c r="C814" s="270" t="s">
        <v>2938</v>
      </c>
      <c r="D814" s="270" t="s">
        <v>2789</v>
      </c>
      <c r="E814" s="271" t="s">
        <v>2939</v>
      </c>
      <c r="F814" s="270" t="s">
        <v>2209</v>
      </c>
      <c r="G814" s="270" t="s">
        <v>2940</v>
      </c>
    </row>
    <row r="815" spans="1:7" ht="17.25">
      <c r="A815" s="270" t="s">
        <v>2941</v>
      </c>
      <c r="B815" s="270" t="s">
        <v>2809</v>
      </c>
      <c r="C815" s="270" t="s">
        <v>2675</v>
      </c>
      <c r="D815" s="270" t="s">
        <v>2789</v>
      </c>
      <c r="E815" s="271" t="s">
        <v>2675</v>
      </c>
      <c r="F815" s="270" t="s">
        <v>2208</v>
      </c>
      <c r="G815" s="270" t="s">
        <v>2942</v>
      </c>
    </row>
    <row r="816" spans="1:7" ht="17.25">
      <c r="A816" s="270" t="s">
        <v>2943</v>
      </c>
      <c r="B816" s="270" t="s">
        <v>2809</v>
      </c>
      <c r="C816" s="270" t="s">
        <v>2675</v>
      </c>
      <c r="D816" s="270" t="s">
        <v>2789</v>
      </c>
      <c r="E816" s="271" t="s">
        <v>2675</v>
      </c>
      <c r="F816" s="270" t="s">
        <v>2208</v>
      </c>
      <c r="G816" s="270" t="s">
        <v>2944</v>
      </c>
    </row>
    <row r="817" spans="1:7" ht="17.25">
      <c r="A817" s="270" t="s">
        <v>2945</v>
      </c>
      <c r="B817" s="270" t="s">
        <v>2467</v>
      </c>
      <c r="C817" s="270" t="s">
        <v>2427</v>
      </c>
      <c r="D817" s="270" t="s">
        <v>2789</v>
      </c>
      <c r="E817" s="271" t="s">
        <v>2802</v>
      </c>
      <c r="F817" s="270" t="s">
        <v>2209</v>
      </c>
      <c r="G817" s="270" t="s">
        <v>2946</v>
      </c>
    </row>
    <row r="818" spans="1:7" ht="17.25">
      <c r="A818" s="270" t="s">
        <v>2947</v>
      </c>
      <c r="B818" s="270" t="s">
        <v>2467</v>
      </c>
      <c r="C818" s="270" t="s">
        <v>2675</v>
      </c>
      <c r="D818" s="270" t="s">
        <v>2789</v>
      </c>
      <c r="E818" s="271" t="s">
        <v>2675</v>
      </c>
      <c r="F818" s="270" t="s">
        <v>2208</v>
      </c>
      <c r="G818" s="270" t="s">
        <v>2948</v>
      </c>
    </row>
    <row r="819" spans="1:7" ht="17.25">
      <c r="A819" s="270" t="s">
        <v>2949</v>
      </c>
      <c r="B819" s="270" t="s">
        <v>2844</v>
      </c>
      <c r="C819" s="270" t="s">
        <v>2675</v>
      </c>
      <c r="D819" s="270" t="s">
        <v>2789</v>
      </c>
      <c r="E819" s="271" t="s">
        <v>2675</v>
      </c>
      <c r="F819" s="270" t="s">
        <v>2208</v>
      </c>
      <c r="G819" s="270" t="s">
        <v>2950</v>
      </c>
    </row>
    <row r="820" spans="1:7" ht="17.25">
      <c r="A820" s="270" t="s">
        <v>2951</v>
      </c>
      <c r="B820" s="270" t="s">
        <v>2432</v>
      </c>
      <c r="C820" s="270" t="s">
        <v>2612</v>
      </c>
      <c r="D820" s="270" t="s">
        <v>2789</v>
      </c>
      <c r="E820" s="271" t="s">
        <v>2556</v>
      </c>
      <c r="F820" s="270" t="s">
        <v>2208</v>
      </c>
      <c r="G820" s="270" t="s">
        <v>2952</v>
      </c>
    </row>
    <row r="821" spans="1:7" ht="17.25">
      <c r="A821" s="270" t="s">
        <v>2953</v>
      </c>
      <c r="B821" s="270" t="s">
        <v>2826</v>
      </c>
      <c r="C821" s="270" t="s">
        <v>2675</v>
      </c>
      <c r="D821" s="270" t="s">
        <v>2789</v>
      </c>
      <c r="E821" s="271" t="s">
        <v>2675</v>
      </c>
      <c r="F821" s="270" t="s">
        <v>2208</v>
      </c>
      <c r="G821" s="270" t="s">
        <v>2954</v>
      </c>
    </row>
    <row r="822" spans="1:7" ht="17.25">
      <c r="A822" s="270" t="s">
        <v>2457</v>
      </c>
      <c r="B822" s="270" t="s">
        <v>2432</v>
      </c>
      <c r="C822" s="270"/>
      <c r="D822" s="270" t="s">
        <v>2433</v>
      </c>
      <c r="E822" s="271"/>
      <c r="F822" s="270" t="s">
        <v>2434</v>
      </c>
      <c r="G822" s="270" t="s">
        <v>2435</v>
      </c>
    </row>
    <row r="823" spans="1:7" ht="17.25">
      <c r="A823" s="270" t="s">
        <v>2458</v>
      </c>
      <c r="B823" s="270" t="s">
        <v>2432</v>
      </c>
      <c r="C823" s="270"/>
      <c r="D823" s="270" t="s">
        <v>2433</v>
      </c>
      <c r="E823" s="271"/>
      <c r="F823" s="270" t="s">
        <v>2434</v>
      </c>
      <c r="G823" s="270" t="s">
        <v>2435</v>
      </c>
    </row>
    <row r="824" spans="1:7" ht="17.25">
      <c r="A824" s="270" t="s">
        <v>2459</v>
      </c>
      <c r="B824" s="270" t="s">
        <v>2432</v>
      </c>
      <c r="C824" s="270"/>
      <c r="D824" s="270" t="s">
        <v>2433</v>
      </c>
      <c r="E824" s="271"/>
      <c r="F824" s="270" t="s">
        <v>2434</v>
      </c>
      <c r="G824" s="270" t="s">
        <v>2435</v>
      </c>
    </row>
    <row r="825" spans="1:7" ht="17.25">
      <c r="A825" s="270" t="s">
        <v>2460</v>
      </c>
      <c r="B825" s="270" t="s">
        <v>2432</v>
      </c>
      <c r="C825" s="270"/>
      <c r="D825" s="270" t="s">
        <v>2433</v>
      </c>
      <c r="E825" s="271"/>
      <c r="F825" s="270" t="s">
        <v>2434</v>
      </c>
      <c r="G825" s="270" t="s">
        <v>2435</v>
      </c>
    </row>
    <row r="826" spans="1:7" ht="17.25">
      <c r="A826" s="270" t="s">
        <v>2461</v>
      </c>
      <c r="B826" s="270" t="s">
        <v>2432</v>
      </c>
      <c r="C826" s="270"/>
      <c r="D826" s="270" t="s">
        <v>2433</v>
      </c>
      <c r="E826" s="271"/>
      <c r="F826" s="270" t="s">
        <v>2434</v>
      </c>
      <c r="G826" s="270" t="s">
        <v>2435</v>
      </c>
    </row>
    <row r="827" spans="1:7" ht="17.25">
      <c r="A827" s="270" t="s">
        <v>2462</v>
      </c>
      <c r="B827" s="270" t="s">
        <v>2432</v>
      </c>
      <c r="C827" s="270"/>
      <c r="D827" s="270" t="s">
        <v>2433</v>
      </c>
      <c r="E827" s="271"/>
      <c r="F827" s="270" t="s">
        <v>2434</v>
      </c>
      <c r="G827" s="270" t="s">
        <v>2435</v>
      </c>
    </row>
    <row r="828" spans="1:7" ht="17.25">
      <c r="A828" s="270" t="s">
        <v>2463</v>
      </c>
      <c r="B828" s="270" t="s">
        <v>2432</v>
      </c>
      <c r="C828" s="270"/>
      <c r="D828" s="270" t="s">
        <v>2433</v>
      </c>
      <c r="E828" s="271"/>
      <c r="F828" s="270" t="s">
        <v>2434</v>
      </c>
      <c r="G828" s="270" t="s">
        <v>2435</v>
      </c>
    </row>
    <row r="829" spans="1:7" ht="17.25">
      <c r="A829" s="270" t="s">
        <v>2464</v>
      </c>
      <c r="B829" s="270" t="s">
        <v>2432</v>
      </c>
      <c r="C829" s="270"/>
      <c r="D829" s="270" t="s">
        <v>2433</v>
      </c>
      <c r="E829" s="271"/>
      <c r="F829" s="270" t="s">
        <v>2434</v>
      </c>
      <c r="G829" s="270" t="s">
        <v>2435</v>
      </c>
    </row>
    <row r="830" spans="1:7" ht="17.25">
      <c r="A830" s="270" t="s">
        <v>2955</v>
      </c>
      <c r="B830" s="270" t="s">
        <v>2814</v>
      </c>
      <c r="C830" s="270" t="s">
        <v>2556</v>
      </c>
      <c r="D830" s="270" t="s">
        <v>2789</v>
      </c>
      <c r="E830" s="271" t="s">
        <v>2556</v>
      </c>
      <c r="F830" s="270" t="s">
        <v>2208</v>
      </c>
      <c r="G830" s="270" t="s">
        <v>2956</v>
      </c>
    </row>
    <row r="831" spans="1:7" ht="17.25">
      <c r="A831" s="270" t="s">
        <v>2957</v>
      </c>
      <c r="B831" s="270" t="s">
        <v>2809</v>
      </c>
      <c r="C831" s="270" t="s">
        <v>2556</v>
      </c>
      <c r="D831" s="270" t="s">
        <v>2789</v>
      </c>
      <c r="E831" s="271" t="s">
        <v>2556</v>
      </c>
      <c r="F831" s="270" t="s">
        <v>2208</v>
      </c>
      <c r="G831" s="270" t="s">
        <v>2958</v>
      </c>
    </row>
    <row r="832" spans="1:7" ht="17.25">
      <c r="A832" s="270" t="s">
        <v>2959</v>
      </c>
      <c r="B832" s="270" t="s">
        <v>2809</v>
      </c>
      <c r="C832" s="270" t="s">
        <v>2890</v>
      </c>
      <c r="D832" s="270" t="s">
        <v>2789</v>
      </c>
      <c r="E832" s="271" t="s">
        <v>2891</v>
      </c>
      <c r="F832" s="270" t="s">
        <v>2209</v>
      </c>
      <c r="G832" s="270" t="s">
        <v>2435</v>
      </c>
    </row>
    <row r="833" spans="1:7" ht="17.25">
      <c r="A833" s="270" t="s">
        <v>2960</v>
      </c>
      <c r="B833" s="270" t="s">
        <v>2844</v>
      </c>
      <c r="C833" s="270" t="s">
        <v>108</v>
      </c>
      <c r="D833" s="270" t="s">
        <v>2789</v>
      </c>
      <c r="E833" s="271" t="s">
        <v>108</v>
      </c>
      <c r="F833" s="270" t="s">
        <v>2208</v>
      </c>
      <c r="G833" s="270" t="s">
        <v>2961</v>
      </c>
    </row>
    <row r="834" spans="1:7" ht="17.25">
      <c r="A834" s="75" t="s">
        <v>2962</v>
      </c>
      <c r="B834" s="75"/>
      <c r="C834" s="75"/>
      <c r="D834" s="75"/>
      <c r="E834" s="76"/>
      <c r="F834" s="75"/>
      <c r="G834" s="75"/>
    </row>
    <row r="835" spans="1:7" ht="17.25">
      <c r="A835" s="270" t="s">
        <v>2426</v>
      </c>
      <c r="B835" s="270" t="s">
        <v>2426</v>
      </c>
      <c r="C835" s="270" t="s">
        <v>2427</v>
      </c>
      <c r="D835" s="270" t="s">
        <v>2789</v>
      </c>
      <c r="E835" s="271" t="s">
        <v>2802</v>
      </c>
      <c r="F835" s="270" t="s">
        <v>2209</v>
      </c>
      <c r="G835" s="270" t="s">
        <v>2450</v>
      </c>
    </row>
    <row r="836" spans="1:7" ht="17.25">
      <c r="A836" s="270" t="s">
        <v>2963</v>
      </c>
      <c r="B836" s="270" t="s">
        <v>2432</v>
      </c>
      <c r="C836" s="270" t="s">
        <v>2964</v>
      </c>
      <c r="D836" s="270" t="s">
        <v>2789</v>
      </c>
      <c r="E836" s="271" t="s">
        <v>2923</v>
      </c>
      <c r="F836" s="270" t="s">
        <v>2208</v>
      </c>
      <c r="G836" s="270" t="s">
        <v>2435</v>
      </c>
    </row>
    <row r="837" spans="1:7" ht="17.25">
      <c r="A837" s="270" t="s">
        <v>2965</v>
      </c>
      <c r="B837" s="270" t="s">
        <v>2834</v>
      </c>
      <c r="C837" s="270" t="s">
        <v>2675</v>
      </c>
      <c r="D837" s="270" t="s">
        <v>2789</v>
      </c>
      <c r="E837" s="271" t="s">
        <v>2675</v>
      </c>
      <c r="F837" s="270" t="s">
        <v>2208</v>
      </c>
      <c r="G837" s="270" t="s">
        <v>2966</v>
      </c>
    </row>
    <row r="838" spans="1:7" ht="17.25">
      <c r="A838" s="270" t="s">
        <v>2967</v>
      </c>
      <c r="B838" s="270" t="s">
        <v>2467</v>
      </c>
      <c r="C838" s="270" t="s">
        <v>2968</v>
      </c>
      <c r="D838" s="270" t="s">
        <v>2789</v>
      </c>
      <c r="E838" s="271" t="s">
        <v>2969</v>
      </c>
      <c r="F838" s="270" t="s">
        <v>2207</v>
      </c>
      <c r="G838" s="270" t="s">
        <v>2970</v>
      </c>
    </row>
    <row r="839" spans="1:7" ht="17.25">
      <c r="A839" s="270" t="s">
        <v>2971</v>
      </c>
      <c r="B839" s="270" t="s">
        <v>2844</v>
      </c>
      <c r="C839" s="270" t="s">
        <v>2675</v>
      </c>
      <c r="D839" s="270" t="s">
        <v>2789</v>
      </c>
      <c r="E839" s="271" t="s">
        <v>2675</v>
      </c>
      <c r="F839" s="270" t="s">
        <v>2208</v>
      </c>
      <c r="G839" s="270" t="s">
        <v>2972</v>
      </c>
    </row>
    <row r="840" spans="1:7" ht="17.25">
      <c r="A840" s="270" t="s">
        <v>2973</v>
      </c>
      <c r="B840" s="270" t="s">
        <v>2826</v>
      </c>
      <c r="C840" s="270" t="s">
        <v>2675</v>
      </c>
      <c r="D840" s="270" t="s">
        <v>2789</v>
      </c>
      <c r="E840" s="271" t="s">
        <v>2675</v>
      </c>
      <c r="F840" s="270" t="s">
        <v>2208</v>
      </c>
      <c r="G840" s="270" t="s">
        <v>2974</v>
      </c>
    </row>
    <row r="841" spans="1:7" ht="17.25">
      <c r="A841" s="270" t="s">
        <v>2975</v>
      </c>
      <c r="B841" s="270" t="s">
        <v>2814</v>
      </c>
      <c r="C841" s="270" t="s">
        <v>2675</v>
      </c>
      <c r="D841" s="270" t="s">
        <v>2789</v>
      </c>
      <c r="E841" s="271" t="s">
        <v>2675</v>
      </c>
      <c r="F841" s="270" t="s">
        <v>2208</v>
      </c>
      <c r="G841" s="270" t="s">
        <v>2976</v>
      </c>
    </row>
    <row r="842" spans="1:7" ht="17.25">
      <c r="A842" s="270" t="s">
        <v>2977</v>
      </c>
      <c r="B842" s="270" t="s">
        <v>2814</v>
      </c>
      <c r="C842" s="270" t="s">
        <v>108</v>
      </c>
      <c r="D842" s="270" t="s">
        <v>2789</v>
      </c>
      <c r="E842" s="271" t="s">
        <v>108</v>
      </c>
      <c r="F842" s="270" t="s">
        <v>2208</v>
      </c>
      <c r="G842" s="270" t="s">
        <v>2978</v>
      </c>
    </row>
    <row r="843" spans="1:7" ht="17.25">
      <c r="A843" s="270" t="s">
        <v>2979</v>
      </c>
      <c r="B843" s="270" t="s">
        <v>2844</v>
      </c>
      <c r="C843" s="270" t="s">
        <v>2675</v>
      </c>
      <c r="D843" s="270" t="s">
        <v>2789</v>
      </c>
      <c r="E843" s="271" t="s">
        <v>2675</v>
      </c>
      <c r="F843" s="270" t="s">
        <v>2208</v>
      </c>
      <c r="G843" s="270" t="s">
        <v>2974</v>
      </c>
    </row>
    <row r="844" spans="1:7" ht="17.25">
      <c r="A844" s="270" t="s">
        <v>2466</v>
      </c>
      <c r="B844" s="270" t="s">
        <v>2467</v>
      </c>
      <c r="C844" s="270"/>
      <c r="D844" s="270" t="s">
        <v>2433</v>
      </c>
      <c r="E844" s="271"/>
      <c r="F844" s="270" t="s">
        <v>2468</v>
      </c>
      <c r="G844" s="270" t="s">
        <v>2435</v>
      </c>
    </row>
    <row r="845" spans="1:7" ht="17.25">
      <c r="A845" s="270" t="s">
        <v>2469</v>
      </c>
      <c r="B845" s="270" t="s">
        <v>2432</v>
      </c>
      <c r="C845" s="270"/>
      <c r="D845" s="270" t="s">
        <v>2433</v>
      </c>
      <c r="E845" s="271"/>
      <c r="F845" s="270" t="s">
        <v>2434</v>
      </c>
      <c r="G845" s="270" t="s">
        <v>2435</v>
      </c>
    </row>
    <row r="846" spans="1:7" ht="17.25">
      <c r="A846" s="270" t="s">
        <v>2980</v>
      </c>
      <c r="B846" s="270" t="s">
        <v>2432</v>
      </c>
      <c r="C846" s="270" t="s">
        <v>2556</v>
      </c>
      <c r="D846" s="270" t="s">
        <v>2789</v>
      </c>
      <c r="E846" s="271" t="s">
        <v>2556</v>
      </c>
      <c r="F846" s="270" t="s">
        <v>2208</v>
      </c>
      <c r="G846" s="270" t="s">
        <v>2435</v>
      </c>
    </row>
    <row r="847" spans="1:7" ht="17.25">
      <c r="A847" s="270" t="s">
        <v>2981</v>
      </c>
      <c r="B847" s="270" t="s">
        <v>2844</v>
      </c>
      <c r="C847" s="270" t="s">
        <v>108</v>
      </c>
      <c r="D847" s="270" t="s">
        <v>2789</v>
      </c>
      <c r="E847" s="271" t="s">
        <v>108</v>
      </c>
      <c r="F847" s="270" t="s">
        <v>2208</v>
      </c>
      <c r="G847" s="270" t="s">
        <v>2982</v>
      </c>
    </row>
    <row r="848" spans="1:7" ht="17.25">
      <c r="A848" s="270" t="s">
        <v>2983</v>
      </c>
      <c r="B848" s="270" t="s">
        <v>2801</v>
      </c>
      <c r="C848" s="270" t="s">
        <v>2675</v>
      </c>
      <c r="D848" s="270" t="s">
        <v>2789</v>
      </c>
      <c r="E848" s="271" t="s">
        <v>2675</v>
      </c>
      <c r="F848" s="270" t="s">
        <v>2208</v>
      </c>
      <c r="G848" s="270" t="s">
        <v>2984</v>
      </c>
    </row>
    <row r="849" spans="1:7" ht="17.25">
      <c r="A849" s="270" t="s">
        <v>2985</v>
      </c>
      <c r="B849" s="270" t="s">
        <v>2801</v>
      </c>
      <c r="C849" s="270" t="s">
        <v>2986</v>
      </c>
      <c r="D849" s="270" t="s">
        <v>2789</v>
      </c>
      <c r="E849" s="271" t="s">
        <v>108</v>
      </c>
      <c r="F849" s="270" t="s">
        <v>2208</v>
      </c>
      <c r="G849" s="270" t="s">
        <v>2987</v>
      </c>
    </row>
    <row r="850" spans="1:7" ht="17.25">
      <c r="A850" s="270" t="s">
        <v>2988</v>
      </c>
      <c r="B850" s="270" t="s">
        <v>2844</v>
      </c>
      <c r="C850" s="270" t="s">
        <v>2675</v>
      </c>
      <c r="D850" s="270" t="s">
        <v>2789</v>
      </c>
      <c r="E850" s="271" t="s">
        <v>2675</v>
      </c>
      <c r="F850" s="270" t="s">
        <v>2208</v>
      </c>
      <c r="G850" s="270" t="s">
        <v>2989</v>
      </c>
    </row>
    <row r="851" spans="1:7" ht="17.25">
      <c r="A851" s="270" t="s">
        <v>2990</v>
      </c>
      <c r="B851" s="270" t="s">
        <v>2801</v>
      </c>
      <c r="C851" s="270" t="s">
        <v>2556</v>
      </c>
      <c r="D851" s="270" t="s">
        <v>2789</v>
      </c>
      <c r="E851" s="271" t="s">
        <v>2556</v>
      </c>
      <c r="F851" s="270" t="s">
        <v>2208</v>
      </c>
      <c r="G851" s="270" t="s">
        <v>2991</v>
      </c>
    </row>
    <row r="852" spans="1:7" ht="17.25">
      <c r="A852" s="75" t="s">
        <v>2992</v>
      </c>
      <c r="B852" s="75"/>
      <c r="C852" s="75"/>
      <c r="D852" s="75"/>
      <c r="E852" s="76"/>
      <c r="F852" s="75"/>
      <c r="G852" s="75"/>
    </row>
    <row r="853" spans="1:7" ht="17.25">
      <c r="A853" s="270" t="s">
        <v>2426</v>
      </c>
      <c r="B853" s="270" t="s">
        <v>2426</v>
      </c>
      <c r="C853" s="270" t="s">
        <v>2427</v>
      </c>
      <c r="D853" s="270" t="s">
        <v>2789</v>
      </c>
      <c r="E853" s="271" t="s">
        <v>2802</v>
      </c>
      <c r="F853" s="270" t="s">
        <v>2209</v>
      </c>
      <c r="G853" s="270" t="s">
        <v>2450</v>
      </c>
    </row>
    <row r="854" spans="1:7" ht="17.25">
      <c r="A854" s="270" t="s">
        <v>2993</v>
      </c>
      <c r="B854" s="270" t="s">
        <v>2834</v>
      </c>
      <c r="C854" s="270" t="s">
        <v>2994</v>
      </c>
      <c r="D854" s="270" t="s">
        <v>2789</v>
      </c>
      <c r="E854" s="271" t="s">
        <v>2995</v>
      </c>
      <c r="F854" s="270" t="s">
        <v>2209</v>
      </c>
      <c r="G854" s="270" t="s">
        <v>2996</v>
      </c>
    </row>
    <row r="855" spans="1:7" ht="17.25">
      <c r="A855" s="270" t="s">
        <v>2997</v>
      </c>
      <c r="B855" s="270" t="s">
        <v>2814</v>
      </c>
      <c r="C855" s="270" t="s">
        <v>2998</v>
      </c>
      <c r="D855" s="270" t="s">
        <v>2789</v>
      </c>
      <c r="E855" s="271" t="s">
        <v>108</v>
      </c>
      <c r="F855" s="270" t="s">
        <v>2208</v>
      </c>
      <c r="G855" s="270" t="s">
        <v>2999</v>
      </c>
    </row>
    <row r="856" spans="1:7" ht="17.25">
      <c r="A856" s="270" t="s">
        <v>3000</v>
      </c>
      <c r="B856" s="270" t="s">
        <v>2826</v>
      </c>
      <c r="C856" s="270" t="s">
        <v>3001</v>
      </c>
      <c r="D856" s="270" t="s">
        <v>2789</v>
      </c>
      <c r="E856" s="271" t="s">
        <v>2675</v>
      </c>
      <c r="F856" s="270" t="s">
        <v>2208</v>
      </c>
      <c r="G856" s="270" t="s">
        <v>3002</v>
      </c>
    </row>
    <row r="857" spans="1:7" ht="17.25">
      <c r="A857" s="270" t="s">
        <v>3003</v>
      </c>
      <c r="B857" s="270" t="s">
        <v>2826</v>
      </c>
      <c r="C857" s="270" t="s">
        <v>3001</v>
      </c>
      <c r="D857" s="270" t="s">
        <v>2789</v>
      </c>
      <c r="E857" s="271" t="s">
        <v>2675</v>
      </c>
      <c r="F857" s="270" t="s">
        <v>2208</v>
      </c>
      <c r="G857" s="270" t="s">
        <v>3002</v>
      </c>
    </row>
    <row r="858" spans="1:7" ht="17.25">
      <c r="A858" s="270" t="s">
        <v>3004</v>
      </c>
      <c r="B858" s="270" t="s">
        <v>2467</v>
      </c>
      <c r="C858" s="270" t="s">
        <v>2675</v>
      </c>
      <c r="D858" s="270" t="s">
        <v>2789</v>
      </c>
      <c r="E858" s="271" t="s">
        <v>2675</v>
      </c>
      <c r="F858" s="270" t="s">
        <v>2208</v>
      </c>
      <c r="G858" s="270" t="s">
        <v>3005</v>
      </c>
    </row>
    <row r="859" spans="1:7" ht="17.25">
      <c r="A859" s="270" t="s">
        <v>3006</v>
      </c>
      <c r="B859" s="270" t="s">
        <v>2834</v>
      </c>
      <c r="C859" s="270" t="s">
        <v>2675</v>
      </c>
      <c r="D859" s="270" t="s">
        <v>2789</v>
      </c>
      <c r="E859" s="271" t="s">
        <v>2675</v>
      </c>
      <c r="F859" s="270" t="s">
        <v>2208</v>
      </c>
      <c r="G859" s="270" t="s">
        <v>3007</v>
      </c>
    </row>
    <row r="860" spans="1:7" ht="17.25">
      <c r="A860" s="270" t="s">
        <v>3008</v>
      </c>
      <c r="B860" s="270" t="s">
        <v>2826</v>
      </c>
      <c r="C860" s="270" t="s">
        <v>2675</v>
      </c>
      <c r="D860" s="270" t="s">
        <v>2789</v>
      </c>
      <c r="E860" s="271" t="s">
        <v>2675</v>
      </c>
      <c r="F860" s="270" t="s">
        <v>2208</v>
      </c>
      <c r="G860" s="270" t="s">
        <v>3009</v>
      </c>
    </row>
    <row r="861" spans="1:7" ht="17.25">
      <c r="A861" s="270" t="s">
        <v>3010</v>
      </c>
      <c r="B861" s="270" t="s">
        <v>2792</v>
      </c>
      <c r="C861" s="270" t="s">
        <v>2675</v>
      </c>
      <c r="D861" s="270" t="s">
        <v>2789</v>
      </c>
      <c r="E861" s="271" t="s">
        <v>2675</v>
      </c>
      <c r="F861" s="270" t="s">
        <v>2208</v>
      </c>
      <c r="G861" s="270" t="s">
        <v>3011</v>
      </c>
    </row>
    <row r="862" spans="1:7" ht="17.25">
      <c r="A862" s="270" t="s">
        <v>3012</v>
      </c>
      <c r="B862" s="270" t="s">
        <v>2834</v>
      </c>
      <c r="C862" s="270" t="s">
        <v>2675</v>
      </c>
      <c r="D862" s="270" t="s">
        <v>2789</v>
      </c>
      <c r="E862" s="271" t="s">
        <v>2675</v>
      </c>
      <c r="F862" s="270" t="s">
        <v>2208</v>
      </c>
      <c r="G862" s="270" t="s">
        <v>3013</v>
      </c>
    </row>
    <row r="863" spans="1:7" ht="17.25">
      <c r="A863" s="270" t="s">
        <v>3014</v>
      </c>
      <c r="B863" s="270" t="s">
        <v>2871</v>
      </c>
      <c r="C863" s="270" t="s">
        <v>2675</v>
      </c>
      <c r="D863" s="270" t="s">
        <v>2789</v>
      </c>
      <c r="E863" s="271" t="s">
        <v>2675</v>
      </c>
      <c r="F863" s="270" t="s">
        <v>2208</v>
      </c>
      <c r="G863" s="270" t="s">
        <v>3015</v>
      </c>
    </row>
    <row r="864" spans="1:7" ht="17.25">
      <c r="A864" s="270" t="s">
        <v>3016</v>
      </c>
      <c r="B864" s="270" t="s">
        <v>2792</v>
      </c>
      <c r="C864" s="270" t="s">
        <v>2675</v>
      </c>
      <c r="D864" s="270" t="s">
        <v>2789</v>
      </c>
      <c r="E864" s="271" t="s">
        <v>2675</v>
      </c>
      <c r="F864" s="270" t="s">
        <v>2208</v>
      </c>
      <c r="G864" s="270" t="s">
        <v>3017</v>
      </c>
    </row>
    <row r="865" spans="1:7" ht="17.25">
      <c r="A865" s="270" t="s">
        <v>3018</v>
      </c>
      <c r="B865" s="270" t="s">
        <v>2432</v>
      </c>
      <c r="C865" s="270" t="s">
        <v>3019</v>
      </c>
      <c r="D865" s="270" t="s">
        <v>2789</v>
      </c>
      <c r="E865" s="271" t="s">
        <v>108</v>
      </c>
      <c r="F865" s="270" t="s">
        <v>2208</v>
      </c>
      <c r="G865" s="270" t="s">
        <v>3020</v>
      </c>
    </row>
    <row r="866" spans="1:7" ht="17.25">
      <c r="A866" s="270" t="s">
        <v>3021</v>
      </c>
      <c r="B866" s="270" t="s">
        <v>2432</v>
      </c>
      <c r="C866" s="270" t="s">
        <v>1213</v>
      </c>
      <c r="D866" s="270" t="s">
        <v>2789</v>
      </c>
      <c r="E866" s="271" t="s">
        <v>1213</v>
      </c>
      <c r="F866" s="270" t="s">
        <v>2205</v>
      </c>
      <c r="G866" s="270" t="s">
        <v>2435</v>
      </c>
    </row>
    <row r="867" spans="1:7" ht="17.25">
      <c r="A867" s="270" t="s">
        <v>3022</v>
      </c>
      <c r="B867" s="270" t="s">
        <v>2818</v>
      </c>
      <c r="C867" s="270" t="s">
        <v>2675</v>
      </c>
      <c r="D867" s="270" t="s">
        <v>2789</v>
      </c>
      <c r="E867" s="271" t="s">
        <v>2675</v>
      </c>
      <c r="F867" s="270" t="s">
        <v>2208</v>
      </c>
      <c r="G867" s="270" t="s">
        <v>2966</v>
      </c>
    </row>
    <row r="868" spans="1:7" ht="17.25">
      <c r="A868" s="75" t="s">
        <v>3023</v>
      </c>
      <c r="B868" s="75"/>
      <c r="C868" s="75"/>
      <c r="D868" s="75"/>
      <c r="E868" s="76"/>
      <c r="F868" s="75"/>
      <c r="G868" s="75"/>
    </row>
    <row r="869" spans="1:7" ht="17.25">
      <c r="A869" s="270" t="s">
        <v>2472</v>
      </c>
      <c r="B869" s="270" t="s">
        <v>2473</v>
      </c>
      <c r="C869" s="270" t="s">
        <v>2474</v>
      </c>
      <c r="D869" s="270" t="s">
        <v>2789</v>
      </c>
      <c r="E869" s="271" t="s">
        <v>2475</v>
      </c>
      <c r="F869" s="270" t="s">
        <v>2209</v>
      </c>
      <c r="G869" s="270" t="s">
        <v>2476</v>
      </c>
    </row>
    <row r="870" spans="1:7" ht="17.25">
      <c r="A870" s="270" t="s">
        <v>2477</v>
      </c>
      <c r="B870" s="270" t="s">
        <v>2426</v>
      </c>
      <c r="C870" s="270" t="s">
        <v>1213</v>
      </c>
      <c r="D870" s="270" t="s">
        <v>2789</v>
      </c>
      <c r="E870" s="271" t="s">
        <v>1213</v>
      </c>
      <c r="F870" s="270" t="s">
        <v>2205</v>
      </c>
      <c r="G870" s="270" t="s">
        <v>2435</v>
      </c>
    </row>
    <row r="871" spans="1:7" ht="17.25">
      <c r="A871" s="270" t="s">
        <v>2478</v>
      </c>
      <c r="B871" s="270"/>
      <c r="C871" s="270" t="s">
        <v>2479</v>
      </c>
      <c r="D871" s="270" t="s">
        <v>2789</v>
      </c>
      <c r="E871" s="271" t="s">
        <v>2552</v>
      </c>
      <c r="F871" s="270" t="s">
        <v>2208</v>
      </c>
      <c r="G871" s="270" t="s">
        <v>2435</v>
      </c>
    </row>
    <row r="872" spans="1:7" ht="17.25">
      <c r="A872" s="270" t="s">
        <v>2553</v>
      </c>
      <c r="B872" s="270" t="s">
        <v>2473</v>
      </c>
      <c r="C872" s="270" t="s">
        <v>108</v>
      </c>
      <c r="D872" s="270" t="s">
        <v>2789</v>
      </c>
      <c r="E872" s="271" t="s">
        <v>108</v>
      </c>
      <c r="F872" s="270" t="s">
        <v>2208</v>
      </c>
      <c r="G872" s="270" t="s">
        <v>2435</v>
      </c>
    </row>
    <row r="873" spans="1:7" ht="17.25">
      <c r="A873" s="270" t="s">
        <v>2554</v>
      </c>
      <c r="B873" s="270" t="s">
        <v>2555</v>
      </c>
      <c r="C873" s="270" t="s">
        <v>2556</v>
      </c>
      <c r="D873" s="270" t="s">
        <v>2789</v>
      </c>
      <c r="E873" s="271" t="s">
        <v>2556</v>
      </c>
      <c r="F873" s="270" t="s">
        <v>2208</v>
      </c>
      <c r="G873" s="270" t="s">
        <v>2557</v>
      </c>
    </row>
    <row r="874" spans="1:7" ht="17.25">
      <c r="A874" s="270" t="s">
        <v>2558</v>
      </c>
      <c r="B874" s="270"/>
      <c r="C874" s="270" t="s">
        <v>108</v>
      </c>
      <c r="D874" s="270" t="s">
        <v>2789</v>
      </c>
      <c r="E874" s="271" t="s">
        <v>108</v>
      </c>
      <c r="F874" s="270" t="s">
        <v>2208</v>
      </c>
      <c r="G874" s="270" t="s">
        <v>2435</v>
      </c>
    </row>
    <row r="875" spans="1:7" ht="17.25">
      <c r="A875" s="75" t="s">
        <v>3024</v>
      </c>
      <c r="B875" s="75"/>
      <c r="C875" s="75"/>
      <c r="D875" s="75"/>
      <c r="E875" s="76"/>
      <c r="F875" s="75"/>
      <c r="G875" s="75"/>
    </row>
    <row r="876" spans="1:7" ht="17.25">
      <c r="A876" s="270" t="s">
        <v>2560</v>
      </c>
      <c r="B876" s="270" t="s">
        <v>2485</v>
      </c>
      <c r="C876" s="270" t="s">
        <v>108</v>
      </c>
      <c r="D876" s="270" t="s">
        <v>2789</v>
      </c>
      <c r="E876" s="271" t="s">
        <v>108</v>
      </c>
      <c r="F876" s="270" t="s">
        <v>2208</v>
      </c>
      <c r="G876" s="270" t="s">
        <v>2435</v>
      </c>
    </row>
    <row r="877" spans="1:7" ht="17.25">
      <c r="A877" s="270" t="s">
        <v>2561</v>
      </c>
      <c r="B877" s="270" t="s">
        <v>2562</v>
      </c>
      <c r="C877" s="270" t="s">
        <v>108</v>
      </c>
      <c r="D877" s="270" t="s">
        <v>2789</v>
      </c>
      <c r="E877" s="271" t="s">
        <v>108</v>
      </c>
      <c r="F877" s="270" t="s">
        <v>2208</v>
      </c>
      <c r="G877" s="270" t="s">
        <v>2563</v>
      </c>
    </row>
    <row r="878" spans="1:7" ht="17.25">
      <c r="A878" s="270" t="s">
        <v>2564</v>
      </c>
      <c r="B878" s="270" t="s">
        <v>2562</v>
      </c>
      <c r="C878" s="270" t="s">
        <v>108</v>
      </c>
      <c r="D878" s="270" t="s">
        <v>2789</v>
      </c>
      <c r="E878" s="271" t="s">
        <v>108</v>
      </c>
      <c r="F878" s="270" t="s">
        <v>2208</v>
      </c>
      <c r="G878" s="270" t="s">
        <v>2435</v>
      </c>
    </row>
    <row r="879" spans="1:7" ht="17.25">
      <c r="A879" s="270" t="s">
        <v>2481</v>
      </c>
      <c r="B879" s="270" t="s">
        <v>2426</v>
      </c>
      <c r="C879" s="270" t="s">
        <v>2427</v>
      </c>
      <c r="D879" s="270" t="s">
        <v>2789</v>
      </c>
      <c r="E879" s="271" t="s">
        <v>2802</v>
      </c>
      <c r="F879" s="270" t="s">
        <v>2209</v>
      </c>
      <c r="G879" s="270" t="s">
        <v>2435</v>
      </c>
    </row>
    <row r="880" spans="1:7" ht="17.25">
      <c r="A880" s="270" t="s">
        <v>2566</v>
      </c>
      <c r="B880" s="270" t="s">
        <v>2567</v>
      </c>
      <c r="C880" s="270" t="s">
        <v>108</v>
      </c>
      <c r="D880" s="270" t="s">
        <v>2789</v>
      </c>
      <c r="E880" s="271" t="s">
        <v>108</v>
      </c>
      <c r="F880" s="270" t="s">
        <v>2208</v>
      </c>
      <c r="G880" s="270" t="s">
        <v>2568</v>
      </c>
    </row>
    <row r="881" spans="1:7" ht="17.25">
      <c r="A881" s="75" t="s">
        <v>3025</v>
      </c>
      <c r="B881" s="75"/>
      <c r="C881" s="75"/>
      <c r="D881" s="75"/>
      <c r="E881" s="76"/>
      <c r="F881" s="75"/>
      <c r="G881" s="75"/>
    </row>
    <row r="882" spans="1:7" ht="17.25">
      <c r="A882" s="270" t="s">
        <v>2570</v>
      </c>
      <c r="B882" s="270" t="s">
        <v>2571</v>
      </c>
      <c r="C882" s="270" t="s">
        <v>108</v>
      </c>
      <c r="D882" s="270" t="s">
        <v>2789</v>
      </c>
      <c r="E882" s="271" t="s">
        <v>108</v>
      </c>
      <c r="F882" s="270" t="s">
        <v>2208</v>
      </c>
      <c r="G882" s="270" t="s">
        <v>2435</v>
      </c>
    </row>
    <row r="883" spans="1:7" ht="17.25">
      <c r="A883" s="270" t="s">
        <v>2572</v>
      </c>
      <c r="B883" s="270" t="s">
        <v>2571</v>
      </c>
      <c r="C883" s="270" t="s">
        <v>2573</v>
      </c>
      <c r="D883" s="270" t="s">
        <v>2789</v>
      </c>
      <c r="E883" s="271" t="s">
        <v>2794</v>
      </c>
      <c r="F883" s="270" t="s">
        <v>2208</v>
      </c>
      <c r="G883" s="270" t="s">
        <v>2435</v>
      </c>
    </row>
    <row r="884" spans="1:7" ht="17.25">
      <c r="A884" s="270" t="s">
        <v>2574</v>
      </c>
      <c r="B884" s="270" t="s">
        <v>2571</v>
      </c>
      <c r="C884" s="270" t="s">
        <v>2575</v>
      </c>
      <c r="D884" s="270" t="s">
        <v>2789</v>
      </c>
      <c r="E884" s="271" t="s">
        <v>108</v>
      </c>
      <c r="F884" s="270" t="s">
        <v>2208</v>
      </c>
      <c r="G884" s="270" t="s">
        <v>2576</v>
      </c>
    </row>
    <row r="885" spans="1:7" ht="17.25">
      <c r="A885" s="270" t="s">
        <v>2577</v>
      </c>
      <c r="B885" s="270" t="s">
        <v>2571</v>
      </c>
      <c r="C885" s="270" t="s">
        <v>108</v>
      </c>
      <c r="D885" s="270" t="s">
        <v>2789</v>
      </c>
      <c r="E885" s="271" t="s">
        <v>108</v>
      </c>
      <c r="F885" s="270" t="s">
        <v>2208</v>
      </c>
      <c r="G885" s="270" t="s">
        <v>2435</v>
      </c>
    </row>
    <row r="886" spans="1:7" ht="17.25">
      <c r="A886" s="75" t="s">
        <v>3026</v>
      </c>
      <c r="B886" s="75"/>
      <c r="C886" s="75"/>
      <c r="D886" s="75"/>
      <c r="E886" s="76"/>
      <c r="F886" s="75"/>
      <c r="G886" s="75"/>
    </row>
    <row r="887" spans="1:7" ht="17.25">
      <c r="A887" s="270" t="s">
        <v>2579</v>
      </c>
      <c r="B887" s="270" t="s">
        <v>2580</v>
      </c>
      <c r="C887" s="270" t="s">
        <v>2581</v>
      </c>
      <c r="D887" s="270" t="s">
        <v>2789</v>
      </c>
      <c r="E887" s="271" t="s">
        <v>108</v>
      </c>
      <c r="F887" s="270" t="s">
        <v>2208</v>
      </c>
      <c r="G887" s="270" t="s">
        <v>2435</v>
      </c>
    </row>
    <row r="888" spans="1:7" ht="17.25">
      <c r="A888" s="270" t="s">
        <v>2584</v>
      </c>
      <c r="B888" s="270" t="s">
        <v>2585</v>
      </c>
      <c r="C888" s="270" t="s">
        <v>2586</v>
      </c>
      <c r="D888" s="270" t="s">
        <v>2789</v>
      </c>
      <c r="E888" s="271" t="s">
        <v>108</v>
      </c>
      <c r="F888" s="270" t="s">
        <v>2208</v>
      </c>
      <c r="G888" s="270" t="s">
        <v>2435</v>
      </c>
    </row>
    <row r="889" spans="1:7" ht="17.25">
      <c r="A889" s="270" t="s">
        <v>2587</v>
      </c>
      <c r="B889" s="270" t="s">
        <v>2588</v>
      </c>
      <c r="C889" s="270" t="s">
        <v>108</v>
      </c>
      <c r="D889" s="270" t="s">
        <v>2789</v>
      </c>
      <c r="E889" s="271" t="s">
        <v>108</v>
      </c>
      <c r="F889" s="270" t="s">
        <v>2208</v>
      </c>
      <c r="G889" s="270" t="s">
        <v>2589</v>
      </c>
    </row>
    <row r="890" spans="1:7" ht="17.25">
      <c r="A890" s="270" t="s">
        <v>2590</v>
      </c>
      <c r="B890" s="270" t="s">
        <v>2588</v>
      </c>
      <c r="C890" s="270" t="s">
        <v>108</v>
      </c>
      <c r="D890" s="270" t="s">
        <v>2789</v>
      </c>
      <c r="E890" s="271" t="s">
        <v>108</v>
      </c>
      <c r="F890" s="270" t="s">
        <v>2208</v>
      </c>
      <c r="G890" s="270" t="s">
        <v>2435</v>
      </c>
    </row>
    <row r="891" spans="1:7" ht="17.25">
      <c r="A891" s="75" t="s">
        <v>3027</v>
      </c>
      <c r="B891" s="75"/>
      <c r="C891" s="75"/>
      <c r="D891" s="75"/>
      <c r="E891" s="76"/>
      <c r="F891" s="75"/>
      <c r="G891" s="75"/>
    </row>
    <row r="892" spans="1:7" ht="17.25">
      <c r="A892" s="270" t="s">
        <v>2592</v>
      </c>
      <c r="B892" s="270" t="s">
        <v>2485</v>
      </c>
      <c r="C892" s="270" t="s">
        <v>108</v>
      </c>
      <c r="D892" s="270" t="s">
        <v>2789</v>
      </c>
      <c r="E892" s="271" t="s">
        <v>108</v>
      </c>
      <c r="F892" s="270" t="s">
        <v>2208</v>
      </c>
      <c r="G892" s="270" t="s">
        <v>2435</v>
      </c>
    </row>
    <row r="893" spans="1:7" ht="17.25">
      <c r="A893" s="270" t="s">
        <v>2484</v>
      </c>
      <c r="B893" s="270" t="s">
        <v>2485</v>
      </c>
      <c r="C893" s="270" t="s">
        <v>2427</v>
      </c>
      <c r="D893" s="270" t="s">
        <v>2789</v>
      </c>
      <c r="E893" s="271" t="s">
        <v>2802</v>
      </c>
      <c r="F893" s="270" t="s">
        <v>2209</v>
      </c>
      <c r="G893" s="270" t="s">
        <v>2435</v>
      </c>
    </row>
    <row r="894" spans="1:7" ht="17.25">
      <c r="A894" s="270" t="s">
        <v>2486</v>
      </c>
      <c r="B894" s="270" t="s">
        <v>2485</v>
      </c>
      <c r="C894" s="270" t="s">
        <v>2427</v>
      </c>
      <c r="D894" s="270" t="s">
        <v>2789</v>
      </c>
      <c r="E894" s="271" t="s">
        <v>2802</v>
      </c>
      <c r="F894" s="270" t="s">
        <v>2209</v>
      </c>
      <c r="G894" s="270" t="s">
        <v>2435</v>
      </c>
    </row>
    <row r="895" spans="1:7" ht="17.25">
      <c r="A895" s="270" t="s">
        <v>2487</v>
      </c>
      <c r="B895" s="270" t="s">
        <v>2485</v>
      </c>
      <c r="C895" s="270" t="s">
        <v>2427</v>
      </c>
      <c r="D895" s="270" t="s">
        <v>2789</v>
      </c>
      <c r="E895" s="271" t="s">
        <v>2802</v>
      </c>
      <c r="F895" s="270" t="s">
        <v>2209</v>
      </c>
      <c r="G895" s="270" t="s">
        <v>2435</v>
      </c>
    </row>
    <row r="896" spans="1:7" ht="17.25">
      <c r="A896" s="270" t="s">
        <v>2488</v>
      </c>
      <c r="B896" s="270" t="s">
        <v>2485</v>
      </c>
      <c r="C896" s="270" t="s">
        <v>2427</v>
      </c>
      <c r="D896" s="270" t="s">
        <v>2789</v>
      </c>
      <c r="E896" s="271" t="s">
        <v>2802</v>
      </c>
      <c r="F896" s="270" t="s">
        <v>2209</v>
      </c>
      <c r="G896" s="270" t="s">
        <v>2435</v>
      </c>
    </row>
    <row r="897" spans="1:7" ht="17.25">
      <c r="A897" s="270" t="s">
        <v>2593</v>
      </c>
      <c r="B897" s="270" t="s">
        <v>2594</v>
      </c>
      <c r="C897" s="270" t="s">
        <v>108</v>
      </c>
      <c r="D897" s="270" t="s">
        <v>2789</v>
      </c>
      <c r="E897" s="271" t="s">
        <v>108</v>
      </c>
      <c r="F897" s="270" t="s">
        <v>2208</v>
      </c>
      <c r="G897" s="270" t="s">
        <v>2595</v>
      </c>
    </row>
    <row r="898" spans="1:7" ht="17.25">
      <c r="A898" s="270" t="s">
        <v>2596</v>
      </c>
      <c r="B898" s="270" t="s">
        <v>2594</v>
      </c>
      <c r="C898" s="270" t="s">
        <v>108</v>
      </c>
      <c r="D898" s="270" t="s">
        <v>2789</v>
      </c>
      <c r="E898" s="271" t="s">
        <v>108</v>
      </c>
      <c r="F898" s="270" t="s">
        <v>2208</v>
      </c>
      <c r="G898" s="270" t="s">
        <v>2435</v>
      </c>
    </row>
    <row r="899" spans="1:7" ht="17.25">
      <c r="A899" s="75" t="s">
        <v>3028</v>
      </c>
      <c r="B899" s="75"/>
      <c r="C899" s="75"/>
      <c r="D899" s="75"/>
      <c r="E899" s="76"/>
      <c r="F899" s="75"/>
      <c r="G899" s="75"/>
    </row>
    <row r="900" spans="1:7" ht="17.25">
      <c r="A900" s="270" t="s">
        <v>2598</v>
      </c>
      <c r="B900" s="270" t="s">
        <v>2599</v>
      </c>
      <c r="C900" s="270" t="s">
        <v>108</v>
      </c>
      <c r="D900" s="270" t="s">
        <v>2789</v>
      </c>
      <c r="E900" s="271" t="s">
        <v>108</v>
      </c>
      <c r="F900" s="270" t="s">
        <v>2208</v>
      </c>
      <c r="G900" s="270" t="s">
        <v>2435</v>
      </c>
    </row>
    <row r="901" spans="1:7" ht="17.25">
      <c r="A901" s="270" t="s">
        <v>2600</v>
      </c>
      <c r="B901" s="270" t="s">
        <v>2601</v>
      </c>
      <c r="C901" s="270" t="s">
        <v>2581</v>
      </c>
      <c r="D901" s="270" t="s">
        <v>2789</v>
      </c>
      <c r="E901" s="271" t="s">
        <v>108</v>
      </c>
      <c r="F901" s="270" t="s">
        <v>2208</v>
      </c>
      <c r="G901" s="270" t="s">
        <v>2435</v>
      </c>
    </row>
    <row r="902" spans="1:7" ht="17.25">
      <c r="A902" s="270" t="s">
        <v>2602</v>
      </c>
      <c r="B902" s="270" t="s">
        <v>2599</v>
      </c>
      <c r="C902" s="270" t="s">
        <v>2603</v>
      </c>
      <c r="D902" s="270" t="s">
        <v>2789</v>
      </c>
      <c r="E902" s="271" t="s">
        <v>108</v>
      </c>
      <c r="F902" s="270" t="s">
        <v>2208</v>
      </c>
      <c r="G902" s="270" t="s">
        <v>2604</v>
      </c>
    </row>
    <row r="903" spans="1:7" ht="17.25">
      <c r="A903" s="268" t="s">
        <v>2490</v>
      </c>
      <c r="B903" s="268" t="s">
        <v>2426</v>
      </c>
      <c r="C903" s="268" t="s">
        <v>2491</v>
      </c>
      <c r="D903" s="268" t="s">
        <v>2789</v>
      </c>
      <c r="E903" s="269" t="s">
        <v>108</v>
      </c>
      <c r="F903" s="269" t="s">
        <v>2493</v>
      </c>
      <c r="G903" s="268" t="s">
        <v>2435</v>
      </c>
    </row>
    <row r="904" spans="1:7" ht="17.25">
      <c r="A904" s="270" t="s">
        <v>2494</v>
      </c>
      <c r="B904" s="270" t="s">
        <v>2426</v>
      </c>
      <c r="C904" s="270" t="s">
        <v>2427</v>
      </c>
      <c r="D904" s="270" t="s">
        <v>2789</v>
      </c>
      <c r="E904" s="271" t="s">
        <v>2802</v>
      </c>
      <c r="F904" s="270" t="s">
        <v>2209</v>
      </c>
      <c r="G904" s="270" t="s">
        <v>2435</v>
      </c>
    </row>
    <row r="905" spans="1:7" ht="17.25">
      <c r="A905" s="270" t="s">
        <v>2495</v>
      </c>
      <c r="B905" s="270" t="s">
        <v>2426</v>
      </c>
      <c r="C905" s="270" t="s">
        <v>2427</v>
      </c>
      <c r="D905" s="270" t="s">
        <v>2789</v>
      </c>
      <c r="E905" s="271" t="s">
        <v>2802</v>
      </c>
      <c r="F905" s="270" t="s">
        <v>2209</v>
      </c>
      <c r="G905" s="270" t="s">
        <v>2435</v>
      </c>
    </row>
    <row r="906" spans="1:7" ht="17.25">
      <c r="A906" s="270" t="s">
        <v>2496</v>
      </c>
      <c r="B906" s="270" t="s">
        <v>2426</v>
      </c>
      <c r="C906" s="270" t="s">
        <v>2427</v>
      </c>
      <c r="D906" s="270" t="s">
        <v>2789</v>
      </c>
      <c r="E906" s="271" t="s">
        <v>2802</v>
      </c>
      <c r="F906" s="270" t="s">
        <v>2209</v>
      </c>
      <c r="G906" s="270" t="s">
        <v>2435</v>
      </c>
    </row>
    <row r="907" spans="1:7" ht="17.25">
      <c r="A907" s="270" t="s">
        <v>2605</v>
      </c>
      <c r="B907" s="270" t="s">
        <v>2599</v>
      </c>
      <c r="C907" s="270" t="s">
        <v>2556</v>
      </c>
      <c r="D907" s="270" t="s">
        <v>2789</v>
      </c>
      <c r="E907" s="271" t="s">
        <v>2556</v>
      </c>
      <c r="F907" s="270" t="s">
        <v>2208</v>
      </c>
      <c r="G907" s="270" t="s">
        <v>2435</v>
      </c>
    </row>
    <row r="908" spans="1:7" ht="17.25">
      <c r="A908" s="270" t="s">
        <v>2606</v>
      </c>
      <c r="B908" s="270" t="s">
        <v>2607</v>
      </c>
      <c r="C908" s="270" t="s">
        <v>108</v>
      </c>
      <c r="D908" s="270" t="s">
        <v>2789</v>
      </c>
      <c r="E908" s="271" t="s">
        <v>108</v>
      </c>
      <c r="F908" s="270" t="s">
        <v>2208</v>
      </c>
      <c r="G908" s="270" t="s">
        <v>2435</v>
      </c>
    </row>
    <row r="909" spans="1:7" ht="17.25">
      <c r="A909" s="75" t="s">
        <v>3029</v>
      </c>
      <c r="B909" s="75"/>
      <c r="C909" s="75"/>
      <c r="D909" s="75"/>
      <c r="E909" s="76"/>
      <c r="F909" s="75"/>
      <c r="G909" s="75"/>
    </row>
    <row r="910" spans="1:7" ht="17.25">
      <c r="A910" s="270" t="s">
        <v>3030</v>
      </c>
      <c r="B910" s="270" t="s">
        <v>2599</v>
      </c>
      <c r="C910" s="270" t="s">
        <v>3031</v>
      </c>
      <c r="D910" s="270" t="s">
        <v>2789</v>
      </c>
      <c r="E910" s="271" t="s">
        <v>2204</v>
      </c>
      <c r="F910" s="270" t="s">
        <v>2207</v>
      </c>
      <c r="G910" s="270" t="s">
        <v>2435</v>
      </c>
    </row>
    <row r="911" spans="1:7" ht="17.25">
      <c r="A911" s="270" t="s">
        <v>3032</v>
      </c>
      <c r="B911" s="270" t="s">
        <v>2594</v>
      </c>
      <c r="C911" s="270" t="s">
        <v>3031</v>
      </c>
      <c r="D911" s="270" t="s">
        <v>2789</v>
      </c>
      <c r="E911" s="271" t="s">
        <v>2204</v>
      </c>
      <c r="F911" s="270" t="s">
        <v>2207</v>
      </c>
      <c r="G911" s="270" t="s">
        <v>2435</v>
      </c>
    </row>
    <row r="912" spans="1:7" ht="17.25">
      <c r="A912" s="270" t="s">
        <v>2609</v>
      </c>
      <c r="B912" s="270"/>
      <c r="C912" s="270" t="s">
        <v>2556</v>
      </c>
      <c r="D912" s="270" t="s">
        <v>2789</v>
      </c>
      <c r="E912" s="271" t="s">
        <v>2556</v>
      </c>
      <c r="F912" s="271" t="s">
        <v>2208</v>
      </c>
      <c r="G912" s="270" t="s">
        <v>2435</v>
      </c>
    </row>
    <row r="913" spans="1:7" ht="15">
      <c r="A913" s="56" t="s">
        <v>2610</v>
      </c>
      <c r="B913" s="56"/>
      <c r="C913" s="56" t="s">
        <v>2611</v>
      </c>
      <c r="D913" s="56" t="s">
        <v>2789</v>
      </c>
      <c r="E913" s="74" t="s">
        <v>2556</v>
      </c>
      <c r="F913" s="74" t="s">
        <v>2208</v>
      </c>
      <c r="G913" s="56" t="s">
        <v>2435</v>
      </c>
    </row>
    <row r="914" spans="1:7" ht="17.25">
      <c r="A914" s="270" t="s">
        <v>2613</v>
      </c>
      <c r="B914" s="270" t="s">
        <v>2599</v>
      </c>
      <c r="C914" s="270" t="s">
        <v>108</v>
      </c>
      <c r="D914" s="270" t="s">
        <v>2789</v>
      </c>
      <c r="E914" s="271" t="s">
        <v>108</v>
      </c>
      <c r="F914" s="270" t="s">
        <v>2208</v>
      </c>
      <c r="G914" s="270" t="s">
        <v>2435</v>
      </c>
    </row>
    <row r="915" spans="1:7" ht="17.25">
      <c r="A915" s="270" t="s">
        <v>2614</v>
      </c>
      <c r="B915" s="270" t="s">
        <v>2599</v>
      </c>
      <c r="C915" s="270" t="s">
        <v>108</v>
      </c>
      <c r="D915" s="270" t="s">
        <v>2789</v>
      </c>
      <c r="E915" s="271" t="s">
        <v>108</v>
      </c>
      <c r="F915" s="270" t="s">
        <v>2208</v>
      </c>
      <c r="G915" s="270" t="s">
        <v>2435</v>
      </c>
    </row>
    <row r="916" spans="1:7" ht="17.25">
      <c r="A916" s="270" t="s">
        <v>2615</v>
      </c>
      <c r="B916" s="270" t="s">
        <v>2594</v>
      </c>
      <c r="C916" s="270" t="s">
        <v>108</v>
      </c>
      <c r="D916" s="270" t="s">
        <v>2789</v>
      </c>
      <c r="E916" s="271" t="s">
        <v>108</v>
      </c>
      <c r="F916" s="270" t="s">
        <v>2208</v>
      </c>
      <c r="G916" s="270" t="s">
        <v>2435</v>
      </c>
    </row>
    <row r="917" spans="1:7" ht="17.25">
      <c r="A917" s="270" t="s">
        <v>2616</v>
      </c>
      <c r="B917" s="270" t="s">
        <v>2617</v>
      </c>
      <c r="C917" s="270" t="s">
        <v>2556</v>
      </c>
      <c r="D917" s="270" t="s">
        <v>2789</v>
      </c>
      <c r="E917" s="271" t="s">
        <v>2556</v>
      </c>
      <c r="F917" s="270" t="s">
        <v>2208</v>
      </c>
      <c r="G917" s="270" t="s">
        <v>2435</v>
      </c>
    </row>
    <row r="918" spans="1:7" ht="17.25">
      <c r="A918" s="270" t="s">
        <v>2618</v>
      </c>
      <c r="B918" s="270" t="s">
        <v>2617</v>
      </c>
      <c r="C918" s="270" t="s">
        <v>2556</v>
      </c>
      <c r="D918" s="270" t="s">
        <v>2789</v>
      </c>
      <c r="E918" s="271" t="s">
        <v>2556</v>
      </c>
      <c r="F918" s="270" t="s">
        <v>2208</v>
      </c>
      <c r="G918" s="270" t="s">
        <v>2435</v>
      </c>
    </row>
    <row r="919" spans="1:7" ht="17.25">
      <c r="A919" s="270" t="s">
        <v>2498</v>
      </c>
      <c r="B919" s="270" t="s">
        <v>2426</v>
      </c>
      <c r="C919" s="270" t="s">
        <v>2427</v>
      </c>
      <c r="D919" s="270" t="s">
        <v>2789</v>
      </c>
      <c r="E919" s="271" t="s">
        <v>2802</v>
      </c>
      <c r="F919" s="270" t="s">
        <v>2209</v>
      </c>
      <c r="G919" s="270" t="s">
        <v>2435</v>
      </c>
    </row>
    <row r="920" spans="1:7" ht="17.25">
      <c r="A920" s="270" t="s">
        <v>2619</v>
      </c>
      <c r="B920" s="270" t="s">
        <v>2617</v>
      </c>
      <c r="C920" s="270" t="s">
        <v>108</v>
      </c>
      <c r="D920" s="270" t="s">
        <v>2789</v>
      </c>
      <c r="E920" s="271" t="s">
        <v>108</v>
      </c>
      <c r="F920" s="270" t="s">
        <v>2208</v>
      </c>
      <c r="G920" s="270" t="s">
        <v>2620</v>
      </c>
    </row>
    <row r="921" spans="1:7" ht="17.25">
      <c r="A921" s="75" t="s">
        <v>3033</v>
      </c>
      <c r="B921" s="75"/>
      <c r="C921" s="75"/>
      <c r="D921" s="75"/>
      <c r="E921" s="76"/>
      <c r="F921" s="75"/>
      <c r="G921" s="75"/>
    </row>
    <row r="922" spans="1:7" ht="17.25">
      <c r="A922" s="270" t="s">
        <v>2622</v>
      </c>
      <c r="B922" s="270" t="s">
        <v>2623</v>
      </c>
      <c r="C922" s="270" t="s">
        <v>108</v>
      </c>
      <c r="D922" s="270" t="s">
        <v>2789</v>
      </c>
      <c r="E922" s="271" t="s">
        <v>108</v>
      </c>
      <c r="F922" s="270" t="s">
        <v>2208</v>
      </c>
      <c r="G922" s="270" t="s">
        <v>2435</v>
      </c>
    </row>
    <row r="923" spans="1:7" ht="17.25">
      <c r="A923" s="270" t="s">
        <v>2624</v>
      </c>
      <c r="B923" s="270" t="s">
        <v>2625</v>
      </c>
      <c r="C923" s="270" t="s">
        <v>108</v>
      </c>
      <c r="D923" s="270" t="s">
        <v>2789</v>
      </c>
      <c r="E923" s="271" t="s">
        <v>108</v>
      </c>
      <c r="F923" s="270" t="s">
        <v>2208</v>
      </c>
      <c r="G923" s="270" t="s">
        <v>2435</v>
      </c>
    </row>
    <row r="924" spans="1:7" ht="17.25">
      <c r="A924" s="270" t="s">
        <v>2626</v>
      </c>
      <c r="B924" s="270" t="s">
        <v>2625</v>
      </c>
      <c r="C924" s="270" t="s">
        <v>108</v>
      </c>
      <c r="D924" s="270" t="s">
        <v>2789</v>
      </c>
      <c r="E924" s="271" t="s">
        <v>108</v>
      </c>
      <c r="F924" s="270" t="s">
        <v>2208</v>
      </c>
      <c r="G924" s="270" t="s">
        <v>2435</v>
      </c>
    </row>
    <row r="925" spans="1:7" ht="17.25">
      <c r="A925" s="75" t="s">
        <v>3034</v>
      </c>
      <c r="B925" s="75"/>
      <c r="C925" s="75"/>
      <c r="D925" s="75"/>
      <c r="E925" s="76"/>
      <c r="F925" s="75"/>
      <c r="G925" s="75"/>
    </row>
    <row r="926" spans="1:7" ht="17.25">
      <c r="A926" s="270" t="s">
        <v>2500</v>
      </c>
      <c r="B926" s="270" t="s">
        <v>2501</v>
      </c>
      <c r="C926" s="270" t="s">
        <v>2474</v>
      </c>
      <c r="D926" s="270" t="s">
        <v>2789</v>
      </c>
      <c r="E926" s="271" t="s">
        <v>2475</v>
      </c>
      <c r="F926" s="270" t="s">
        <v>2209</v>
      </c>
      <c r="G926" s="270" t="s">
        <v>2502</v>
      </c>
    </row>
    <row r="927" spans="1:7" ht="17.25">
      <c r="A927" s="270" t="s">
        <v>2503</v>
      </c>
      <c r="B927" s="270" t="s">
        <v>2504</v>
      </c>
      <c r="C927" s="270" t="s">
        <v>2474</v>
      </c>
      <c r="D927" s="270" t="s">
        <v>2789</v>
      </c>
      <c r="E927" s="271" t="s">
        <v>2475</v>
      </c>
      <c r="F927" s="270" t="s">
        <v>2209</v>
      </c>
      <c r="G927" s="270" t="s">
        <v>2505</v>
      </c>
    </row>
    <row r="928" spans="1:7" ht="17.25">
      <c r="A928" s="270" t="s">
        <v>2635</v>
      </c>
      <c r="B928" s="270" t="s">
        <v>2501</v>
      </c>
      <c r="C928" s="270" t="s">
        <v>2556</v>
      </c>
      <c r="D928" s="270" t="s">
        <v>2789</v>
      </c>
      <c r="E928" s="271" t="s">
        <v>2556</v>
      </c>
      <c r="F928" s="270" t="s">
        <v>2208</v>
      </c>
      <c r="G928" s="270" t="s">
        <v>2636</v>
      </c>
    </row>
    <row r="929" spans="1:7" ht="17.25">
      <c r="A929" s="270" t="s">
        <v>2637</v>
      </c>
      <c r="B929" s="270" t="s">
        <v>2632</v>
      </c>
      <c r="C929" s="270" t="s">
        <v>108</v>
      </c>
      <c r="D929" s="270" t="s">
        <v>2789</v>
      </c>
      <c r="E929" s="271" t="s">
        <v>108</v>
      </c>
      <c r="F929" s="270" t="s">
        <v>2208</v>
      </c>
      <c r="G929" s="270" t="s">
        <v>2638</v>
      </c>
    </row>
    <row r="930" spans="1:7" ht="17.25">
      <c r="A930" s="270" t="s">
        <v>2639</v>
      </c>
      <c r="B930" s="270" t="s">
        <v>2640</v>
      </c>
      <c r="C930" s="270" t="s">
        <v>108</v>
      </c>
      <c r="D930" s="270" t="s">
        <v>2789</v>
      </c>
      <c r="E930" s="271" t="s">
        <v>108</v>
      </c>
      <c r="F930" s="270" t="s">
        <v>2208</v>
      </c>
      <c r="G930" s="270" t="s">
        <v>2641</v>
      </c>
    </row>
    <row r="931" spans="1:7" ht="17.25">
      <c r="A931" s="270" t="s">
        <v>2506</v>
      </c>
      <c r="B931" s="270" t="s">
        <v>2507</v>
      </c>
      <c r="C931" s="270"/>
      <c r="D931" s="270" t="s">
        <v>2433</v>
      </c>
      <c r="E931" s="271"/>
      <c r="F931" s="270" t="s">
        <v>2508</v>
      </c>
      <c r="G931" s="270" t="s">
        <v>2435</v>
      </c>
    </row>
    <row r="932" spans="1:7" ht="17.25">
      <c r="A932" s="270" t="s">
        <v>2509</v>
      </c>
      <c r="B932" s="270" t="s">
        <v>2507</v>
      </c>
      <c r="C932" s="270"/>
      <c r="D932" s="270" t="s">
        <v>2433</v>
      </c>
      <c r="E932" s="271"/>
      <c r="F932" s="270" t="s">
        <v>2508</v>
      </c>
      <c r="G932" s="270" t="s">
        <v>2435</v>
      </c>
    </row>
    <row r="933" spans="1:7" ht="15">
      <c r="A933" s="56" t="s">
        <v>2510</v>
      </c>
      <c r="B933" s="56" t="s">
        <v>2507</v>
      </c>
      <c r="C933" s="56" t="s">
        <v>2511</v>
      </c>
      <c r="D933" s="56" t="s">
        <v>2433</v>
      </c>
      <c r="E933" s="74"/>
      <c r="F933" s="56" t="s">
        <v>2512</v>
      </c>
      <c r="G933" s="56" t="s">
        <v>2513</v>
      </c>
    </row>
    <row r="934" spans="1:7" ht="17.25">
      <c r="A934" s="75" t="s">
        <v>3035</v>
      </c>
      <c r="B934" s="75"/>
      <c r="C934" s="75"/>
      <c r="D934" s="75"/>
      <c r="E934" s="76"/>
      <c r="F934" s="75"/>
      <c r="G934" s="75"/>
    </row>
    <row r="935" spans="1:7" ht="17.25">
      <c r="A935" s="270" t="s">
        <v>2643</v>
      </c>
      <c r="B935" s="270" t="s">
        <v>2632</v>
      </c>
      <c r="C935" s="270" t="s">
        <v>108</v>
      </c>
      <c r="D935" s="270" t="s">
        <v>2789</v>
      </c>
      <c r="E935" s="271" t="s">
        <v>108</v>
      </c>
      <c r="F935" s="270" t="s">
        <v>2208</v>
      </c>
      <c r="G935" s="270" t="s">
        <v>2644</v>
      </c>
    </row>
    <row r="936" spans="1:7" ht="17.25">
      <c r="A936" s="270" t="s">
        <v>2515</v>
      </c>
      <c r="B936" s="270" t="s">
        <v>2426</v>
      </c>
      <c r="C936" s="270" t="s">
        <v>2474</v>
      </c>
      <c r="D936" s="270" t="s">
        <v>2789</v>
      </c>
      <c r="E936" s="271" t="s">
        <v>2475</v>
      </c>
      <c r="F936" s="270" t="s">
        <v>2209</v>
      </c>
      <c r="G936" s="270" t="s">
        <v>2435</v>
      </c>
    </row>
    <row r="937" spans="1:7" ht="17.25">
      <c r="A937" s="270" t="s">
        <v>2645</v>
      </c>
      <c r="B937" s="270" t="s">
        <v>2646</v>
      </c>
      <c r="C937" s="270" t="s">
        <v>108</v>
      </c>
      <c r="D937" s="270" t="s">
        <v>2789</v>
      </c>
      <c r="E937" s="271" t="s">
        <v>108</v>
      </c>
      <c r="F937" s="270" t="s">
        <v>2208</v>
      </c>
      <c r="G937" s="270" t="s">
        <v>2647</v>
      </c>
    </row>
    <row r="938" spans="1:7" ht="17.25">
      <c r="A938" s="270" t="s">
        <v>2648</v>
      </c>
      <c r="B938" s="270" t="s">
        <v>2646</v>
      </c>
      <c r="C938" s="270" t="s">
        <v>108</v>
      </c>
      <c r="D938" s="270" t="s">
        <v>2789</v>
      </c>
      <c r="E938" s="271" t="s">
        <v>108</v>
      </c>
      <c r="F938" s="270" t="s">
        <v>2208</v>
      </c>
      <c r="G938" s="270" t="s">
        <v>2649</v>
      </c>
    </row>
    <row r="939" spans="1:7" ht="17.25">
      <c r="A939" s="270" t="s">
        <v>2650</v>
      </c>
      <c r="B939" s="270" t="s">
        <v>2632</v>
      </c>
      <c r="C939" s="270" t="s">
        <v>108</v>
      </c>
      <c r="D939" s="270" t="s">
        <v>2789</v>
      </c>
      <c r="E939" s="271" t="s">
        <v>108</v>
      </c>
      <c r="F939" s="270" t="s">
        <v>2208</v>
      </c>
      <c r="G939" s="270" t="s">
        <v>2435</v>
      </c>
    </row>
    <row r="940" spans="1:7" ht="17.25">
      <c r="A940" s="270" t="s">
        <v>2651</v>
      </c>
      <c r="B940" s="270" t="s">
        <v>2652</v>
      </c>
      <c r="C940" s="270" t="s">
        <v>2653</v>
      </c>
      <c r="D940" s="270" t="s">
        <v>2789</v>
      </c>
      <c r="E940" s="271" t="s">
        <v>108</v>
      </c>
      <c r="F940" s="270" t="s">
        <v>2208</v>
      </c>
      <c r="G940" s="270" t="s">
        <v>2435</v>
      </c>
    </row>
    <row r="941" spans="1:7" ht="17.25">
      <c r="A941" s="75" t="s">
        <v>3036</v>
      </c>
      <c r="B941" s="75"/>
      <c r="C941" s="75"/>
      <c r="D941" s="75"/>
      <c r="E941" s="76"/>
      <c r="F941" s="75"/>
      <c r="G941" s="75"/>
    </row>
    <row r="942" spans="1:7" ht="17.100000000000001">
      <c r="A942" s="270" t="s">
        <v>2517</v>
      </c>
      <c r="B942" s="270"/>
      <c r="C942" s="270" t="s">
        <v>551</v>
      </c>
      <c r="D942" s="270" t="s">
        <v>2433</v>
      </c>
      <c r="E942" s="271"/>
      <c r="F942" s="270" t="s">
        <v>2518</v>
      </c>
      <c r="G942" s="270" t="s">
        <v>2435</v>
      </c>
    </row>
    <row r="943" spans="1:7" ht="17.25">
      <c r="A943" s="270" t="s">
        <v>2657</v>
      </c>
      <c r="B943" s="270" t="s">
        <v>2658</v>
      </c>
      <c r="C943" s="270" t="s">
        <v>108</v>
      </c>
      <c r="D943" s="270" t="s">
        <v>2789</v>
      </c>
      <c r="E943" s="271" t="s">
        <v>108</v>
      </c>
      <c r="F943" s="270" t="s">
        <v>2208</v>
      </c>
      <c r="G943" s="270" t="s">
        <v>2435</v>
      </c>
    </row>
    <row r="944" spans="1:7" ht="17.25">
      <c r="A944" s="270" t="s">
        <v>2659</v>
      </c>
      <c r="B944" s="270" t="s">
        <v>2658</v>
      </c>
      <c r="C944" s="270" t="s">
        <v>2556</v>
      </c>
      <c r="D944" s="270" t="s">
        <v>2789</v>
      </c>
      <c r="E944" s="271" t="s">
        <v>2556</v>
      </c>
      <c r="F944" s="270" t="s">
        <v>2208</v>
      </c>
      <c r="G944" s="270" t="s">
        <v>2660</v>
      </c>
    </row>
    <row r="945" spans="1:7" ht="17.25">
      <c r="A945" s="270" t="s">
        <v>2519</v>
      </c>
      <c r="B945" s="270" t="s">
        <v>2520</v>
      </c>
      <c r="C945" s="270" t="s">
        <v>2521</v>
      </c>
      <c r="D945" s="270" t="s">
        <v>2789</v>
      </c>
      <c r="E945" s="271" t="s">
        <v>3037</v>
      </c>
      <c r="F945" s="270" t="s">
        <v>2205</v>
      </c>
      <c r="G945" s="270" t="s">
        <v>2523</v>
      </c>
    </row>
    <row r="946" spans="1:7" ht="17.25">
      <c r="A946" s="270" t="s">
        <v>2662</v>
      </c>
      <c r="B946" s="270" t="s">
        <v>2520</v>
      </c>
      <c r="C946" s="270" t="s">
        <v>2575</v>
      </c>
      <c r="D946" s="270" t="s">
        <v>2789</v>
      </c>
      <c r="E946" s="271" t="s">
        <v>108</v>
      </c>
      <c r="F946" s="270" t="s">
        <v>2208</v>
      </c>
      <c r="G946" s="270" t="s">
        <v>2663</v>
      </c>
    </row>
    <row r="947" spans="1:7" ht="17.25">
      <c r="A947" s="270" t="s">
        <v>2664</v>
      </c>
      <c r="B947" s="270" t="s">
        <v>2658</v>
      </c>
      <c r="C947" s="270" t="s">
        <v>2665</v>
      </c>
      <c r="D947" s="270" t="s">
        <v>2789</v>
      </c>
      <c r="E947" s="271" t="s">
        <v>108</v>
      </c>
      <c r="F947" s="270" t="s">
        <v>2208</v>
      </c>
      <c r="G947" s="270" t="s">
        <v>2435</v>
      </c>
    </row>
    <row r="948" spans="1:7" ht="17.25">
      <c r="A948" s="270" t="s">
        <v>2524</v>
      </c>
      <c r="B948" s="270"/>
      <c r="C948" s="270" t="s">
        <v>2525</v>
      </c>
      <c r="D948" s="270" t="s">
        <v>2433</v>
      </c>
      <c r="E948" s="271"/>
      <c r="F948" s="270" t="s">
        <v>2526</v>
      </c>
      <c r="G948" s="270" t="s">
        <v>2435</v>
      </c>
    </row>
    <row r="949" spans="1:7" ht="17.25">
      <c r="A949" s="270" t="s">
        <v>2666</v>
      </c>
      <c r="B949" s="270" t="s">
        <v>2658</v>
      </c>
      <c r="C949" s="270" t="s">
        <v>2667</v>
      </c>
      <c r="D949" s="270" t="s">
        <v>2789</v>
      </c>
      <c r="E949" s="271" t="s">
        <v>108</v>
      </c>
      <c r="F949" s="270" t="s">
        <v>2208</v>
      </c>
      <c r="G949" s="270" t="s">
        <v>2668</v>
      </c>
    </row>
    <row r="950" spans="1:7" ht="17.25">
      <c r="A950" s="75" t="s">
        <v>3038</v>
      </c>
      <c r="B950" s="75"/>
      <c r="C950" s="75"/>
      <c r="D950" s="75"/>
      <c r="E950" s="76"/>
      <c r="F950" s="75"/>
      <c r="G950" s="75"/>
    </row>
    <row r="951" spans="1:7" ht="17.25">
      <c r="A951" s="270" t="s">
        <v>2528</v>
      </c>
      <c r="B951" s="270" t="s">
        <v>2426</v>
      </c>
      <c r="C951" s="270" t="s">
        <v>2474</v>
      </c>
      <c r="D951" s="270" t="s">
        <v>2789</v>
      </c>
      <c r="E951" s="271" t="s">
        <v>2475</v>
      </c>
      <c r="F951" s="270" t="s">
        <v>2209</v>
      </c>
      <c r="G951" s="270" t="s">
        <v>2529</v>
      </c>
    </row>
    <row r="952" spans="1:7" ht="17.25">
      <c r="A952" s="270" t="s">
        <v>2670</v>
      </c>
      <c r="B952" s="270" t="s">
        <v>2507</v>
      </c>
      <c r="C952" s="270" t="s">
        <v>2671</v>
      </c>
      <c r="D952" s="270" t="s">
        <v>2789</v>
      </c>
      <c r="E952" s="271" t="s">
        <v>108</v>
      </c>
      <c r="F952" s="270" t="s">
        <v>2208</v>
      </c>
      <c r="G952" s="270" t="s">
        <v>2672</v>
      </c>
    </row>
    <row r="953" spans="1:7" ht="17.25">
      <c r="A953" s="270" t="s">
        <v>2530</v>
      </c>
      <c r="B953" s="270" t="s">
        <v>2531</v>
      </c>
      <c r="C953" s="270" t="s">
        <v>2532</v>
      </c>
      <c r="D953" s="270" t="s">
        <v>2433</v>
      </c>
      <c r="E953" s="271"/>
      <c r="F953" s="270" t="s">
        <v>2434</v>
      </c>
      <c r="G953" s="270" t="s">
        <v>2533</v>
      </c>
    </row>
    <row r="954" spans="1:7" ht="17.25">
      <c r="A954" s="270" t="s">
        <v>2530</v>
      </c>
      <c r="B954" s="270" t="s">
        <v>2531</v>
      </c>
      <c r="C954" s="270" t="s">
        <v>2532</v>
      </c>
      <c r="D954" s="270" t="s">
        <v>2789</v>
      </c>
      <c r="E954" s="271" t="s">
        <v>108</v>
      </c>
      <c r="F954" s="270" t="s">
        <v>2208</v>
      </c>
      <c r="G954" s="270" t="s">
        <v>2533</v>
      </c>
    </row>
    <row r="955" spans="1:7" ht="17.25">
      <c r="A955" s="270" t="s">
        <v>2534</v>
      </c>
      <c r="B955" s="270" t="s">
        <v>2535</v>
      </c>
      <c r="C955" s="270" t="s">
        <v>2474</v>
      </c>
      <c r="D955" s="270" t="s">
        <v>2789</v>
      </c>
      <c r="E955" s="271" t="s">
        <v>2475</v>
      </c>
      <c r="F955" s="270" t="s">
        <v>2209</v>
      </c>
      <c r="G955" s="270" t="s">
        <v>2536</v>
      </c>
    </row>
    <row r="956" spans="1:7" ht="17.25">
      <c r="A956" s="270" t="s">
        <v>2537</v>
      </c>
      <c r="B956" s="270" t="s">
        <v>2426</v>
      </c>
      <c r="C956" s="270" t="s">
        <v>2427</v>
      </c>
      <c r="D956" s="270" t="s">
        <v>2789</v>
      </c>
      <c r="E956" s="271" t="s">
        <v>2802</v>
      </c>
      <c r="F956" s="270" t="s">
        <v>2209</v>
      </c>
      <c r="G956" s="270" t="s">
        <v>2435</v>
      </c>
    </row>
    <row r="957" spans="1:7" ht="17.25">
      <c r="A957" s="270" t="s">
        <v>2673</v>
      </c>
      <c r="B957" s="270" t="s">
        <v>2426</v>
      </c>
      <c r="C957" s="270" t="s">
        <v>108</v>
      </c>
      <c r="D957" s="270" t="s">
        <v>2789</v>
      </c>
      <c r="E957" s="271" t="s">
        <v>108</v>
      </c>
      <c r="F957" s="270" t="s">
        <v>2208</v>
      </c>
      <c r="G957" s="270" t="s">
        <v>2435</v>
      </c>
    </row>
    <row r="958" spans="1:7" ht="17.25">
      <c r="A958" s="270" t="s">
        <v>2674</v>
      </c>
      <c r="B958" s="270" t="s">
        <v>2535</v>
      </c>
      <c r="C958" s="270" t="s">
        <v>2675</v>
      </c>
      <c r="D958" s="270" t="s">
        <v>2789</v>
      </c>
      <c r="E958" s="271" t="s">
        <v>2675</v>
      </c>
      <c r="F958" s="270" t="s">
        <v>2208</v>
      </c>
      <c r="G958" s="270" t="s">
        <v>2676</v>
      </c>
    </row>
    <row r="959" spans="1:7" ht="17.25">
      <c r="A959" s="75" t="s">
        <v>3039</v>
      </c>
      <c r="B959" s="75"/>
      <c r="C959" s="75"/>
      <c r="D959" s="75"/>
      <c r="E959" s="76"/>
      <c r="F959" s="75"/>
      <c r="G959" s="75"/>
    </row>
    <row r="960" spans="1:7" ht="17.25">
      <c r="A960" s="270" t="s">
        <v>2788</v>
      </c>
      <c r="B960" s="270" t="s">
        <v>2467</v>
      </c>
      <c r="C960" s="270" t="s">
        <v>1617</v>
      </c>
      <c r="D960" s="270" t="s">
        <v>3040</v>
      </c>
      <c r="E960" s="271" t="s">
        <v>551</v>
      </c>
      <c r="F960" s="270" t="s">
        <v>2395</v>
      </c>
      <c r="G960" s="270" t="s">
        <v>2790</v>
      </c>
    </row>
    <row r="961" spans="1:7" ht="17.25">
      <c r="A961" s="270" t="s">
        <v>2791</v>
      </c>
      <c r="B961" s="270" t="s">
        <v>2792</v>
      </c>
      <c r="C961" s="270" t="s">
        <v>2793</v>
      </c>
      <c r="D961" s="270" t="s">
        <v>3040</v>
      </c>
      <c r="E961" s="271" t="s">
        <v>551</v>
      </c>
      <c r="F961" s="270" t="s">
        <v>2395</v>
      </c>
      <c r="G961" s="270" t="s">
        <v>2795</v>
      </c>
    </row>
    <row r="962" spans="1:7" ht="17.25">
      <c r="A962" s="270" t="s">
        <v>2426</v>
      </c>
      <c r="B962" s="270" t="s">
        <v>2426</v>
      </c>
      <c r="C962" s="270" t="s">
        <v>2427</v>
      </c>
      <c r="D962" s="270" t="s">
        <v>3040</v>
      </c>
      <c r="E962" s="271" t="s">
        <v>2712</v>
      </c>
      <c r="F962" s="270" t="s">
        <v>2397</v>
      </c>
      <c r="G962" s="270" t="s">
        <v>2430</v>
      </c>
    </row>
    <row r="963" spans="1:7" ht="17.25">
      <c r="A963" s="270" t="s">
        <v>2431</v>
      </c>
      <c r="B963" s="270" t="s">
        <v>2432</v>
      </c>
      <c r="C963" s="270"/>
      <c r="D963" s="270" t="s">
        <v>2433</v>
      </c>
      <c r="E963" s="271"/>
      <c r="F963" s="270" t="s">
        <v>2434</v>
      </c>
      <c r="G963" s="270" t="s">
        <v>2435</v>
      </c>
    </row>
    <row r="964" spans="1:7" ht="17.25">
      <c r="A964" s="270" t="s">
        <v>2436</v>
      </c>
      <c r="B964" s="270" t="s">
        <v>2432</v>
      </c>
      <c r="C964" s="270"/>
      <c r="D964" s="270" t="s">
        <v>2433</v>
      </c>
      <c r="E964" s="271"/>
      <c r="F964" s="270" t="s">
        <v>2434</v>
      </c>
      <c r="G964" s="270" t="s">
        <v>2435</v>
      </c>
    </row>
    <row r="965" spans="1:7" ht="17.25">
      <c r="A965" s="270" t="s">
        <v>3041</v>
      </c>
      <c r="B965" s="270" t="s">
        <v>2844</v>
      </c>
      <c r="C965" s="270" t="s">
        <v>551</v>
      </c>
      <c r="D965" s="270" t="s">
        <v>3040</v>
      </c>
      <c r="E965" s="271" t="s">
        <v>551</v>
      </c>
      <c r="F965" s="270" t="s">
        <v>2395</v>
      </c>
      <c r="G965" s="270" t="s">
        <v>3042</v>
      </c>
    </row>
    <row r="966" spans="1:7" ht="17.25">
      <c r="A966" s="270" t="s">
        <v>3043</v>
      </c>
      <c r="B966" s="270" t="s">
        <v>2809</v>
      </c>
      <c r="C966" s="270" t="s">
        <v>551</v>
      </c>
      <c r="D966" s="270" t="s">
        <v>3040</v>
      </c>
      <c r="E966" s="271" t="s">
        <v>551</v>
      </c>
      <c r="F966" s="270" t="s">
        <v>2395</v>
      </c>
      <c r="G966" s="270" t="s">
        <v>3044</v>
      </c>
    </row>
    <row r="967" spans="1:7" ht="17.25">
      <c r="A967" s="75" t="s">
        <v>3045</v>
      </c>
      <c r="B967" s="75"/>
      <c r="C967" s="75"/>
      <c r="D967" s="75"/>
      <c r="E967" s="76"/>
      <c r="F967" s="75"/>
      <c r="G967" s="75"/>
    </row>
    <row r="968" spans="1:7" ht="17.25">
      <c r="A968" s="270" t="s">
        <v>2806</v>
      </c>
      <c r="B968" s="270" t="s">
        <v>2792</v>
      </c>
      <c r="C968" s="270" t="s">
        <v>2427</v>
      </c>
      <c r="D968" s="270" t="s">
        <v>3040</v>
      </c>
      <c r="E968" s="271" t="s">
        <v>2712</v>
      </c>
      <c r="F968" s="270" t="s">
        <v>2397</v>
      </c>
      <c r="G968" s="270" t="s">
        <v>2807</v>
      </c>
    </row>
    <row r="969" spans="1:7" ht="17.25">
      <c r="A969" s="270" t="s">
        <v>2438</v>
      </c>
      <c r="B969" s="270" t="s">
        <v>2432</v>
      </c>
      <c r="C969" s="270"/>
      <c r="D969" s="270" t="s">
        <v>2433</v>
      </c>
      <c r="E969" s="271"/>
      <c r="F969" s="270" t="s">
        <v>2439</v>
      </c>
      <c r="G969" s="270" t="s">
        <v>2435</v>
      </c>
    </row>
    <row r="970" spans="1:7" ht="17.25">
      <c r="A970" s="270" t="s">
        <v>2440</v>
      </c>
      <c r="B970" s="270" t="s">
        <v>2441</v>
      </c>
      <c r="C970" s="270"/>
      <c r="D970" s="270" t="s">
        <v>2433</v>
      </c>
      <c r="E970" s="271"/>
      <c r="F970" s="270" t="s">
        <v>2434</v>
      </c>
      <c r="G970" s="270" t="s">
        <v>2435</v>
      </c>
    </row>
    <row r="971" spans="1:7" ht="17.25">
      <c r="A971" s="270" t="s">
        <v>2442</v>
      </c>
      <c r="B971" s="270" t="s">
        <v>2441</v>
      </c>
      <c r="C971" s="270"/>
      <c r="D971" s="270" t="s">
        <v>2433</v>
      </c>
      <c r="E971" s="271"/>
      <c r="F971" s="270" t="s">
        <v>2434</v>
      </c>
      <c r="G971" s="270" t="s">
        <v>2435</v>
      </c>
    </row>
    <row r="972" spans="1:7" ht="17.25">
      <c r="A972" s="270" t="s">
        <v>2808</v>
      </c>
      <c r="B972" s="270" t="s">
        <v>2809</v>
      </c>
      <c r="C972" s="270" t="s">
        <v>2427</v>
      </c>
      <c r="D972" s="270" t="s">
        <v>3040</v>
      </c>
      <c r="E972" s="271" t="s">
        <v>2712</v>
      </c>
      <c r="F972" s="270" t="s">
        <v>2397</v>
      </c>
      <c r="G972" s="270" t="s">
        <v>2810</v>
      </c>
    </row>
    <row r="973" spans="1:7" ht="17.25">
      <c r="A973" s="270" t="s">
        <v>3046</v>
      </c>
      <c r="B973" s="270" t="s">
        <v>2792</v>
      </c>
      <c r="C973" s="270" t="s">
        <v>3047</v>
      </c>
      <c r="D973" s="270" t="s">
        <v>3040</v>
      </c>
      <c r="E973" s="271" t="s">
        <v>551</v>
      </c>
      <c r="F973" s="270" t="s">
        <v>2395</v>
      </c>
      <c r="G973" s="270" t="s">
        <v>3048</v>
      </c>
    </row>
    <row r="974" spans="1:7">
      <c r="A974" s="56" t="s">
        <v>2443</v>
      </c>
      <c r="B974" s="56" t="s">
        <v>2432</v>
      </c>
      <c r="C974" s="56"/>
      <c r="D974" s="56" t="s">
        <v>2433</v>
      </c>
      <c r="E974" s="74"/>
      <c r="F974" s="56" t="s">
        <v>2439</v>
      </c>
      <c r="G974" s="56" t="s">
        <v>2435</v>
      </c>
    </row>
    <row r="975" spans="1:7" ht="17.25">
      <c r="A975" s="270" t="s">
        <v>3049</v>
      </c>
      <c r="B975" s="270" t="s">
        <v>2818</v>
      </c>
      <c r="C975" s="270" t="s">
        <v>551</v>
      </c>
      <c r="D975" s="270" t="s">
        <v>3040</v>
      </c>
      <c r="E975" s="271" t="s">
        <v>551</v>
      </c>
      <c r="F975" s="270" t="s">
        <v>2395</v>
      </c>
      <c r="G975" s="270" t="s">
        <v>2435</v>
      </c>
    </row>
    <row r="976" spans="1:7" ht="17.25">
      <c r="A976" s="270" t="s">
        <v>2825</v>
      </c>
      <c r="B976" s="270" t="s">
        <v>2826</v>
      </c>
      <c r="C976" s="270" t="s">
        <v>2427</v>
      </c>
      <c r="D976" s="270" t="s">
        <v>3040</v>
      </c>
      <c r="E976" s="271" t="s">
        <v>2712</v>
      </c>
      <c r="F976" s="270" t="s">
        <v>2397</v>
      </c>
      <c r="G976" s="270" t="s">
        <v>2435</v>
      </c>
    </row>
    <row r="977" spans="1:7" ht="17.25">
      <c r="A977" s="270" t="s">
        <v>2444</v>
      </c>
      <c r="B977" s="270" t="s">
        <v>2441</v>
      </c>
      <c r="C977" s="270"/>
      <c r="D977" s="270" t="s">
        <v>2433</v>
      </c>
      <c r="E977" s="271"/>
      <c r="F977" s="270" t="s">
        <v>2434</v>
      </c>
      <c r="G977" s="270" t="s">
        <v>2435</v>
      </c>
    </row>
    <row r="978" spans="1:7" ht="17.25">
      <c r="A978" s="270" t="s">
        <v>2445</v>
      </c>
      <c r="B978" s="270" t="s">
        <v>2432</v>
      </c>
      <c r="C978" s="270"/>
      <c r="D978" s="270" t="s">
        <v>2433</v>
      </c>
      <c r="E978" s="271"/>
      <c r="F978" s="270" t="s">
        <v>2434</v>
      </c>
      <c r="G978" s="270" t="s">
        <v>2435</v>
      </c>
    </row>
    <row r="979" spans="1:7" ht="17.25">
      <c r="A979" s="270" t="s">
        <v>2446</v>
      </c>
      <c r="B979" s="270" t="s">
        <v>2432</v>
      </c>
      <c r="C979" s="270"/>
      <c r="D979" s="270" t="s">
        <v>2433</v>
      </c>
      <c r="E979" s="271"/>
      <c r="F979" s="270" t="s">
        <v>2439</v>
      </c>
      <c r="G979" s="270" t="s">
        <v>2435</v>
      </c>
    </row>
    <row r="980" spans="1:7" ht="17.100000000000001">
      <c r="A980" s="270" t="s">
        <v>2447</v>
      </c>
      <c r="B980" s="270" t="s">
        <v>2432</v>
      </c>
      <c r="C980" s="270"/>
      <c r="D980" s="270" t="s">
        <v>2433</v>
      </c>
      <c r="E980" s="271"/>
      <c r="F980" s="270" t="s">
        <v>2439</v>
      </c>
      <c r="G980" s="270" t="s">
        <v>2435</v>
      </c>
    </row>
    <row r="981" spans="1:7" ht="17.25">
      <c r="A981" s="270" t="s">
        <v>2830</v>
      </c>
      <c r="B981" s="270" t="s">
        <v>2467</v>
      </c>
      <c r="C981" s="270" t="s">
        <v>2427</v>
      </c>
      <c r="D981" s="270" t="s">
        <v>3040</v>
      </c>
      <c r="E981" s="271" t="s">
        <v>2712</v>
      </c>
      <c r="F981" s="270" t="s">
        <v>2397</v>
      </c>
      <c r="G981" s="270" t="s">
        <v>2435</v>
      </c>
    </row>
    <row r="982" spans="1:7" ht="17.25">
      <c r="A982" s="270" t="s">
        <v>2448</v>
      </c>
      <c r="B982" s="270" t="s">
        <v>2432</v>
      </c>
      <c r="C982" s="270"/>
      <c r="D982" s="270" t="s">
        <v>2433</v>
      </c>
      <c r="E982" s="271"/>
      <c r="F982" s="270" t="s">
        <v>2439</v>
      </c>
      <c r="G982" s="270" t="s">
        <v>2435</v>
      </c>
    </row>
    <row r="983" spans="1:7" ht="17.25">
      <c r="A983" s="270" t="s">
        <v>2449</v>
      </c>
      <c r="B983" s="270" t="s">
        <v>2441</v>
      </c>
      <c r="C983" s="270"/>
      <c r="D983" s="270" t="s">
        <v>2433</v>
      </c>
      <c r="E983" s="271"/>
      <c r="F983" s="270" t="s">
        <v>2439</v>
      </c>
      <c r="G983" s="270" t="s">
        <v>2435</v>
      </c>
    </row>
    <row r="984" spans="1:7" ht="15">
      <c r="A984" s="56" t="s">
        <v>2426</v>
      </c>
      <c r="B984" s="56" t="s">
        <v>2426</v>
      </c>
      <c r="C984" s="56" t="s">
        <v>2427</v>
      </c>
      <c r="D984" s="56" t="s">
        <v>3040</v>
      </c>
      <c r="E984" s="74" t="s">
        <v>2712</v>
      </c>
      <c r="F984" s="56" t="s">
        <v>2397</v>
      </c>
      <c r="G984" s="56" t="s">
        <v>2450</v>
      </c>
    </row>
    <row r="985" spans="1:7" ht="17.25">
      <c r="A985" s="270" t="s">
        <v>2835</v>
      </c>
      <c r="B985" s="270" t="s">
        <v>2432</v>
      </c>
      <c r="C985" s="270" t="s">
        <v>2427</v>
      </c>
      <c r="D985" s="270" t="s">
        <v>3040</v>
      </c>
      <c r="E985" s="271" t="s">
        <v>2712</v>
      </c>
      <c r="F985" s="270" t="s">
        <v>2397</v>
      </c>
      <c r="G985" s="270" t="s">
        <v>2836</v>
      </c>
    </row>
    <row r="986" spans="1:7" ht="17.25">
      <c r="A986" s="270" t="s">
        <v>3050</v>
      </c>
      <c r="B986" s="270" t="s">
        <v>2809</v>
      </c>
      <c r="C986" s="270" t="s">
        <v>551</v>
      </c>
      <c r="D986" s="270" t="s">
        <v>3040</v>
      </c>
      <c r="E986" s="271" t="s">
        <v>551</v>
      </c>
      <c r="F986" s="270" t="s">
        <v>2395</v>
      </c>
      <c r="G986" s="270" t="s">
        <v>3051</v>
      </c>
    </row>
    <row r="987" spans="1:7" ht="15">
      <c r="A987" s="56" t="s">
        <v>2837</v>
      </c>
      <c r="B987" s="56" t="s">
        <v>2801</v>
      </c>
      <c r="C987" s="56" t="s">
        <v>2838</v>
      </c>
      <c r="D987" s="56" t="s">
        <v>3040</v>
      </c>
      <c r="E987" s="74" t="s">
        <v>551</v>
      </c>
      <c r="F987" s="56" t="s">
        <v>2395</v>
      </c>
      <c r="G987" s="56" t="s">
        <v>2839</v>
      </c>
    </row>
    <row r="988" spans="1:7" ht="17.25">
      <c r="A988" s="270" t="s">
        <v>3052</v>
      </c>
      <c r="B988" s="270" t="s">
        <v>2809</v>
      </c>
      <c r="C988" s="270" t="s">
        <v>3053</v>
      </c>
      <c r="D988" s="270" t="s">
        <v>3040</v>
      </c>
      <c r="E988" s="271" t="s">
        <v>551</v>
      </c>
      <c r="F988" s="270" t="s">
        <v>2395</v>
      </c>
      <c r="G988" s="270" t="s">
        <v>3054</v>
      </c>
    </row>
    <row r="989" spans="1:7" ht="17.25">
      <c r="A989" s="75" t="s">
        <v>3055</v>
      </c>
      <c r="B989" s="75"/>
      <c r="C989" s="75"/>
      <c r="D989" s="75"/>
      <c r="E989" s="76"/>
      <c r="F989" s="75"/>
      <c r="G989" s="75"/>
    </row>
    <row r="990" spans="1:7" ht="17.25">
      <c r="A990" s="270" t="s">
        <v>2426</v>
      </c>
      <c r="B990" s="270" t="s">
        <v>2426</v>
      </c>
      <c r="C990" s="270" t="s">
        <v>2427</v>
      </c>
      <c r="D990" s="270" t="s">
        <v>3040</v>
      </c>
      <c r="E990" s="271" t="s">
        <v>2712</v>
      </c>
      <c r="F990" s="270" t="s">
        <v>2397</v>
      </c>
      <c r="G990" s="270" t="s">
        <v>2430</v>
      </c>
    </row>
    <row r="991" spans="1:7" ht="17.25">
      <c r="A991" s="270" t="s">
        <v>3056</v>
      </c>
      <c r="B991" s="270" t="s">
        <v>2801</v>
      </c>
      <c r="C991" s="270" t="s">
        <v>551</v>
      </c>
      <c r="D991" s="270" t="s">
        <v>3040</v>
      </c>
      <c r="E991" s="271" t="s">
        <v>551</v>
      </c>
      <c r="F991" s="270" t="s">
        <v>2395</v>
      </c>
      <c r="G991" s="270" t="s">
        <v>3057</v>
      </c>
    </row>
    <row r="992" spans="1:7" ht="17.25">
      <c r="A992" s="268" t="s">
        <v>2857</v>
      </c>
      <c r="B992" s="268" t="s">
        <v>2814</v>
      </c>
      <c r="C992" s="268" t="s">
        <v>2858</v>
      </c>
      <c r="D992" s="268" t="s">
        <v>3040</v>
      </c>
      <c r="E992" s="269" t="s">
        <v>3058</v>
      </c>
      <c r="F992" s="269" t="s">
        <v>2493</v>
      </c>
      <c r="G992" s="268" t="s">
        <v>2859</v>
      </c>
    </row>
    <row r="993" spans="1:7" ht="17.25">
      <c r="A993" s="270" t="s">
        <v>3059</v>
      </c>
      <c r="B993" s="270" t="s">
        <v>2801</v>
      </c>
      <c r="C993" s="270" t="s">
        <v>551</v>
      </c>
      <c r="D993" s="270" t="s">
        <v>3040</v>
      </c>
      <c r="E993" s="271" t="s">
        <v>551</v>
      </c>
      <c r="F993" s="270" t="s">
        <v>2395</v>
      </c>
      <c r="G993" s="270" t="s">
        <v>3060</v>
      </c>
    </row>
    <row r="994" spans="1:7" ht="17.25">
      <c r="A994" s="75" t="s">
        <v>3061</v>
      </c>
      <c r="B994" s="75"/>
      <c r="C994" s="75"/>
      <c r="D994" s="75"/>
      <c r="E994" s="76"/>
      <c r="F994" s="75"/>
      <c r="G994" s="75"/>
    </row>
    <row r="995" spans="1:7" ht="17.25">
      <c r="A995" s="270" t="s">
        <v>2426</v>
      </c>
      <c r="B995" s="270" t="s">
        <v>2426</v>
      </c>
      <c r="C995" s="270" t="s">
        <v>2427</v>
      </c>
      <c r="D995" s="270" t="s">
        <v>3040</v>
      </c>
      <c r="E995" s="271" t="s">
        <v>2712</v>
      </c>
      <c r="F995" s="270" t="s">
        <v>2397</v>
      </c>
      <c r="G995" s="270" t="s">
        <v>2453</v>
      </c>
    </row>
    <row r="996" spans="1:7" ht="17.25">
      <c r="A996" s="270" t="s">
        <v>2870</v>
      </c>
      <c r="B996" s="270" t="s">
        <v>2871</v>
      </c>
      <c r="C996" s="270" t="s">
        <v>2427</v>
      </c>
      <c r="D996" s="270" t="s">
        <v>3040</v>
      </c>
      <c r="E996" s="271" t="s">
        <v>2712</v>
      </c>
      <c r="F996" s="270" t="s">
        <v>2397</v>
      </c>
      <c r="G996" s="270" t="s">
        <v>2435</v>
      </c>
    </row>
    <row r="997" spans="1:7" ht="17.25">
      <c r="A997" s="270" t="s">
        <v>2874</v>
      </c>
      <c r="B997" s="270" t="s">
        <v>2432</v>
      </c>
      <c r="C997" s="270" t="s">
        <v>2427</v>
      </c>
      <c r="D997" s="270" t="s">
        <v>3040</v>
      </c>
      <c r="E997" s="271" t="s">
        <v>2712</v>
      </c>
      <c r="F997" s="270" t="s">
        <v>2397</v>
      </c>
      <c r="G997" s="270" t="s">
        <v>2435</v>
      </c>
    </row>
    <row r="998" spans="1:7" ht="17.25">
      <c r="A998" s="270" t="s">
        <v>3062</v>
      </c>
      <c r="B998" s="270" t="s">
        <v>2826</v>
      </c>
      <c r="C998" s="270" t="s">
        <v>551</v>
      </c>
      <c r="D998" s="270" t="s">
        <v>3040</v>
      </c>
      <c r="E998" s="271" t="s">
        <v>551</v>
      </c>
      <c r="F998" s="270" t="s">
        <v>2395</v>
      </c>
      <c r="G998" s="270" t="s">
        <v>3063</v>
      </c>
    </row>
    <row r="999" spans="1:7" ht="17.25">
      <c r="A999" s="270" t="s">
        <v>3064</v>
      </c>
      <c r="B999" s="270" t="s">
        <v>2432</v>
      </c>
      <c r="C999" s="270" t="s">
        <v>551</v>
      </c>
      <c r="D999" s="270" t="s">
        <v>3040</v>
      </c>
      <c r="E999" s="271" t="s">
        <v>551</v>
      </c>
      <c r="F999" s="270" t="s">
        <v>2395</v>
      </c>
      <c r="G999" s="270" t="s">
        <v>3065</v>
      </c>
    </row>
    <row r="1000" spans="1:7" ht="17.25">
      <c r="A1000" s="270" t="s">
        <v>2883</v>
      </c>
      <c r="B1000" s="270" t="s">
        <v>2792</v>
      </c>
      <c r="C1000" s="270" t="s">
        <v>2427</v>
      </c>
      <c r="D1000" s="270" t="s">
        <v>3040</v>
      </c>
      <c r="E1000" s="271" t="s">
        <v>2712</v>
      </c>
      <c r="F1000" s="270" t="s">
        <v>2397</v>
      </c>
      <c r="G1000" s="270" t="s">
        <v>2884</v>
      </c>
    </row>
    <row r="1001" spans="1:7" ht="17.25">
      <c r="A1001" s="270" t="s">
        <v>2885</v>
      </c>
      <c r="B1001" s="270" t="s">
        <v>2826</v>
      </c>
      <c r="C1001" s="270" t="s">
        <v>2427</v>
      </c>
      <c r="D1001" s="270" t="s">
        <v>3040</v>
      </c>
      <c r="E1001" s="271" t="s">
        <v>2712</v>
      </c>
      <c r="F1001" s="270" t="s">
        <v>2397</v>
      </c>
      <c r="G1001" s="270" t="s">
        <v>2884</v>
      </c>
    </row>
    <row r="1002" spans="1:7" ht="15">
      <c r="A1002" s="56" t="s">
        <v>3066</v>
      </c>
      <c r="B1002" s="56" t="s">
        <v>2467</v>
      </c>
      <c r="C1002" s="56" t="s">
        <v>3067</v>
      </c>
      <c r="D1002" s="56" t="s">
        <v>3040</v>
      </c>
      <c r="E1002" s="74" t="s">
        <v>551</v>
      </c>
      <c r="F1002" s="74" t="s">
        <v>2395</v>
      </c>
      <c r="G1002" s="56" t="s">
        <v>3068</v>
      </c>
    </row>
    <row r="1003" spans="1:7" ht="17.25">
      <c r="A1003" s="270" t="s">
        <v>2454</v>
      </c>
      <c r="B1003" s="270" t="s">
        <v>2432</v>
      </c>
      <c r="C1003" s="270"/>
      <c r="D1003" s="270" t="s">
        <v>2433</v>
      </c>
      <c r="E1003" s="271"/>
      <c r="F1003" s="271" t="s">
        <v>2434</v>
      </c>
      <c r="G1003" s="270" t="s">
        <v>2435</v>
      </c>
    </row>
    <row r="1004" spans="1:7" ht="17.25">
      <c r="A1004" s="270" t="s">
        <v>3069</v>
      </c>
      <c r="B1004" s="270" t="s">
        <v>2844</v>
      </c>
      <c r="C1004" s="270" t="s">
        <v>3070</v>
      </c>
      <c r="D1004" s="270" t="s">
        <v>3040</v>
      </c>
      <c r="E1004" s="271" t="s">
        <v>551</v>
      </c>
      <c r="F1004" s="270" t="s">
        <v>2395</v>
      </c>
      <c r="G1004" s="270" t="s">
        <v>3071</v>
      </c>
    </row>
    <row r="1005" spans="1:7" ht="17.25">
      <c r="A1005" s="270" t="s">
        <v>3072</v>
      </c>
      <c r="B1005" s="270" t="s">
        <v>2467</v>
      </c>
      <c r="C1005" s="270" t="s">
        <v>551</v>
      </c>
      <c r="D1005" s="270" t="s">
        <v>3040</v>
      </c>
      <c r="E1005" s="271" t="s">
        <v>551</v>
      </c>
      <c r="F1005" s="270" t="s">
        <v>2395</v>
      </c>
      <c r="G1005" s="270" t="s">
        <v>3073</v>
      </c>
    </row>
    <row r="1006" spans="1:7" ht="17.25">
      <c r="A1006" s="270" t="s">
        <v>2888</v>
      </c>
      <c r="B1006" s="270" t="s">
        <v>2432</v>
      </c>
      <c r="C1006" s="270" t="s">
        <v>2427</v>
      </c>
      <c r="D1006" s="270" t="s">
        <v>3040</v>
      </c>
      <c r="E1006" s="271" t="s">
        <v>2712</v>
      </c>
      <c r="F1006" s="270" t="s">
        <v>2397</v>
      </c>
      <c r="G1006" s="270" t="s">
        <v>2435</v>
      </c>
    </row>
    <row r="1007" spans="1:7" ht="17.25">
      <c r="A1007" s="270" t="s">
        <v>2889</v>
      </c>
      <c r="B1007" s="270" t="s">
        <v>2871</v>
      </c>
      <c r="C1007" s="270" t="s">
        <v>2890</v>
      </c>
      <c r="D1007" s="270" t="s">
        <v>3040</v>
      </c>
      <c r="E1007" s="271" t="s">
        <v>3074</v>
      </c>
      <c r="F1007" s="270" t="s">
        <v>2397</v>
      </c>
      <c r="G1007" s="270" t="s">
        <v>2435</v>
      </c>
    </row>
    <row r="1008" spans="1:7" ht="17.25">
      <c r="A1008" s="270" t="s">
        <v>2892</v>
      </c>
      <c r="B1008" s="270" t="s">
        <v>2792</v>
      </c>
      <c r="C1008" s="270" t="s">
        <v>2890</v>
      </c>
      <c r="D1008" s="270" t="s">
        <v>3040</v>
      </c>
      <c r="E1008" s="271" t="s">
        <v>3074</v>
      </c>
      <c r="F1008" s="270" t="s">
        <v>2397</v>
      </c>
      <c r="G1008" s="270" t="s">
        <v>2893</v>
      </c>
    </row>
    <row r="1009" spans="1:7" ht="17.25">
      <c r="A1009" s="75" t="s">
        <v>3075</v>
      </c>
      <c r="B1009" s="75"/>
      <c r="C1009" s="75"/>
      <c r="D1009" s="75"/>
      <c r="E1009" s="76"/>
      <c r="F1009" s="75"/>
      <c r="G1009" s="75"/>
    </row>
    <row r="1010" spans="1:7" ht="17.25">
      <c r="A1010" s="270" t="s">
        <v>2426</v>
      </c>
      <c r="B1010" s="270" t="s">
        <v>2426</v>
      </c>
      <c r="C1010" s="270" t="s">
        <v>2427</v>
      </c>
      <c r="D1010" s="270" t="s">
        <v>3040</v>
      </c>
      <c r="E1010" s="271" t="s">
        <v>2712</v>
      </c>
      <c r="F1010" s="270" t="s">
        <v>2397</v>
      </c>
      <c r="G1010" s="270" t="s">
        <v>2450</v>
      </c>
    </row>
    <row r="1011" spans="1:7" ht="17.25">
      <c r="A1011" s="270" t="s">
        <v>2901</v>
      </c>
      <c r="B1011" s="270" t="s">
        <v>2844</v>
      </c>
      <c r="C1011" s="270" t="s">
        <v>2427</v>
      </c>
      <c r="D1011" s="270" t="s">
        <v>3040</v>
      </c>
      <c r="E1011" s="271" t="s">
        <v>2712</v>
      </c>
      <c r="F1011" s="270" t="s">
        <v>2397</v>
      </c>
      <c r="G1011" s="270" t="s">
        <v>2435</v>
      </c>
    </row>
    <row r="1012" spans="1:7" ht="17.25">
      <c r="A1012" s="270" t="s">
        <v>3076</v>
      </c>
      <c r="B1012" s="270" t="s">
        <v>2844</v>
      </c>
      <c r="C1012" s="270" t="s">
        <v>551</v>
      </c>
      <c r="D1012" s="270" t="s">
        <v>3040</v>
      </c>
      <c r="E1012" s="271" t="s">
        <v>551</v>
      </c>
      <c r="F1012" s="270" t="s">
        <v>2395</v>
      </c>
      <c r="G1012" s="270" t="s">
        <v>3077</v>
      </c>
    </row>
    <row r="1013" spans="1:7" ht="17.25">
      <c r="A1013" s="270" t="s">
        <v>2915</v>
      </c>
      <c r="B1013" s="270" t="s">
        <v>2814</v>
      </c>
      <c r="C1013" s="270" t="s">
        <v>2427</v>
      </c>
      <c r="D1013" s="270" t="s">
        <v>3040</v>
      </c>
      <c r="E1013" s="271" t="s">
        <v>2712</v>
      </c>
      <c r="F1013" s="270" t="s">
        <v>2397</v>
      </c>
      <c r="G1013" s="270" t="s">
        <v>2916</v>
      </c>
    </row>
    <row r="1014" spans="1:7" ht="17.25">
      <c r="A1014" s="270" t="s">
        <v>3078</v>
      </c>
      <c r="B1014" s="270" t="s">
        <v>2818</v>
      </c>
      <c r="C1014" s="270" t="s">
        <v>551</v>
      </c>
      <c r="D1014" s="270" t="s">
        <v>3040</v>
      </c>
      <c r="E1014" s="271" t="s">
        <v>551</v>
      </c>
      <c r="F1014" s="270" t="s">
        <v>2395</v>
      </c>
      <c r="G1014" s="270" t="s">
        <v>3079</v>
      </c>
    </row>
    <row r="1015" spans="1:7" ht="17.25">
      <c r="A1015" s="270" t="s">
        <v>2927</v>
      </c>
      <c r="B1015" s="270" t="s">
        <v>2792</v>
      </c>
      <c r="C1015" s="270" t="s">
        <v>2890</v>
      </c>
      <c r="D1015" s="270" t="s">
        <v>3040</v>
      </c>
      <c r="E1015" s="271" t="s">
        <v>3074</v>
      </c>
      <c r="F1015" s="270" t="s">
        <v>2397</v>
      </c>
      <c r="G1015" s="270" t="s">
        <v>2435</v>
      </c>
    </row>
    <row r="1016" spans="1:7" ht="17.25">
      <c r="A1016" s="75" t="s">
        <v>3080</v>
      </c>
      <c r="B1016" s="75"/>
      <c r="C1016" s="75"/>
      <c r="D1016" s="75"/>
      <c r="E1016" s="76"/>
      <c r="F1016" s="75"/>
      <c r="G1016" s="75"/>
    </row>
    <row r="1017" spans="1:7" ht="17.25">
      <c r="A1017" s="270" t="s">
        <v>2426</v>
      </c>
      <c r="B1017" s="270" t="s">
        <v>2426</v>
      </c>
      <c r="C1017" s="270" t="s">
        <v>2427</v>
      </c>
      <c r="D1017" s="270" t="s">
        <v>3040</v>
      </c>
      <c r="E1017" s="271" t="s">
        <v>2712</v>
      </c>
      <c r="F1017" s="270" t="s">
        <v>2397</v>
      </c>
      <c r="G1017" s="270" t="s">
        <v>2450</v>
      </c>
    </row>
    <row r="1018" spans="1:7" ht="17.25">
      <c r="A1018" s="270" t="s">
        <v>3081</v>
      </c>
      <c r="B1018" s="270" t="s">
        <v>2792</v>
      </c>
      <c r="C1018" s="270" t="s">
        <v>3082</v>
      </c>
      <c r="D1018" s="270" t="s">
        <v>3040</v>
      </c>
      <c r="E1018" s="271" t="s">
        <v>551</v>
      </c>
      <c r="F1018" s="270" t="s">
        <v>2395</v>
      </c>
      <c r="G1018" s="270" t="s">
        <v>3083</v>
      </c>
    </row>
    <row r="1019" spans="1:7" ht="17.25">
      <c r="A1019" s="270" t="s">
        <v>3084</v>
      </c>
      <c r="B1019" s="270" t="s">
        <v>2809</v>
      </c>
      <c r="C1019" s="270" t="s">
        <v>551</v>
      </c>
      <c r="D1019" s="270" t="s">
        <v>3040</v>
      </c>
      <c r="E1019" s="271" t="s">
        <v>551</v>
      </c>
      <c r="F1019" s="270" t="s">
        <v>2395</v>
      </c>
      <c r="G1019" s="270" t="s">
        <v>2435</v>
      </c>
    </row>
    <row r="1020" spans="1:7" ht="17.25">
      <c r="A1020" s="270" t="s">
        <v>2937</v>
      </c>
      <c r="B1020" s="270" t="s">
        <v>2792</v>
      </c>
      <c r="C1020" s="270" t="s">
        <v>2938</v>
      </c>
      <c r="D1020" s="270" t="s">
        <v>3040</v>
      </c>
      <c r="E1020" s="271" t="s">
        <v>2712</v>
      </c>
      <c r="F1020" s="270" t="s">
        <v>2397</v>
      </c>
      <c r="G1020" s="270" t="s">
        <v>2940</v>
      </c>
    </row>
    <row r="1021" spans="1:7" ht="17.25">
      <c r="A1021" s="270" t="s">
        <v>3085</v>
      </c>
      <c r="B1021" s="270" t="s">
        <v>2809</v>
      </c>
      <c r="C1021" s="270" t="s">
        <v>3086</v>
      </c>
      <c r="D1021" s="270" t="s">
        <v>3040</v>
      </c>
      <c r="E1021" s="271" t="s">
        <v>551</v>
      </c>
      <c r="F1021" s="270" t="s">
        <v>2395</v>
      </c>
      <c r="G1021" s="270" t="s">
        <v>3087</v>
      </c>
    </row>
    <row r="1022" spans="1:7" ht="15">
      <c r="A1022" s="56" t="s">
        <v>3088</v>
      </c>
      <c r="B1022" s="56" t="s">
        <v>2792</v>
      </c>
      <c r="C1022" s="56" t="s">
        <v>551</v>
      </c>
      <c r="D1022" s="56" t="s">
        <v>3040</v>
      </c>
      <c r="E1022" s="74" t="s">
        <v>551</v>
      </c>
      <c r="F1022" s="56" t="s">
        <v>2395</v>
      </c>
      <c r="G1022" s="56" t="s">
        <v>3089</v>
      </c>
    </row>
    <row r="1023" spans="1:7" ht="17.25">
      <c r="A1023" s="270" t="s">
        <v>2945</v>
      </c>
      <c r="B1023" s="270" t="s">
        <v>2467</v>
      </c>
      <c r="C1023" s="270" t="s">
        <v>2427</v>
      </c>
      <c r="D1023" s="270" t="s">
        <v>3040</v>
      </c>
      <c r="E1023" s="271" t="s">
        <v>2712</v>
      </c>
      <c r="F1023" s="270" t="s">
        <v>2397</v>
      </c>
      <c r="G1023" s="270" t="s">
        <v>2946</v>
      </c>
    </row>
    <row r="1024" spans="1:7" ht="17.25">
      <c r="A1024" s="270" t="s">
        <v>3090</v>
      </c>
      <c r="B1024" s="270" t="s">
        <v>2844</v>
      </c>
      <c r="C1024" s="270" t="s">
        <v>3091</v>
      </c>
      <c r="D1024" s="270" t="s">
        <v>3040</v>
      </c>
      <c r="E1024" s="271" t="s">
        <v>551</v>
      </c>
      <c r="F1024" s="270" t="s">
        <v>2395</v>
      </c>
      <c r="G1024" s="270" t="s">
        <v>3092</v>
      </c>
    </row>
    <row r="1025" spans="1:7" ht="17.25">
      <c r="A1025" s="270" t="s">
        <v>2951</v>
      </c>
      <c r="B1025" s="270" t="s">
        <v>2432</v>
      </c>
      <c r="C1025" s="270" t="s">
        <v>2612</v>
      </c>
      <c r="D1025" s="270" t="s">
        <v>3040</v>
      </c>
      <c r="E1025" s="271" t="s">
        <v>551</v>
      </c>
      <c r="F1025" s="270" t="s">
        <v>2395</v>
      </c>
      <c r="G1025" s="270" t="s">
        <v>2952</v>
      </c>
    </row>
    <row r="1026" spans="1:7" ht="17.25">
      <c r="A1026" s="270" t="s">
        <v>2457</v>
      </c>
      <c r="B1026" s="270" t="s">
        <v>2432</v>
      </c>
      <c r="C1026" s="270"/>
      <c r="D1026" s="270" t="s">
        <v>2433</v>
      </c>
      <c r="E1026" s="271"/>
      <c r="F1026" s="270" t="s">
        <v>2434</v>
      </c>
      <c r="G1026" s="270" t="s">
        <v>2435</v>
      </c>
    </row>
    <row r="1027" spans="1:7" ht="17.25">
      <c r="A1027" s="270" t="s">
        <v>2458</v>
      </c>
      <c r="B1027" s="270" t="s">
        <v>2432</v>
      </c>
      <c r="C1027" s="270"/>
      <c r="D1027" s="270" t="s">
        <v>2433</v>
      </c>
      <c r="E1027" s="271"/>
      <c r="F1027" s="270" t="s">
        <v>2434</v>
      </c>
      <c r="G1027" s="270" t="s">
        <v>2435</v>
      </c>
    </row>
    <row r="1028" spans="1:7" ht="17.25">
      <c r="A1028" s="270" t="s">
        <v>2459</v>
      </c>
      <c r="B1028" s="270" t="s">
        <v>2432</v>
      </c>
      <c r="C1028" s="270"/>
      <c r="D1028" s="270" t="s">
        <v>2433</v>
      </c>
      <c r="E1028" s="271"/>
      <c r="F1028" s="270" t="s">
        <v>2434</v>
      </c>
      <c r="G1028" s="270" t="s">
        <v>2435</v>
      </c>
    </row>
    <row r="1029" spans="1:7" ht="17.25">
      <c r="A1029" s="270" t="s">
        <v>2460</v>
      </c>
      <c r="B1029" s="270" t="s">
        <v>2432</v>
      </c>
      <c r="C1029" s="270"/>
      <c r="D1029" s="270" t="s">
        <v>2433</v>
      </c>
      <c r="E1029" s="271"/>
      <c r="F1029" s="270" t="s">
        <v>2434</v>
      </c>
      <c r="G1029" s="270" t="s">
        <v>2435</v>
      </c>
    </row>
    <row r="1030" spans="1:7" ht="17.25">
      <c r="A1030" s="270" t="s">
        <v>2461</v>
      </c>
      <c r="B1030" s="270" t="s">
        <v>2432</v>
      </c>
      <c r="C1030" s="270"/>
      <c r="D1030" s="270" t="s">
        <v>2433</v>
      </c>
      <c r="E1030" s="271"/>
      <c r="F1030" s="270" t="s">
        <v>2434</v>
      </c>
      <c r="G1030" s="270" t="s">
        <v>2435</v>
      </c>
    </row>
    <row r="1031" spans="1:7" ht="17.25">
      <c r="A1031" s="270" t="s">
        <v>2462</v>
      </c>
      <c r="B1031" s="270" t="s">
        <v>2432</v>
      </c>
      <c r="C1031" s="270"/>
      <c r="D1031" s="270" t="s">
        <v>2433</v>
      </c>
      <c r="E1031" s="271"/>
      <c r="F1031" s="270" t="s">
        <v>2434</v>
      </c>
      <c r="G1031" s="270" t="s">
        <v>2435</v>
      </c>
    </row>
    <row r="1032" spans="1:7" ht="17.25">
      <c r="A1032" s="270" t="s">
        <v>2463</v>
      </c>
      <c r="B1032" s="270" t="s">
        <v>2432</v>
      </c>
      <c r="C1032" s="270"/>
      <c r="D1032" s="270" t="s">
        <v>2433</v>
      </c>
      <c r="E1032" s="271"/>
      <c r="F1032" s="270" t="s">
        <v>2434</v>
      </c>
      <c r="G1032" s="270" t="s">
        <v>2435</v>
      </c>
    </row>
    <row r="1033" spans="1:7" ht="17.25">
      <c r="A1033" s="270" t="s">
        <v>2464</v>
      </c>
      <c r="B1033" s="270" t="s">
        <v>2432</v>
      </c>
      <c r="C1033" s="270"/>
      <c r="D1033" s="270" t="s">
        <v>2433</v>
      </c>
      <c r="E1033" s="271"/>
      <c r="F1033" s="270" t="s">
        <v>2434</v>
      </c>
      <c r="G1033" s="270" t="s">
        <v>2435</v>
      </c>
    </row>
    <row r="1034" spans="1:7" ht="17.25">
      <c r="A1034" s="270" t="s">
        <v>3093</v>
      </c>
      <c r="B1034" s="270" t="s">
        <v>2844</v>
      </c>
      <c r="C1034" s="270" t="s">
        <v>551</v>
      </c>
      <c r="D1034" s="270" t="s">
        <v>3040</v>
      </c>
      <c r="E1034" s="271" t="s">
        <v>551</v>
      </c>
      <c r="F1034" s="270" t="s">
        <v>2395</v>
      </c>
      <c r="G1034" s="270" t="s">
        <v>3094</v>
      </c>
    </row>
    <row r="1035" spans="1:7" ht="17.25">
      <c r="A1035" s="270" t="s">
        <v>2959</v>
      </c>
      <c r="B1035" s="270" t="s">
        <v>2809</v>
      </c>
      <c r="C1035" s="270" t="s">
        <v>2890</v>
      </c>
      <c r="D1035" s="270" t="s">
        <v>3040</v>
      </c>
      <c r="E1035" s="271" t="s">
        <v>3074</v>
      </c>
      <c r="F1035" s="270" t="s">
        <v>2397</v>
      </c>
      <c r="G1035" s="270" t="s">
        <v>2435</v>
      </c>
    </row>
    <row r="1036" spans="1:7" ht="17.25">
      <c r="A1036" s="75" t="s">
        <v>3095</v>
      </c>
      <c r="B1036" s="75"/>
      <c r="C1036" s="75"/>
      <c r="D1036" s="75"/>
      <c r="E1036" s="76"/>
      <c r="F1036" s="75"/>
      <c r="G1036" s="75"/>
    </row>
    <row r="1037" spans="1:7" ht="17.25">
      <c r="A1037" s="270" t="s">
        <v>2426</v>
      </c>
      <c r="B1037" s="270" t="s">
        <v>2426</v>
      </c>
      <c r="C1037" s="270" t="s">
        <v>2427</v>
      </c>
      <c r="D1037" s="270" t="s">
        <v>3040</v>
      </c>
      <c r="E1037" s="271" t="s">
        <v>2712</v>
      </c>
      <c r="F1037" s="270" t="s">
        <v>2397</v>
      </c>
      <c r="G1037" s="270" t="s">
        <v>2450</v>
      </c>
    </row>
    <row r="1038" spans="1:7" ht="17.25">
      <c r="A1038" s="270" t="s">
        <v>2967</v>
      </c>
      <c r="B1038" s="270" t="s">
        <v>2467</v>
      </c>
      <c r="C1038" s="270" t="s">
        <v>2968</v>
      </c>
      <c r="D1038" s="270" t="s">
        <v>3040</v>
      </c>
      <c r="E1038" s="271" t="s">
        <v>3096</v>
      </c>
      <c r="F1038" s="270" t="s">
        <v>2395</v>
      </c>
      <c r="G1038" s="270" t="s">
        <v>2970</v>
      </c>
    </row>
    <row r="1039" spans="1:7" ht="17.100000000000001">
      <c r="A1039" s="270" t="s">
        <v>2466</v>
      </c>
      <c r="B1039" s="270" t="s">
        <v>2467</v>
      </c>
      <c r="C1039" s="270"/>
      <c r="D1039" s="270" t="s">
        <v>2433</v>
      </c>
      <c r="E1039" s="271"/>
      <c r="F1039" s="270" t="s">
        <v>2468</v>
      </c>
      <c r="G1039" s="270" t="s">
        <v>2435</v>
      </c>
    </row>
    <row r="1040" spans="1:7" ht="15">
      <c r="A1040" s="56" t="s">
        <v>3097</v>
      </c>
      <c r="B1040" s="56" t="s">
        <v>2467</v>
      </c>
      <c r="C1040" s="56" t="s">
        <v>3098</v>
      </c>
      <c r="D1040" s="56" t="s">
        <v>3040</v>
      </c>
      <c r="E1040" s="74" t="s">
        <v>133</v>
      </c>
      <c r="F1040" s="56" t="s">
        <v>2395</v>
      </c>
      <c r="G1040" s="56" t="s">
        <v>3099</v>
      </c>
    </row>
    <row r="1041" spans="1:7" ht="17.100000000000001">
      <c r="A1041" s="270" t="s">
        <v>2469</v>
      </c>
      <c r="B1041" s="270" t="s">
        <v>2432</v>
      </c>
      <c r="C1041" s="270"/>
      <c r="D1041" s="270" t="s">
        <v>2433</v>
      </c>
      <c r="E1041" s="271"/>
      <c r="F1041" s="270" t="s">
        <v>2434</v>
      </c>
      <c r="G1041" s="270" t="s">
        <v>2435</v>
      </c>
    </row>
    <row r="1042" spans="1:7" ht="17.25">
      <c r="A1042" s="270" t="s">
        <v>3100</v>
      </c>
      <c r="B1042" s="270" t="s">
        <v>2818</v>
      </c>
      <c r="C1042" s="270" t="s">
        <v>551</v>
      </c>
      <c r="D1042" s="270" t="s">
        <v>3040</v>
      </c>
      <c r="E1042" s="271" t="s">
        <v>551</v>
      </c>
      <c r="F1042" s="270" t="s">
        <v>2395</v>
      </c>
      <c r="G1042" s="270" t="s">
        <v>3101</v>
      </c>
    </row>
    <row r="1043" spans="1:7" ht="17.25">
      <c r="A1043" s="75" t="s">
        <v>3102</v>
      </c>
      <c r="B1043" s="75"/>
      <c r="C1043" s="75"/>
      <c r="D1043" s="75"/>
      <c r="E1043" s="76"/>
      <c r="F1043" s="75"/>
      <c r="G1043" s="75"/>
    </row>
    <row r="1044" spans="1:7" ht="17.25">
      <c r="A1044" s="270" t="s">
        <v>2426</v>
      </c>
      <c r="B1044" s="270" t="s">
        <v>2426</v>
      </c>
      <c r="C1044" s="270" t="s">
        <v>2427</v>
      </c>
      <c r="D1044" s="270" t="s">
        <v>3040</v>
      </c>
      <c r="E1044" s="271" t="s">
        <v>2712</v>
      </c>
      <c r="F1044" s="270" t="s">
        <v>2397</v>
      </c>
      <c r="G1044" s="270" t="s">
        <v>2450</v>
      </c>
    </row>
    <row r="1045" spans="1:7" ht="17.25">
      <c r="A1045" s="270" t="s">
        <v>2997</v>
      </c>
      <c r="B1045" s="270" t="s">
        <v>2814</v>
      </c>
      <c r="C1045" s="270" t="s">
        <v>2998</v>
      </c>
      <c r="D1045" s="270" t="s">
        <v>3040</v>
      </c>
      <c r="E1045" s="271" t="s">
        <v>551</v>
      </c>
      <c r="F1045" s="270" t="s">
        <v>2395</v>
      </c>
      <c r="G1045" s="270" t="s">
        <v>2999</v>
      </c>
    </row>
    <row r="1046" spans="1:7" ht="17.25">
      <c r="A1046" s="270" t="s">
        <v>3018</v>
      </c>
      <c r="B1046" s="270" t="s">
        <v>2432</v>
      </c>
      <c r="C1046" s="270" t="s">
        <v>3019</v>
      </c>
      <c r="D1046" s="270" t="s">
        <v>3040</v>
      </c>
      <c r="E1046" s="271" t="s">
        <v>551</v>
      </c>
      <c r="F1046" s="270" t="s">
        <v>2395</v>
      </c>
      <c r="G1046" s="270" t="s">
        <v>3020</v>
      </c>
    </row>
    <row r="1047" spans="1:7" ht="17.25">
      <c r="A1047" s="75" t="s">
        <v>3103</v>
      </c>
      <c r="B1047" s="75"/>
      <c r="C1047" s="75"/>
      <c r="D1047" s="75"/>
      <c r="E1047" s="76"/>
      <c r="F1047" s="75"/>
      <c r="G1047" s="75"/>
    </row>
    <row r="1048" spans="1:7" ht="17.25">
      <c r="A1048" s="270" t="s">
        <v>2548</v>
      </c>
      <c r="B1048" s="270" t="s">
        <v>2549</v>
      </c>
      <c r="C1048" s="270" t="s">
        <v>551</v>
      </c>
      <c r="D1048" s="270" t="s">
        <v>3040</v>
      </c>
      <c r="E1048" s="271" t="s">
        <v>551</v>
      </c>
      <c r="F1048" s="270" t="s">
        <v>2395</v>
      </c>
      <c r="G1048" s="270" t="s">
        <v>2551</v>
      </c>
    </row>
    <row r="1049" spans="1:7" ht="17.25">
      <c r="A1049" s="75" t="s">
        <v>3104</v>
      </c>
      <c r="B1049" s="75"/>
      <c r="C1049" s="75"/>
      <c r="D1049" s="75"/>
      <c r="E1049" s="76"/>
      <c r="F1049" s="75"/>
      <c r="G1049" s="75"/>
    </row>
    <row r="1050" spans="1:7" ht="17.25">
      <c r="A1050" s="270" t="s">
        <v>2481</v>
      </c>
      <c r="B1050" s="270" t="s">
        <v>2426</v>
      </c>
      <c r="C1050" s="270" t="s">
        <v>2427</v>
      </c>
      <c r="D1050" s="270" t="s">
        <v>3040</v>
      </c>
      <c r="E1050" s="271" t="s">
        <v>2712</v>
      </c>
      <c r="F1050" s="270" t="s">
        <v>2397</v>
      </c>
      <c r="G1050" s="270" t="s">
        <v>2435</v>
      </c>
    </row>
    <row r="1051" spans="1:7" ht="17.25">
      <c r="A1051" s="75" t="s">
        <v>3105</v>
      </c>
      <c r="B1051" s="75"/>
      <c r="C1051" s="75"/>
      <c r="D1051" s="75"/>
      <c r="E1051" s="76"/>
      <c r="F1051" s="75"/>
      <c r="G1051" s="75"/>
    </row>
    <row r="1052" spans="1:7" ht="17.25">
      <c r="A1052" s="270" t="s">
        <v>2582</v>
      </c>
      <c r="B1052" s="270" t="s">
        <v>2426</v>
      </c>
      <c r="C1052" s="270" t="s">
        <v>551</v>
      </c>
      <c r="D1052" s="270" t="s">
        <v>3040</v>
      </c>
      <c r="E1052" s="271" t="s">
        <v>551</v>
      </c>
      <c r="F1052" s="270" t="s">
        <v>2395</v>
      </c>
      <c r="G1052" s="270" t="s">
        <v>2583</v>
      </c>
    </row>
    <row r="1053" spans="1:7" ht="17.25">
      <c r="A1053" s="75" t="s">
        <v>3106</v>
      </c>
      <c r="B1053" s="75"/>
      <c r="C1053" s="75"/>
      <c r="D1053" s="75"/>
      <c r="E1053" s="76"/>
      <c r="F1053" s="75"/>
      <c r="G1053" s="75"/>
    </row>
    <row r="1054" spans="1:7" ht="17.25">
      <c r="A1054" s="270" t="s">
        <v>2484</v>
      </c>
      <c r="B1054" s="270" t="s">
        <v>2485</v>
      </c>
      <c r="C1054" s="270" t="s">
        <v>2427</v>
      </c>
      <c r="D1054" s="270" t="s">
        <v>3040</v>
      </c>
      <c r="E1054" s="271" t="s">
        <v>2712</v>
      </c>
      <c r="F1054" s="270" t="s">
        <v>2397</v>
      </c>
      <c r="G1054" s="270" t="s">
        <v>2435</v>
      </c>
    </row>
    <row r="1055" spans="1:7" ht="17.25">
      <c r="A1055" s="270" t="s">
        <v>2486</v>
      </c>
      <c r="B1055" s="270" t="s">
        <v>2485</v>
      </c>
      <c r="C1055" s="270" t="s">
        <v>2427</v>
      </c>
      <c r="D1055" s="270" t="s">
        <v>3040</v>
      </c>
      <c r="E1055" s="271" t="s">
        <v>2712</v>
      </c>
      <c r="F1055" s="270" t="s">
        <v>2397</v>
      </c>
      <c r="G1055" s="270" t="s">
        <v>2435</v>
      </c>
    </row>
    <row r="1056" spans="1:7" ht="15">
      <c r="A1056" s="56" t="s">
        <v>2487</v>
      </c>
      <c r="B1056" s="56" t="s">
        <v>2485</v>
      </c>
      <c r="C1056" s="56" t="s">
        <v>2427</v>
      </c>
      <c r="D1056" s="56" t="s">
        <v>3040</v>
      </c>
      <c r="E1056" s="74" t="s">
        <v>2712</v>
      </c>
      <c r="F1056" s="56" t="s">
        <v>2397</v>
      </c>
      <c r="G1056" s="56" t="s">
        <v>2435</v>
      </c>
    </row>
    <row r="1057" spans="1:7" ht="17.25">
      <c r="A1057" s="270" t="s">
        <v>2488</v>
      </c>
      <c r="B1057" s="270" t="s">
        <v>2485</v>
      </c>
      <c r="C1057" s="270" t="s">
        <v>2427</v>
      </c>
      <c r="D1057" s="270" t="s">
        <v>3040</v>
      </c>
      <c r="E1057" s="271" t="s">
        <v>2712</v>
      </c>
      <c r="F1057" s="270" t="s">
        <v>2397</v>
      </c>
      <c r="G1057" s="270" t="s">
        <v>2435</v>
      </c>
    </row>
    <row r="1058" spans="1:7" ht="17.25">
      <c r="A1058" s="75" t="s">
        <v>3107</v>
      </c>
      <c r="B1058" s="75"/>
      <c r="C1058" s="75"/>
      <c r="D1058" s="75"/>
      <c r="E1058" s="76"/>
      <c r="F1058" s="75"/>
      <c r="G1058" s="75"/>
    </row>
    <row r="1059" spans="1:7" ht="17.25">
      <c r="A1059" s="270" t="s">
        <v>2494</v>
      </c>
      <c r="B1059" s="270" t="s">
        <v>2426</v>
      </c>
      <c r="C1059" s="270" t="s">
        <v>2427</v>
      </c>
      <c r="D1059" s="270" t="s">
        <v>3040</v>
      </c>
      <c r="E1059" s="271" t="s">
        <v>2712</v>
      </c>
      <c r="F1059" s="270" t="s">
        <v>2397</v>
      </c>
      <c r="G1059" s="270" t="s">
        <v>2435</v>
      </c>
    </row>
    <row r="1060" spans="1:7" ht="17.25">
      <c r="A1060" s="270" t="s">
        <v>2495</v>
      </c>
      <c r="B1060" s="270" t="s">
        <v>2426</v>
      </c>
      <c r="C1060" s="270" t="s">
        <v>2427</v>
      </c>
      <c r="D1060" s="270" t="s">
        <v>3040</v>
      </c>
      <c r="E1060" s="271" t="s">
        <v>2712</v>
      </c>
      <c r="F1060" s="270" t="s">
        <v>2397</v>
      </c>
      <c r="G1060" s="270" t="s">
        <v>2435</v>
      </c>
    </row>
    <row r="1061" spans="1:7" ht="17.25">
      <c r="A1061" s="270" t="s">
        <v>2496</v>
      </c>
      <c r="B1061" s="270" t="s">
        <v>2426</v>
      </c>
      <c r="C1061" s="270" t="s">
        <v>2427</v>
      </c>
      <c r="D1061" s="270" t="s">
        <v>3040</v>
      </c>
      <c r="E1061" s="271" t="s">
        <v>2712</v>
      </c>
      <c r="F1061" s="270" t="s">
        <v>2397</v>
      </c>
      <c r="G1061" s="270" t="s">
        <v>2435</v>
      </c>
    </row>
    <row r="1062" spans="1:7" ht="17.25">
      <c r="A1062" s="75" t="s">
        <v>3108</v>
      </c>
      <c r="B1062" s="75"/>
      <c r="C1062" s="75"/>
      <c r="D1062" s="75"/>
      <c r="E1062" s="76"/>
      <c r="F1062" s="75"/>
      <c r="G1062" s="75"/>
    </row>
    <row r="1063" spans="1:7" ht="17.25">
      <c r="A1063" s="270" t="s">
        <v>2610</v>
      </c>
      <c r="B1063" s="270"/>
      <c r="C1063" s="270" t="s">
        <v>2611</v>
      </c>
      <c r="D1063" s="270" t="s">
        <v>3040</v>
      </c>
      <c r="E1063" s="271" t="s">
        <v>551</v>
      </c>
      <c r="F1063" s="270" t="s">
        <v>2395</v>
      </c>
      <c r="G1063" s="270" t="s">
        <v>2435</v>
      </c>
    </row>
    <row r="1064" spans="1:7" ht="17.25">
      <c r="A1064" s="270" t="s">
        <v>2498</v>
      </c>
      <c r="B1064" s="270" t="s">
        <v>2426</v>
      </c>
      <c r="C1064" s="270" t="s">
        <v>2427</v>
      </c>
      <c r="D1064" s="270" t="s">
        <v>3040</v>
      </c>
      <c r="E1064" s="271" t="s">
        <v>2712</v>
      </c>
      <c r="F1064" s="270" t="s">
        <v>2397</v>
      </c>
      <c r="G1064" s="270" t="s">
        <v>2435</v>
      </c>
    </row>
    <row r="1065" spans="1:7" ht="17.25">
      <c r="A1065" s="75" t="s">
        <v>3109</v>
      </c>
      <c r="B1065" s="75"/>
      <c r="C1065" s="75"/>
      <c r="D1065" s="75"/>
      <c r="E1065" s="76"/>
      <c r="F1065" s="75"/>
      <c r="G1065" s="75"/>
    </row>
    <row r="1066" spans="1:7" ht="17.25">
      <c r="A1066" s="270" t="s">
        <v>2628</v>
      </c>
      <c r="B1066" s="270" t="s">
        <v>2629</v>
      </c>
      <c r="C1066" s="270" t="s">
        <v>551</v>
      </c>
      <c r="D1066" s="270" t="s">
        <v>3040</v>
      </c>
      <c r="E1066" s="271" t="s">
        <v>551</v>
      </c>
      <c r="F1066" s="270" t="s">
        <v>2395</v>
      </c>
      <c r="G1066" s="270" t="s">
        <v>2630</v>
      </c>
    </row>
    <row r="1067" spans="1:7" ht="17.25">
      <c r="A1067" s="270" t="s">
        <v>2631</v>
      </c>
      <c r="B1067" s="270" t="s">
        <v>2632</v>
      </c>
      <c r="C1067" s="270" t="s">
        <v>2633</v>
      </c>
      <c r="D1067" s="270" t="s">
        <v>3040</v>
      </c>
      <c r="E1067" s="271" t="s">
        <v>551</v>
      </c>
      <c r="F1067" s="270" t="s">
        <v>2395</v>
      </c>
      <c r="G1067" s="270" t="s">
        <v>2634</v>
      </c>
    </row>
    <row r="1068" spans="1:7" ht="17.25">
      <c r="A1068" s="270" t="s">
        <v>2506</v>
      </c>
      <c r="B1068" s="270" t="s">
        <v>2507</v>
      </c>
      <c r="C1068" s="270"/>
      <c r="D1068" s="270" t="s">
        <v>2433</v>
      </c>
      <c r="E1068" s="271"/>
      <c r="F1068" s="270" t="s">
        <v>2508</v>
      </c>
      <c r="G1068" s="270" t="s">
        <v>2435</v>
      </c>
    </row>
    <row r="1069" spans="1:7" ht="17.25">
      <c r="A1069" s="270" t="s">
        <v>2509</v>
      </c>
      <c r="B1069" s="270" t="s">
        <v>2507</v>
      </c>
      <c r="C1069" s="270"/>
      <c r="D1069" s="270" t="s">
        <v>2433</v>
      </c>
      <c r="E1069" s="271"/>
      <c r="F1069" s="270" t="s">
        <v>2508</v>
      </c>
      <c r="G1069" s="270" t="s">
        <v>2435</v>
      </c>
    </row>
    <row r="1070" spans="1:7" ht="17.25">
      <c r="A1070" s="270" t="s">
        <v>2510</v>
      </c>
      <c r="B1070" s="270" t="s">
        <v>2507</v>
      </c>
      <c r="C1070" s="270" t="s">
        <v>2511</v>
      </c>
      <c r="D1070" s="270" t="s">
        <v>2433</v>
      </c>
      <c r="E1070" s="271"/>
      <c r="F1070" s="270" t="s">
        <v>2512</v>
      </c>
      <c r="G1070" s="270" t="s">
        <v>2513</v>
      </c>
    </row>
    <row r="1071" spans="1:7" ht="17.25">
      <c r="A1071" s="75" t="s">
        <v>3110</v>
      </c>
      <c r="B1071" s="75"/>
      <c r="C1071" s="75"/>
      <c r="D1071" s="75"/>
      <c r="E1071" s="76"/>
      <c r="F1071" s="75"/>
      <c r="G1071" s="75"/>
    </row>
    <row r="1072" spans="1:7" ht="17.25">
      <c r="A1072" s="270" t="s">
        <v>2654</v>
      </c>
      <c r="B1072" s="270" t="s">
        <v>2426</v>
      </c>
      <c r="C1072" s="270" t="s">
        <v>551</v>
      </c>
      <c r="D1072" s="270" t="s">
        <v>3040</v>
      </c>
      <c r="E1072" s="271" t="s">
        <v>551</v>
      </c>
      <c r="F1072" s="270" t="s">
        <v>2395</v>
      </c>
      <c r="G1072" s="270" t="s">
        <v>2655</v>
      </c>
    </row>
    <row r="1073" spans="1:7" ht="17.25">
      <c r="A1073" s="75" t="s">
        <v>3111</v>
      </c>
      <c r="B1073" s="75"/>
      <c r="C1073" s="75"/>
      <c r="D1073" s="75"/>
      <c r="E1073" s="76"/>
      <c r="F1073" s="75"/>
      <c r="G1073" s="75"/>
    </row>
    <row r="1074" spans="1:7" ht="17.25">
      <c r="A1074" s="270" t="s">
        <v>2517</v>
      </c>
      <c r="B1074" s="270"/>
      <c r="C1074" s="270" t="s">
        <v>551</v>
      </c>
      <c r="D1074" s="270" t="s">
        <v>2433</v>
      </c>
      <c r="E1074" s="271"/>
      <c r="F1074" s="270" t="s">
        <v>2518</v>
      </c>
      <c r="G1074" s="270" t="s">
        <v>2435</v>
      </c>
    </row>
    <row r="1075" spans="1:7" ht="17.25">
      <c r="A1075" s="270" t="s">
        <v>2517</v>
      </c>
      <c r="B1075" s="270"/>
      <c r="C1075" s="270" t="s">
        <v>551</v>
      </c>
      <c r="D1075" s="270" t="s">
        <v>3040</v>
      </c>
      <c r="E1075" s="271" t="s">
        <v>551</v>
      </c>
      <c r="F1075" s="270" t="s">
        <v>2395</v>
      </c>
      <c r="G1075" s="270" t="s">
        <v>2435</v>
      </c>
    </row>
    <row r="1076" spans="1:7" ht="17.25">
      <c r="A1076" s="270" t="s">
        <v>2524</v>
      </c>
      <c r="B1076" s="270"/>
      <c r="C1076" s="270" t="s">
        <v>2525</v>
      </c>
      <c r="D1076" s="270" t="s">
        <v>2433</v>
      </c>
      <c r="E1076" s="271"/>
      <c r="F1076" s="270" t="s">
        <v>2526</v>
      </c>
      <c r="G1076" s="270" t="s">
        <v>2435</v>
      </c>
    </row>
    <row r="1077" spans="1:7" ht="17.25">
      <c r="A1077" s="75" t="s">
        <v>3112</v>
      </c>
      <c r="B1077" s="75"/>
      <c r="C1077" s="75"/>
      <c r="D1077" s="75"/>
      <c r="E1077" s="76"/>
      <c r="F1077" s="75"/>
      <c r="G1077" s="75"/>
    </row>
    <row r="1078" spans="1:7" ht="17.25">
      <c r="A1078" s="270" t="s">
        <v>2530</v>
      </c>
      <c r="B1078" s="270" t="s">
        <v>2531</v>
      </c>
      <c r="C1078" s="270" t="s">
        <v>2532</v>
      </c>
      <c r="D1078" s="270" t="s">
        <v>2433</v>
      </c>
      <c r="E1078" s="271"/>
      <c r="F1078" s="270" t="s">
        <v>2434</v>
      </c>
      <c r="G1078" s="270" t="s">
        <v>2533</v>
      </c>
    </row>
    <row r="1079" spans="1:7" ht="17.25">
      <c r="A1079" s="270" t="s">
        <v>2537</v>
      </c>
      <c r="B1079" s="270" t="s">
        <v>2426</v>
      </c>
      <c r="C1079" s="270" t="s">
        <v>2427</v>
      </c>
      <c r="D1079" s="270" t="s">
        <v>3040</v>
      </c>
      <c r="E1079" s="271" t="s">
        <v>2712</v>
      </c>
      <c r="F1079" s="270" t="s">
        <v>2397</v>
      </c>
      <c r="G1079" s="270" t="s">
        <v>2435</v>
      </c>
    </row>
    <row r="1080" spans="1:7" ht="17.25">
      <c r="A1080" s="75" t="s">
        <v>3113</v>
      </c>
      <c r="B1080" s="75"/>
      <c r="C1080" s="75"/>
      <c r="D1080" s="75"/>
      <c r="E1080" s="76"/>
      <c r="F1080" s="75"/>
      <c r="G1080" s="75"/>
    </row>
    <row r="1081" spans="1:7" ht="17.25">
      <c r="A1081" s="270" t="s">
        <v>2426</v>
      </c>
      <c r="B1081" s="270" t="s">
        <v>2426</v>
      </c>
      <c r="C1081" s="270" t="s">
        <v>2427</v>
      </c>
      <c r="D1081" s="270" t="s">
        <v>3114</v>
      </c>
      <c r="E1081" s="271" t="s">
        <v>2482</v>
      </c>
      <c r="F1081" s="270" t="s">
        <v>2412</v>
      </c>
      <c r="G1081" s="270" t="s">
        <v>2430</v>
      </c>
    </row>
    <row r="1082" spans="1:7" ht="17.25">
      <c r="A1082" s="270" t="s">
        <v>2431</v>
      </c>
      <c r="B1082" s="270" t="s">
        <v>2432</v>
      </c>
      <c r="C1082" s="270"/>
      <c r="D1082" s="270" t="s">
        <v>2433</v>
      </c>
      <c r="E1082" s="271"/>
      <c r="F1082" s="270" t="s">
        <v>2434</v>
      </c>
      <c r="G1082" s="270" t="s">
        <v>2435</v>
      </c>
    </row>
    <row r="1083" spans="1:7" ht="17.25">
      <c r="A1083" s="270" t="s">
        <v>2436</v>
      </c>
      <c r="B1083" s="270" t="s">
        <v>2432</v>
      </c>
      <c r="C1083" s="270"/>
      <c r="D1083" s="270" t="s">
        <v>2433</v>
      </c>
      <c r="E1083" s="271"/>
      <c r="F1083" s="270" t="s">
        <v>2434</v>
      </c>
      <c r="G1083" s="270" t="s">
        <v>2435</v>
      </c>
    </row>
    <row r="1084" spans="1:7" ht="17.25">
      <c r="A1084" s="75" t="s">
        <v>3115</v>
      </c>
      <c r="B1084" s="75"/>
      <c r="C1084" s="75"/>
      <c r="D1084" s="75"/>
      <c r="E1084" s="76"/>
      <c r="F1084" s="75"/>
      <c r="G1084" s="75"/>
    </row>
    <row r="1085" spans="1:7" ht="17.25">
      <c r="A1085" s="270" t="s">
        <v>2806</v>
      </c>
      <c r="B1085" s="270" t="s">
        <v>2792</v>
      </c>
      <c r="C1085" s="270" t="s">
        <v>2427</v>
      </c>
      <c r="D1085" s="270" t="s">
        <v>3114</v>
      </c>
      <c r="E1085" s="271" t="s">
        <v>2482</v>
      </c>
      <c r="F1085" s="270" t="s">
        <v>2412</v>
      </c>
      <c r="G1085" s="270" t="s">
        <v>2807</v>
      </c>
    </row>
    <row r="1086" spans="1:7" ht="17.25">
      <c r="A1086" s="270" t="s">
        <v>2438</v>
      </c>
      <c r="B1086" s="270" t="s">
        <v>2432</v>
      </c>
      <c r="C1086" s="270"/>
      <c r="D1086" s="270" t="s">
        <v>2433</v>
      </c>
      <c r="E1086" s="271"/>
      <c r="F1086" s="270" t="s">
        <v>2439</v>
      </c>
      <c r="G1086" s="270" t="s">
        <v>2435</v>
      </c>
    </row>
    <row r="1087" spans="1:7" ht="17.25">
      <c r="A1087" s="270" t="s">
        <v>2440</v>
      </c>
      <c r="B1087" s="270" t="s">
        <v>2441</v>
      </c>
      <c r="C1087" s="270"/>
      <c r="D1087" s="270" t="s">
        <v>2433</v>
      </c>
      <c r="E1087" s="271"/>
      <c r="F1087" s="270" t="s">
        <v>2434</v>
      </c>
      <c r="G1087" s="270" t="s">
        <v>2435</v>
      </c>
    </row>
    <row r="1088" spans="1:7" ht="17.25">
      <c r="A1088" s="270" t="s">
        <v>2442</v>
      </c>
      <c r="B1088" s="270" t="s">
        <v>2441</v>
      </c>
      <c r="C1088" s="270"/>
      <c r="D1088" s="270" t="s">
        <v>2433</v>
      </c>
      <c r="E1088" s="271"/>
      <c r="F1088" s="270" t="s">
        <v>2434</v>
      </c>
      <c r="G1088" s="270" t="s">
        <v>2435</v>
      </c>
    </row>
    <row r="1089" spans="1:7" ht="17.25">
      <c r="A1089" s="270" t="s">
        <v>2808</v>
      </c>
      <c r="B1089" s="270" t="s">
        <v>2809</v>
      </c>
      <c r="C1089" s="270" t="s">
        <v>2427</v>
      </c>
      <c r="D1089" s="270" t="s">
        <v>3114</v>
      </c>
      <c r="E1089" s="271" t="s">
        <v>2482</v>
      </c>
      <c r="F1089" s="270" t="s">
        <v>2412</v>
      </c>
      <c r="G1089" s="270" t="s">
        <v>2810</v>
      </c>
    </row>
    <row r="1090" spans="1:7" ht="17.25">
      <c r="A1090" s="270" t="s">
        <v>2443</v>
      </c>
      <c r="B1090" s="270" t="s">
        <v>2432</v>
      </c>
      <c r="C1090" s="270"/>
      <c r="D1090" s="270" t="s">
        <v>2433</v>
      </c>
      <c r="E1090" s="271"/>
      <c r="F1090" s="270" t="s">
        <v>2439</v>
      </c>
      <c r="G1090" s="270" t="s">
        <v>2435</v>
      </c>
    </row>
    <row r="1091" spans="1:7" ht="17.25">
      <c r="A1091" s="270" t="s">
        <v>2821</v>
      </c>
      <c r="B1091" s="270" t="s">
        <v>2801</v>
      </c>
      <c r="C1091" s="270" t="s">
        <v>2822</v>
      </c>
      <c r="D1091" s="270" t="s">
        <v>3114</v>
      </c>
      <c r="E1091" s="271" t="s">
        <v>2475</v>
      </c>
      <c r="F1091" s="270" t="s">
        <v>2412</v>
      </c>
      <c r="G1091" s="270" t="s">
        <v>2824</v>
      </c>
    </row>
    <row r="1092" spans="1:7" ht="17.25">
      <c r="A1092" s="270" t="s">
        <v>2825</v>
      </c>
      <c r="B1092" s="270" t="s">
        <v>2826</v>
      </c>
      <c r="C1092" s="270" t="s">
        <v>2427</v>
      </c>
      <c r="D1092" s="270" t="s">
        <v>3114</v>
      </c>
      <c r="E1092" s="271" t="s">
        <v>2482</v>
      </c>
      <c r="F1092" s="270" t="s">
        <v>2412</v>
      </c>
      <c r="G1092" s="270" t="s">
        <v>2435</v>
      </c>
    </row>
    <row r="1093" spans="1:7" ht="17.25">
      <c r="A1093" s="270" t="s">
        <v>2444</v>
      </c>
      <c r="B1093" s="270" t="s">
        <v>2441</v>
      </c>
      <c r="C1093" s="270"/>
      <c r="D1093" s="270" t="s">
        <v>2433</v>
      </c>
      <c r="E1093" s="271"/>
      <c r="F1093" s="270" t="s">
        <v>2434</v>
      </c>
      <c r="G1093" s="270" t="s">
        <v>2435</v>
      </c>
    </row>
    <row r="1094" spans="1:7" ht="17.25">
      <c r="A1094" s="270" t="s">
        <v>2445</v>
      </c>
      <c r="B1094" s="270" t="s">
        <v>2432</v>
      </c>
      <c r="C1094" s="270"/>
      <c r="D1094" s="270" t="s">
        <v>2433</v>
      </c>
      <c r="E1094" s="271"/>
      <c r="F1094" s="270" t="s">
        <v>2434</v>
      </c>
      <c r="G1094" s="270" t="s">
        <v>2435</v>
      </c>
    </row>
    <row r="1095" spans="1:7">
      <c r="A1095" s="56" t="s">
        <v>2446</v>
      </c>
      <c r="B1095" s="56" t="s">
        <v>2432</v>
      </c>
      <c r="C1095" s="56"/>
      <c r="D1095" s="56" t="s">
        <v>2433</v>
      </c>
      <c r="E1095" s="74"/>
      <c r="F1095" s="56" t="s">
        <v>2439</v>
      </c>
      <c r="G1095" s="56" t="s">
        <v>2435</v>
      </c>
    </row>
    <row r="1096" spans="1:7" ht="17.25">
      <c r="A1096" s="270" t="s">
        <v>2827</v>
      </c>
      <c r="B1096" s="270" t="s">
        <v>2826</v>
      </c>
      <c r="C1096" s="270" t="s">
        <v>2474</v>
      </c>
      <c r="D1096" s="270" t="s">
        <v>3114</v>
      </c>
      <c r="E1096" s="271" t="s">
        <v>2475</v>
      </c>
      <c r="F1096" s="270" t="s">
        <v>2412</v>
      </c>
      <c r="G1096" s="270" t="s">
        <v>2828</v>
      </c>
    </row>
    <row r="1097" spans="1:7" ht="17.25">
      <c r="A1097" s="270" t="s">
        <v>2829</v>
      </c>
      <c r="B1097" s="270" t="s">
        <v>2818</v>
      </c>
      <c r="C1097" s="270" t="s">
        <v>2474</v>
      </c>
      <c r="D1097" s="270" t="s">
        <v>3114</v>
      </c>
      <c r="E1097" s="271" t="s">
        <v>2475</v>
      </c>
      <c r="F1097" s="270" t="s">
        <v>2412</v>
      </c>
      <c r="G1097" s="270" t="s">
        <v>2828</v>
      </c>
    </row>
    <row r="1098" spans="1:7" ht="17.25">
      <c r="A1098" s="270" t="s">
        <v>2447</v>
      </c>
      <c r="B1098" s="270" t="s">
        <v>2432</v>
      </c>
      <c r="C1098" s="270"/>
      <c r="D1098" s="270" t="s">
        <v>2433</v>
      </c>
      <c r="E1098" s="271"/>
      <c r="F1098" s="270" t="s">
        <v>2439</v>
      </c>
      <c r="G1098" s="270" t="s">
        <v>2435</v>
      </c>
    </row>
    <row r="1099" spans="1:7" ht="17.25">
      <c r="A1099" s="270" t="s">
        <v>2830</v>
      </c>
      <c r="B1099" s="270" t="s">
        <v>2467</v>
      </c>
      <c r="C1099" s="270" t="s">
        <v>2427</v>
      </c>
      <c r="D1099" s="270" t="s">
        <v>3114</v>
      </c>
      <c r="E1099" s="271" t="s">
        <v>2482</v>
      </c>
      <c r="F1099" s="270" t="s">
        <v>2412</v>
      </c>
      <c r="G1099" s="270" t="s">
        <v>2435</v>
      </c>
    </row>
    <row r="1100" spans="1:7" ht="17.100000000000001">
      <c r="A1100" s="270" t="s">
        <v>2448</v>
      </c>
      <c r="B1100" s="270" t="s">
        <v>2432</v>
      </c>
      <c r="C1100" s="270"/>
      <c r="D1100" s="270" t="s">
        <v>2433</v>
      </c>
      <c r="E1100" s="271"/>
      <c r="F1100" s="270" t="s">
        <v>2439</v>
      </c>
      <c r="G1100" s="270" t="s">
        <v>2435</v>
      </c>
    </row>
    <row r="1101" spans="1:7" ht="17.25">
      <c r="A1101" s="270" t="s">
        <v>2449</v>
      </c>
      <c r="B1101" s="270" t="s">
        <v>2441</v>
      </c>
      <c r="C1101" s="270"/>
      <c r="D1101" s="270" t="s">
        <v>2433</v>
      </c>
      <c r="E1101" s="271"/>
      <c r="F1101" s="270" t="s">
        <v>2439</v>
      </c>
      <c r="G1101" s="270" t="s">
        <v>2435</v>
      </c>
    </row>
    <row r="1102" spans="1:7" ht="17.25">
      <c r="A1102" s="270" t="s">
        <v>2426</v>
      </c>
      <c r="B1102" s="270" t="s">
        <v>2426</v>
      </c>
      <c r="C1102" s="270" t="s">
        <v>2427</v>
      </c>
      <c r="D1102" s="270" t="s">
        <v>3114</v>
      </c>
      <c r="E1102" s="271" t="s">
        <v>2482</v>
      </c>
      <c r="F1102" s="270" t="s">
        <v>2412</v>
      </c>
      <c r="G1102" s="270" t="s">
        <v>2450</v>
      </c>
    </row>
    <row r="1103" spans="1:7" ht="17.25">
      <c r="A1103" s="270" t="s">
        <v>2835</v>
      </c>
      <c r="B1103" s="270" t="s">
        <v>2432</v>
      </c>
      <c r="C1103" s="270" t="s">
        <v>2427</v>
      </c>
      <c r="D1103" s="270" t="s">
        <v>3114</v>
      </c>
      <c r="E1103" s="271" t="s">
        <v>2482</v>
      </c>
      <c r="F1103" s="270" t="s">
        <v>2412</v>
      </c>
      <c r="G1103" s="270" t="s">
        <v>2836</v>
      </c>
    </row>
    <row r="1104" spans="1:7" ht="17.25">
      <c r="A1104" s="75" t="s">
        <v>3116</v>
      </c>
      <c r="B1104" s="75"/>
      <c r="C1104" s="75"/>
      <c r="D1104" s="75"/>
      <c r="E1104" s="76"/>
      <c r="F1104" s="75"/>
      <c r="G1104" s="75"/>
    </row>
    <row r="1105" spans="1:7" ht="17.25">
      <c r="A1105" s="270" t="s">
        <v>2426</v>
      </c>
      <c r="B1105" s="270" t="s">
        <v>2426</v>
      </c>
      <c r="C1105" s="270" t="s">
        <v>2427</v>
      </c>
      <c r="D1105" s="270" t="s">
        <v>3114</v>
      </c>
      <c r="E1105" s="271" t="s">
        <v>2482</v>
      </c>
      <c r="F1105" s="270" t="s">
        <v>2412</v>
      </c>
      <c r="G1105" s="270" t="s">
        <v>2430</v>
      </c>
    </row>
    <row r="1106" spans="1:7" ht="17.25">
      <c r="A1106" s="75" t="s">
        <v>3117</v>
      </c>
      <c r="B1106" s="75"/>
      <c r="C1106" s="75"/>
      <c r="D1106" s="75"/>
      <c r="E1106" s="76"/>
      <c r="F1106" s="75"/>
      <c r="G1106" s="75"/>
    </row>
    <row r="1107" spans="1:7" ht="17.25">
      <c r="A1107" s="270" t="s">
        <v>2426</v>
      </c>
      <c r="B1107" s="270" t="s">
        <v>2426</v>
      </c>
      <c r="C1107" s="270" t="s">
        <v>2427</v>
      </c>
      <c r="D1107" s="270" t="s">
        <v>3114</v>
      </c>
      <c r="E1107" s="271" t="s">
        <v>2482</v>
      </c>
      <c r="F1107" s="270" t="s">
        <v>2412</v>
      </c>
      <c r="G1107" s="270" t="s">
        <v>2453</v>
      </c>
    </row>
    <row r="1108" spans="1:7" ht="17.25">
      <c r="A1108" s="270" t="s">
        <v>2870</v>
      </c>
      <c r="B1108" s="270" t="s">
        <v>2871</v>
      </c>
      <c r="C1108" s="270" t="s">
        <v>2427</v>
      </c>
      <c r="D1108" s="270" t="s">
        <v>3114</v>
      </c>
      <c r="E1108" s="271" t="s">
        <v>2482</v>
      </c>
      <c r="F1108" s="270" t="s">
        <v>2412</v>
      </c>
      <c r="G1108" s="270" t="s">
        <v>2435</v>
      </c>
    </row>
    <row r="1109" spans="1:7" ht="17.25">
      <c r="A1109" s="270" t="s">
        <v>2874</v>
      </c>
      <c r="B1109" s="270" t="s">
        <v>2432</v>
      </c>
      <c r="C1109" s="270" t="s">
        <v>2427</v>
      </c>
      <c r="D1109" s="270" t="s">
        <v>3114</v>
      </c>
      <c r="E1109" s="271" t="s">
        <v>2482</v>
      </c>
      <c r="F1109" s="270" t="s">
        <v>2412</v>
      </c>
      <c r="G1109" s="270" t="s">
        <v>2435</v>
      </c>
    </row>
    <row r="1110" spans="1:7" ht="17.25">
      <c r="A1110" s="270" t="s">
        <v>2883</v>
      </c>
      <c r="B1110" s="270" t="s">
        <v>2792</v>
      </c>
      <c r="C1110" s="270" t="s">
        <v>2427</v>
      </c>
      <c r="D1110" s="270" t="s">
        <v>3114</v>
      </c>
      <c r="E1110" s="271" t="s">
        <v>2482</v>
      </c>
      <c r="F1110" s="270" t="s">
        <v>2412</v>
      </c>
      <c r="G1110" s="270" t="s">
        <v>2884</v>
      </c>
    </row>
    <row r="1111" spans="1:7" ht="17.25">
      <c r="A1111" s="270" t="s">
        <v>2885</v>
      </c>
      <c r="B1111" s="270" t="s">
        <v>2826</v>
      </c>
      <c r="C1111" s="270" t="s">
        <v>2427</v>
      </c>
      <c r="D1111" s="270" t="s">
        <v>3114</v>
      </c>
      <c r="E1111" s="271" t="s">
        <v>2482</v>
      </c>
      <c r="F1111" s="270" t="s">
        <v>2412</v>
      </c>
      <c r="G1111" s="270" t="s">
        <v>2884</v>
      </c>
    </row>
    <row r="1112" spans="1:7" ht="17.25">
      <c r="A1112" s="270" t="s">
        <v>2454</v>
      </c>
      <c r="B1112" s="270" t="s">
        <v>2432</v>
      </c>
      <c r="C1112" s="270"/>
      <c r="D1112" s="270" t="s">
        <v>2433</v>
      </c>
      <c r="E1112" s="271"/>
      <c r="F1112" s="270" t="s">
        <v>2434</v>
      </c>
      <c r="G1112" s="270" t="s">
        <v>2435</v>
      </c>
    </row>
    <row r="1113" spans="1:7" ht="17.25">
      <c r="A1113" s="270" t="s">
        <v>2888</v>
      </c>
      <c r="B1113" s="270" t="s">
        <v>2432</v>
      </c>
      <c r="C1113" s="270" t="s">
        <v>2427</v>
      </c>
      <c r="D1113" s="270" t="s">
        <v>3114</v>
      </c>
      <c r="E1113" s="271" t="s">
        <v>2482</v>
      </c>
      <c r="F1113" s="270" t="s">
        <v>2412</v>
      </c>
      <c r="G1113" s="270" t="s">
        <v>2435</v>
      </c>
    </row>
    <row r="1114" spans="1:7" ht="17.25">
      <c r="A1114" s="270" t="s">
        <v>2889</v>
      </c>
      <c r="B1114" s="270" t="s">
        <v>2871</v>
      </c>
      <c r="C1114" s="270" t="s">
        <v>2890</v>
      </c>
      <c r="D1114" s="270" t="s">
        <v>3114</v>
      </c>
      <c r="E1114" s="271" t="s">
        <v>2891</v>
      </c>
      <c r="F1114" s="270" t="s">
        <v>2412</v>
      </c>
      <c r="G1114" s="270" t="s">
        <v>2435</v>
      </c>
    </row>
    <row r="1115" spans="1:7" ht="17.25">
      <c r="A1115" s="270" t="s">
        <v>2892</v>
      </c>
      <c r="B1115" s="270" t="s">
        <v>2792</v>
      </c>
      <c r="C1115" s="270" t="s">
        <v>2890</v>
      </c>
      <c r="D1115" s="270" t="s">
        <v>3114</v>
      </c>
      <c r="E1115" s="271" t="s">
        <v>2891</v>
      </c>
      <c r="F1115" s="270" t="s">
        <v>2412</v>
      </c>
      <c r="G1115" s="270" t="s">
        <v>2893</v>
      </c>
    </row>
    <row r="1116" spans="1:7" ht="17.25">
      <c r="A1116" s="270" t="s">
        <v>2894</v>
      </c>
      <c r="B1116" s="270" t="s">
        <v>2871</v>
      </c>
      <c r="C1116" s="270" t="s">
        <v>2474</v>
      </c>
      <c r="D1116" s="270" t="s">
        <v>3114</v>
      </c>
      <c r="E1116" s="271" t="s">
        <v>2475</v>
      </c>
      <c r="F1116" s="270" t="s">
        <v>2412</v>
      </c>
      <c r="G1116" s="270" t="s">
        <v>2895</v>
      </c>
    </row>
    <row r="1117" spans="1:7" ht="17.25">
      <c r="A1117" s="75" t="s">
        <v>3118</v>
      </c>
      <c r="B1117" s="75"/>
      <c r="C1117" s="75"/>
      <c r="D1117" s="75"/>
      <c r="E1117" s="76"/>
      <c r="F1117" s="75"/>
      <c r="G1117" s="75"/>
    </row>
    <row r="1118" spans="1:7" ht="17.25">
      <c r="A1118" s="270" t="s">
        <v>2426</v>
      </c>
      <c r="B1118" s="270" t="s">
        <v>2426</v>
      </c>
      <c r="C1118" s="270" t="s">
        <v>2427</v>
      </c>
      <c r="D1118" s="270" t="s">
        <v>3114</v>
      </c>
      <c r="E1118" s="271" t="s">
        <v>2482</v>
      </c>
      <c r="F1118" s="270" t="s">
        <v>2412</v>
      </c>
      <c r="G1118" s="270" t="s">
        <v>2450</v>
      </c>
    </row>
    <row r="1119" spans="1:7" ht="17.25">
      <c r="A1119" s="270" t="s">
        <v>2901</v>
      </c>
      <c r="B1119" s="270" t="s">
        <v>2844</v>
      </c>
      <c r="C1119" s="270" t="s">
        <v>2427</v>
      </c>
      <c r="D1119" s="270" t="s">
        <v>3114</v>
      </c>
      <c r="E1119" s="271" t="s">
        <v>2482</v>
      </c>
      <c r="F1119" s="270" t="s">
        <v>2412</v>
      </c>
      <c r="G1119" s="270" t="s">
        <v>2435</v>
      </c>
    </row>
    <row r="1120" spans="1:7" ht="17.25">
      <c r="A1120" s="270" t="s">
        <v>2915</v>
      </c>
      <c r="B1120" s="270" t="s">
        <v>2814</v>
      </c>
      <c r="C1120" s="270" t="s">
        <v>2427</v>
      </c>
      <c r="D1120" s="270" t="s">
        <v>3114</v>
      </c>
      <c r="E1120" s="271" t="s">
        <v>2482</v>
      </c>
      <c r="F1120" s="270" t="s">
        <v>2412</v>
      </c>
      <c r="G1120" s="270" t="s">
        <v>2916</v>
      </c>
    </row>
    <row r="1121" spans="1:7" ht="17.25">
      <c r="A1121" s="270" t="s">
        <v>2927</v>
      </c>
      <c r="B1121" s="270" t="s">
        <v>2792</v>
      </c>
      <c r="C1121" s="270" t="s">
        <v>2890</v>
      </c>
      <c r="D1121" s="270" t="s">
        <v>3114</v>
      </c>
      <c r="E1121" s="271" t="s">
        <v>2891</v>
      </c>
      <c r="F1121" s="270" t="s">
        <v>2412</v>
      </c>
      <c r="G1121" s="270" t="s">
        <v>2435</v>
      </c>
    </row>
    <row r="1122" spans="1:7" ht="17.25">
      <c r="A1122" s="75" t="s">
        <v>3119</v>
      </c>
      <c r="B1122" s="75"/>
      <c r="C1122" s="75"/>
      <c r="D1122" s="75"/>
      <c r="E1122" s="76"/>
      <c r="F1122" s="75"/>
      <c r="G1122" s="75"/>
    </row>
    <row r="1123" spans="1:7" ht="17.25">
      <c r="A1123" s="270" t="s">
        <v>2426</v>
      </c>
      <c r="B1123" s="270" t="s">
        <v>2426</v>
      </c>
      <c r="C1123" s="270" t="s">
        <v>2427</v>
      </c>
      <c r="D1123" s="270" t="s">
        <v>3114</v>
      </c>
      <c r="E1123" s="271" t="s">
        <v>2482</v>
      </c>
      <c r="F1123" s="270" t="s">
        <v>2412</v>
      </c>
      <c r="G1123" s="270" t="s">
        <v>2450</v>
      </c>
    </row>
    <row r="1124" spans="1:7" ht="17.25">
      <c r="A1124" s="270" t="s">
        <v>2937</v>
      </c>
      <c r="B1124" s="270" t="s">
        <v>2792</v>
      </c>
      <c r="C1124" s="270" t="s">
        <v>2938</v>
      </c>
      <c r="D1124" s="270" t="s">
        <v>3114</v>
      </c>
      <c r="E1124" s="271" t="s">
        <v>2482</v>
      </c>
      <c r="F1124" s="270" t="s">
        <v>2412</v>
      </c>
      <c r="G1124" s="270" t="s">
        <v>2940</v>
      </c>
    </row>
    <row r="1125" spans="1:7" ht="17.25">
      <c r="A1125" s="270" t="s">
        <v>2945</v>
      </c>
      <c r="B1125" s="270" t="s">
        <v>2467</v>
      </c>
      <c r="C1125" s="270" t="s">
        <v>2427</v>
      </c>
      <c r="D1125" s="270" t="s">
        <v>3114</v>
      </c>
      <c r="E1125" s="271" t="s">
        <v>2482</v>
      </c>
      <c r="F1125" s="270" t="s">
        <v>2412</v>
      </c>
      <c r="G1125" s="270" t="s">
        <v>2946</v>
      </c>
    </row>
    <row r="1126" spans="1:7" ht="17.25">
      <c r="A1126" s="270" t="s">
        <v>2457</v>
      </c>
      <c r="B1126" s="270" t="s">
        <v>2432</v>
      </c>
      <c r="C1126" s="270"/>
      <c r="D1126" s="270" t="s">
        <v>2433</v>
      </c>
      <c r="E1126" s="271"/>
      <c r="F1126" s="270" t="s">
        <v>2434</v>
      </c>
      <c r="G1126" s="270" t="s">
        <v>2435</v>
      </c>
    </row>
    <row r="1127" spans="1:7" ht="17.25">
      <c r="A1127" s="270" t="s">
        <v>2458</v>
      </c>
      <c r="B1127" s="270" t="s">
        <v>2432</v>
      </c>
      <c r="C1127" s="270"/>
      <c r="D1127" s="270" t="s">
        <v>2433</v>
      </c>
      <c r="E1127" s="271"/>
      <c r="F1127" s="270" t="s">
        <v>2434</v>
      </c>
      <c r="G1127" s="270" t="s">
        <v>2435</v>
      </c>
    </row>
    <row r="1128" spans="1:7" ht="17.25">
      <c r="A1128" s="270" t="s">
        <v>2459</v>
      </c>
      <c r="B1128" s="270" t="s">
        <v>2432</v>
      </c>
      <c r="C1128" s="270"/>
      <c r="D1128" s="270" t="s">
        <v>2433</v>
      </c>
      <c r="E1128" s="271"/>
      <c r="F1128" s="270" t="s">
        <v>2434</v>
      </c>
      <c r="G1128" s="270" t="s">
        <v>2435</v>
      </c>
    </row>
    <row r="1129" spans="1:7" ht="17.25">
      <c r="A1129" s="270" t="s">
        <v>2460</v>
      </c>
      <c r="B1129" s="270" t="s">
        <v>2432</v>
      </c>
      <c r="C1129" s="270"/>
      <c r="D1129" s="270" t="s">
        <v>2433</v>
      </c>
      <c r="E1129" s="271"/>
      <c r="F1129" s="270" t="s">
        <v>2434</v>
      </c>
      <c r="G1129" s="270" t="s">
        <v>2435</v>
      </c>
    </row>
    <row r="1130" spans="1:7" ht="17.25">
      <c r="A1130" s="270" t="s">
        <v>2461</v>
      </c>
      <c r="B1130" s="270" t="s">
        <v>2432</v>
      </c>
      <c r="C1130" s="270"/>
      <c r="D1130" s="270" t="s">
        <v>2433</v>
      </c>
      <c r="E1130" s="271"/>
      <c r="F1130" s="270" t="s">
        <v>2434</v>
      </c>
      <c r="G1130" s="270" t="s">
        <v>2435</v>
      </c>
    </row>
    <row r="1131" spans="1:7" ht="17.25">
      <c r="A1131" s="270" t="s">
        <v>2462</v>
      </c>
      <c r="B1131" s="270" t="s">
        <v>2432</v>
      </c>
      <c r="C1131" s="270"/>
      <c r="D1131" s="270" t="s">
        <v>2433</v>
      </c>
      <c r="E1131" s="271"/>
      <c r="F1131" s="270" t="s">
        <v>2434</v>
      </c>
      <c r="G1131" s="270" t="s">
        <v>2435</v>
      </c>
    </row>
    <row r="1132" spans="1:7" ht="17.25">
      <c r="A1132" s="270" t="s">
        <v>2463</v>
      </c>
      <c r="B1132" s="270" t="s">
        <v>2432</v>
      </c>
      <c r="C1132" s="270"/>
      <c r="D1132" s="270" t="s">
        <v>2433</v>
      </c>
      <c r="E1132" s="271"/>
      <c r="F1132" s="270" t="s">
        <v>2434</v>
      </c>
      <c r="G1132" s="270" t="s">
        <v>2435</v>
      </c>
    </row>
    <row r="1133" spans="1:7" ht="17.25">
      <c r="A1133" s="270" t="s">
        <v>2464</v>
      </c>
      <c r="B1133" s="270" t="s">
        <v>2432</v>
      </c>
      <c r="C1133" s="270"/>
      <c r="D1133" s="270" t="s">
        <v>2433</v>
      </c>
      <c r="E1133" s="271"/>
      <c r="F1133" s="270" t="s">
        <v>2434</v>
      </c>
      <c r="G1133" s="270" t="s">
        <v>2435</v>
      </c>
    </row>
    <row r="1134" spans="1:7" ht="17.25">
      <c r="A1134" s="270" t="s">
        <v>2959</v>
      </c>
      <c r="B1134" s="270" t="s">
        <v>2809</v>
      </c>
      <c r="C1134" s="270" t="s">
        <v>2890</v>
      </c>
      <c r="D1134" s="270" t="s">
        <v>3114</v>
      </c>
      <c r="E1134" s="271" t="s">
        <v>2891</v>
      </c>
      <c r="F1134" s="270" t="s">
        <v>2412</v>
      </c>
      <c r="G1134" s="270" t="s">
        <v>2435</v>
      </c>
    </row>
    <row r="1135" spans="1:7" ht="17.25">
      <c r="A1135" s="75" t="s">
        <v>3120</v>
      </c>
      <c r="B1135" s="75"/>
      <c r="C1135" s="75"/>
      <c r="D1135" s="75"/>
      <c r="E1135" s="76"/>
      <c r="F1135" s="75"/>
      <c r="G1135" s="75"/>
    </row>
    <row r="1136" spans="1:7" ht="17.25">
      <c r="A1136" s="270" t="s">
        <v>2426</v>
      </c>
      <c r="B1136" s="270" t="s">
        <v>2426</v>
      </c>
      <c r="C1136" s="270" t="s">
        <v>2427</v>
      </c>
      <c r="D1136" s="270" t="s">
        <v>3114</v>
      </c>
      <c r="E1136" s="271" t="s">
        <v>2482</v>
      </c>
      <c r="F1136" s="270" t="s">
        <v>2412</v>
      </c>
      <c r="G1136" s="270" t="s">
        <v>2450</v>
      </c>
    </row>
    <row r="1137" spans="1:7" ht="17.25">
      <c r="A1137" s="270" t="s">
        <v>2466</v>
      </c>
      <c r="B1137" s="270" t="s">
        <v>2467</v>
      </c>
      <c r="C1137" s="270"/>
      <c r="D1137" s="270" t="s">
        <v>2433</v>
      </c>
      <c r="E1137" s="271"/>
      <c r="F1137" s="270" t="s">
        <v>2468</v>
      </c>
      <c r="G1137" s="270" t="s">
        <v>2435</v>
      </c>
    </row>
    <row r="1138" spans="1:7" ht="17.25">
      <c r="A1138" s="268" t="s">
        <v>3097</v>
      </c>
      <c r="B1138" s="268" t="s">
        <v>2467</v>
      </c>
      <c r="C1138" s="268" t="s">
        <v>3098</v>
      </c>
      <c r="D1138" s="268" t="s">
        <v>3114</v>
      </c>
      <c r="E1138" s="269" t="s">
        <v>133</v>
      </c>
      <c r="F1138" s="269" t="s">
        <v>2493</v>
      </c>
      <c r="G1138" s="268" t="s">
        <v>3099</v>
      </c>
    </row>
    <row r="1139" spans="1:7" ht="17.100000000000001">
      <c r="A1139" s="270" t="s">
        <v>2469</v>
      </c>
      <c r="B1139" s="270" t="s">
        <v>2432</v>
      </c>
      <c r="C1139" s="270"/>
      <c r="D1139" s="270" t="s">
        <v>2433</v>
      </c>
      <c r="E1139" s="271"/>
      <c r="F1139" s="270" t="s">
        <v>2434</v>
      </c>
      <c r="G1139" s="270" t="s">
        <v>2435</v>
      </c>
    </row>
    <row r="1140" spans="1:7" ht="17.25">
      <c r="A1140" s="75" t="s">
        <v>3121</v>
      </c>
      <c r="B1140" s="75"/>
      <c r="C1140" s="75"/>
      <c r="D1140" s="75"/>
      <c r="E1140" s="76"/>
      <c r="F1140" s="75"/>
      <c r="G1140" s="75"/>
    </row>
    <row r="1141" spans="1:7" ht="17.25">
      <c r="A1141" s="270" t="s">
        <v>2426</v>
      </c>
      <c r="B1141" s="270" t="s">
        <v>2426</v>
      </c>
      <c r="C1141" s="270" t="s">
        <v>2427</v>
      </c>
      <c r="D1141" s="270" t="s">
        <v>3114</v>
      </c>
      <c r="E1141" s="271" t="s">
        <v>2482</v>
      </c>
      <c r="F1141" s="270" t="s">
        <v>2412</v>
      </c>
      <c r="G1141" s="270" t="s">
        <v>2450</v>
      </c>
    </row>
    <row r="1142" spans="1:7" ht="17.25">
      <c r="A1142" s="270" t="s">
        <v>2993</v>
      </c>
      <c r="B1142" s="270" t="s">
        <v>2834</v>
      </c>
      <c r="C1142" s="270" t="s">
        <v>2994</v>
      </c>
      <c r="D1142" s="270" t="s">
        <v>3114</v>
      </c>
      <c r="E1142" s="271" t="s">
        <v>2475</v>
      </c>
      <c r="F1142" s="270" t="s">
        <v>2412</v>
      </c>
      <c r="G1142" s="270" t="s">
        <v>2996</v>
      </c>
    </row>
    <row r="1143" spans="1:7" ht="17.25">
      <c r="A1143" s="75" t="s">
        <v>3122</v>
      </c>
      <c r="B1143" s="75"/>
      <c r="C1143" s="75"/>
      <c r="D1143" s="75"/>
      <c r="E1143" s="76"/>
      <c r="F1143" s="75"/>
      <c r="G1143" s="75"/>
    </row>
    <row r="1144" spans="1:7" ht="17.25">
      <c r="A1144" s="270" t="s">
        <v>2472</v>
      </c>
      <c r="B1144" s="270" t="s">
        <v>2473</v>
      </c>
      <c r="C1144" s="270" t="s">
        <v>2474</v>
      </c>
      <c r="D1144" s="270" t="s">
        <v>3114</v>
      </c>
      <c r="E1144" s="271" t="s">
        <v>2475</v>
      </c>
      <c r="F1144" s="270" t="s">
        <v>2412</v>
      </c>
      <c r="G1144" s="270" t="s">
        <v>2476</v>
      </c>
    </row>
    <row r="1145" spans="1:7" ht="17.25">
      <c r="A1145" s="75" t="s">
        <v>3123</v>
      </c>
      <c r="B1145" s="75"/>
      <c r="C1145" s="75"/>
      <c r="D1145" s="75"/>
      <c r="E1145" s="76"/>
      <c r="F1145" s="75"/>
      <c r="G1145" s="75"/>
    </row>
    <row r="1146" spans="1:7" ht="17.25">
      <c r="A1146" s="270" t="s">
        <v>2481</v>
      </c>
      <c r="B1146" s="270" t="s">
        <v>2426</v>
      </c>
      <c r="C1146" s="270" t="s">
        <v>2427</v>
      </c>
      <c r="D1146" s="270" t="s">
        <v>3114</v>
      </c>
      <c r="E1146" s="271" t="s">
        <v>2482</v>
      </c>
      <c r="F1146" s="270" t="s">
        <v>2412</v>
      </c>
      <c r="G1146" s="270" t="s">
        <v>2435</v>
      </c>
    </row>
    <row r="1147" spans="1:7" ht="17.25">
      <c r="A1147" s="75" t="s">
        <v>3124</v>
      </c>
      <c r="B1147" s="75"/>
      <c r="C1147" s="75"/>
      <c r="D1147" s="75"/>
      <c r="E1147" s="76"/>
      <c r="F1147" s="75"/>
      <c r="G1147" s="75"/>
    </row>
    <row r="1148" spans="1:7" ht="17.25">
      <c r="A1148" s="270" t="s">
        <v>2484</v>
      </c>
      <c r="B1148" s="270" t="s">
        <v>2485</v>
      </c>
      <c r="C1148" s="270" t="s">
        <v>2427</v>
      </c>
      <c r="D1148" s="270" t="s">
        <v>3114</v>
      </c>
      <c r="E1148" s="271" t="s">
        <v>2482</v>
      </c>
      <c r="F1148" s="270" t="s">
        <v>2412</v>
      </c>
      <c r="G1148" s="270" t="s">
        <v>2435</v>
      </c>
    </row>
    <row r="1149" spans="1:7" ht="17.25">
      <c r="A1149" s="270" t="s">
        <v>2486</v>
      </c>
      <c r="B1149" s="270" t="s">
        <v>2485</v>
      </c>
      <c r="C1149" s="270" t="s">
        <v>2427</v>
      </c>
      <c r="D1149" s="270" t="s">
        <v>3114</v>
      </c>
      <c r="E1149" s="271" t="s">
        <v>2482</v>
      </c>
      <c r="F1149" s="270" t="s">
        <v>2412</v>
      </c>
      <c r="G1149" s="270" t="s">
        <v>2435</v>
      </c>
    </row>
    <row r="1150" spans="1:7" ht="17.25">
      <c r="A1150" s="270" t="s">
        <v>2487</v>
      </c>
      <c r="B1150" s="270" t="s">
        <v>2485</v>
      </c>
      <c r="C1150" s="270" t="s">
        <v>2427</v>
      </c>
      <c r="D1150" s="270" t="s">
        <v>3114</v>
      </c>
      <c r="E1150" s="271" t="s">
        <v>2482</v>
      </c>
      <c r="F1150" s="271" t="s">
        <v>2412</v>
      </c>
      <c r="G1150" s="270" t="s">
        <v>2435</v>
      </c>
    </row>
    <row r="1151" spans="1:7" ht="15">
      <c r="A1151" s="56" t="s">
        <v>2488</v>
      </c>
      <c r="B1151" s="56" t="s">
        <v>2485</v>
      </c>
      <c r="C1151" s="56" t="s">
        <v>2427</v>
      </c>
      <c r="D1151" s="56" t="s">
        <v>3114</v>
      </c>
      <c r="E1151" s="74" t="s">
        <v>2482</v>
      </c>
      <c r="F1151" s="74" t="s">
        <v>2412</v>
      </c>
      <c r="G1151" s="56" t="s">
        <v>2435</v>
      </c>
    </row>
    <row r="1152" spans="1:7" ht="17.25">
      <c r="A1152" s="75" t="s">
        <v>3125</v>
      </c>
      <c r="B1152" s="75"/>
      <c r="C1152" s="75"/>
      <c r="D1152" s="75"/>
      <c r="E1152" s="76"/>
      <c r="F1152" s="75"/>
      <c r="G1152" s="75"/>
    </row>
    <row r="1153" spans="1:7" ht="17.25">
      <c r="A1153" s="270" t="s">
        <v>2494</v>
      </c>
      <c r="B1153" s="270" t="s">
        <v>2426</v>
      </c>
      <c r="C1153" s="270" t="s">
        <v>2427</v>
      </c>
      <c r="D1153" s="270" t="s">
        <v>3114</v>
      </c>
      <c r="E1153" s="271" t="s">
        <v>2482</v>
      </c>
      <c r="F1153" s="270" t="s">
        <v>2412</v>
      </c>
      <c r="G1153" s="270" t="s">
        <v>2435</v>
      </c>
    </row>
    <row r="1154" spans="1:7" ht="15">
      <c r="A1154" s="56" t="s">
        <v>2495</v>
      </c>
      <c r="B1154" s="56" t="s">
        <v>2426</v>
      </c>
      <c r="C1154" s="56" t="s">
        <v>2427</v>
      </c>
      <c r="D1154" s="56" t="s">
        <v>3114</v>
      </c>
      <c r="E1154" s="74" t="s">
        <v>2482</v>
      </c>
      <c r="F1154" s="56" t="s">
        <v>2412</v>
      </c>
      <c r="G1154" s="56" t="s">
        <v>2435</v>
      </c>
    </row>
    <row r="1155" spans="1:7" ht="17.25">
      <c r="A1155" s="270" t="s">
        <v>2496</v>
      </c>
      <c r="B1155" s="270" t="s">
        <v>2426</v>
      </c>
      <c r="C1155" s="270" t="s">
        <v>2427</v>
      </c>
      <c r="D1155" s="270" t="s">
        <v>3114</v>
      </c>
      <c r="E1155" s="271" t="s">
        <v>2482</v>
      </c>
      <c r="F1155" s="270" t="s">
        <v>2412</v>
      </c>
      <c r="G1155" s="270" t="s">
        <v>2435</v>
      </c>
    </row>
    <row r="1156" spans="1:7" ht="17.25">
      <c r="A1156" s="75" t="s">
        <v>3126</v>
      </c>
      <c r="B1156" s="75"/>
      <c r="C1156" s="75"/>
      <c r="D1156" s="75"/>
      <c r="E1156" s="76"/>
      <c r="F1156" s="75"/>
      <c r="G1156" s="75"/>
    </row>
    <row r="1157" spans="1:7" ht="17.25">
      <c r="A1157" s="270" t="s">
        <v>2498</v>
      </c>
      <c r="B1157" s="270" t="s">
        <v>2426</v>
      </c>
      <c r="C1157" s="270" t="s">
        <v>2427</v>
      </c>
      <c r="D1157" s="270" t="s">
        <v>3114</v>
      </c>
      <c r="E1157" s="271" t="s">
        <v>2482</v>
      </c>
      <c r="F1157" s="270" t="s">
        <v>2412</v>
      </c>
      <c r="G1157" s="270" t="s">
        <v>2435</v>
      </c>
    </row>
    <row r="1158" spans="1:7" ht="17.25">
      <c r="A1158" s="75" t="s">
        <v>3127</v>
      </c>
      <c r="B1158" s="75"/>
      <c r="C1158" s="75"/>
      <c r="D1158" s="75"/>
      <c r="E1158" s="76"/>
      <c r="F1158" s="75"/>
      <c r="G1158" s="75"/>
    </row>
    <row r="1159" spans="1:7" ht="17.25">
      <c r="A1159" s="270" t="s">
        <v>2500</v>
      </c>
      <c r="B1159" s="270" t="s">
        <v>2501</v>
      </c>
      <c r="C1159" s="270" t="s">
        <v>2474</v>
      </c>
      <c r="D1159" s="270" t="s">
        <v>3114</v>
      </c>
      <c r="E1159" s="271" t="s">
        <v>2475</v>
      </c>
      <c r="F1159" s="270" t="s">
        <v>2412</v>
      </c>
      <c r="G1159" s="270" t="s">
        <v>2502</v>
      </c>
    </row>
    <row r="1160" spans="1:7" ht="17.25">
      <c r="A1160" s="270" t="s">
        <v>2503</v>
      </c>
      <c r="B1160" s="270" t="s">
        <v>2504</v>
      </c>
      <c r="C1160" s="270" t="s">
        <v>2474</v>
      </c>
      <c r="D1160" s="270" t="s">
        <v>3114</v>
      </c>
      <c r="E1160" s="271" t="s">
        <v>2475</v>
      </c>
      <c r="F1160" s="270" t="s">
        <v>2412</v>
      </c>
      <c r="G1160" s="270" t="s">
        <v>2505</v>
      </c>
    </row>
    <row r="1161" spans="1:7" ht="15">
      <c r="A1161" s="56" t="s">
        <v>2506</v>
      </c>
      <c r="B1161" s="56" t="s">
        <v>2507</v>
      </c>
      <c r="C1161" s="56"/>
      <c r="D1161" s="56" t="s">
        <v>2433</v>
      </c>
      <c r="E1161" s="74"/>
      <c r="F1161" s="56" t="s">
        <v>2508</v>
      </c>
      <c r="G1161" s="56" t="s">
        <v>2435</v>
      </c>
    </row>
    <row r="1162" spans="1:7" ht="17.25">
      <c r="A1162" s="270" t="s">
        <v>2509</v>
      </c>
      <c r="B1162" s="270" t="s">
        <v>2507</v>
      </c>
      <c r="C1162" s="270"/>
      <c r="D1162" s="270" t="s">
        <v>2433</v>
      </c>
      <c r="E1162" s="271"/>
      <c r="F1162" s="270" t="s">
        <v>2508</v>
      </c>
      <c r="G1162" s="270" t="s">
        <v>2435</v>
      </c>
    </row>
    <row r="1163" spans="1:7" ht="17.25">
      <c r="A1163" s="270" t="s">
        <v>2510</v>
      </c>
      <c r="B1163" s="270" t="s">
        <v>2507</v>
      </c>
      <c r="C1163" s="270" t="s">
        <v>2511</v>
      </c>
      <c r="D1163" s="270" t="s">
        <v>2433</v>
      </c>
      <c r="E1163" s="271"/>
      <c r="F1163" s="270" t="s">
        <v>2512</v>
      </c>
      <c r="G1163" s="270" t="s">
        <v>2513</v>
      </c>
    </row>
    <row r="1164" spans="1:7" ht="17.25">
      <c r="A1164" s="75" t="s">
        <v>3128</v>
      </c>
      <c r="B1164" s="75"/>
      <c r="C1164" s="75"/>
      <c r="D1164" s="75"/>
      <c r="E1164" s="76"/>
      <c r="F1164" s="75"/>
      <c r="G1164" s="75"/>
    </row>
    <row r="1165" spans="1:7" ht="17.25">
      <c r="A1165" s="270" t="s">
        <v>2515</v>
      </c>
      <c r="B1165" s="270" t="s">
        <v>2426</v>
      </c>
      <c r="C1165" s="270" t="s">
        <v>2474</v>
      </c>
      <c r="D1165" s="270" t="s">
        <v>3114</v>
      </c>
      <c r="E1165" s="271" t="s">
        <v>2475</v>
      </c>
      <c r="F1165" s="270" t="s">
        <v>2412</v>
      </c>
      <c r="G1165" s="270" t="s">
        <v>2435</v>
      </c>
    </row>
    <row r="1166" spans="1:7" ht="17.25">
      <c r="A1166" s="75" t="s">
        <v>3129</v>
      </c>
      <c r="B1166" s="75"/>
      <c r="C1166" s="75"/>
      <c r="D1166" s="75"/>
      <c r="E1166" s="76"/>
      <c r="F1166" s="75"/>
      <c r="G1166" s="75"/>
    </row>
    <row r="1167" spans="1:7" ht="17.25">
      <c r="A1167" s="270" t="s">
        <v>2517</v>
      </c>
      <c r="B1167" s="270"/>
      <c r="C1167" s="270" t="s">
        <v>551</v>
      </c>
      <c r="D1167" s="270" t="s">
        <v>2433</v>
      </c>
      <c r="E1167" s="271"/>
      <c r="F1167" s="270" t="s">
        <v>2518</v>
      </c>
      <c r="G1167" s="270" t="s">
        <v>2435</v>
      </c>
    </row>
    <row r="1168" spans="1:7" ht="17.25">
      <c r="A1168" s="270" t="s">
        <v>2524</v>
      </c>
      <c r="B1168" s="270"/>
      <c r="C1168" s="270" t="s">
        <v>2525</v>
      </c>
      <c r="D1168" s="270" t="s">
        <v>2433</v>
      </c>
      <c r="E1168" s="271"/>
      <c r="F1168" s="270" t="s">
        <v>2526</v>
      </c>
      <c r="G1168" s="270" t="s">
        <v>2435</v>
      </c>
    </row>
    <row r="1169" spans="1:7" ht="17.25">
      <c r="A1169" s="75" t="s">
        <v>3130</v>
      </c>
      <c r="B1169" s="75"/>
      <c r="C1169" s="75"/>
      <c r="D1169" s="75"/>
      <c r="E1169" s="76"/>
      <c r="F1169" s="75"/>
      <c r="G1169" s="75"/>
    </row>
    <row r="1170" spans="1:7" ht="17.25">
      <c r="A1170" s="270" t="s">
        <v>2528</v>
      </c>
      <c r="B1170" s="270" t="s">
        <v>2426</v>
      </c>
      <c r="C1170" s="270" t="s">
        <v>2474</v>
      </c>
      <c r="D1170" s="270" t="s">
        <v>3114</v>
      </c>
      <c r="E1170" s="271" t="s">
        <v>2475</v>
      </c>
      <c r="F1170" s="270" t="s">
        <v>2412</v>
      </c>
      <c r="G1170" s="270" t="s">
        <v>2529</v>
      </c>
    </row>
    <row r="1171" spans="1:7" ht="17.25">
      <c r="A1171" s="270" t="s">
        <v>2530</v>
      </c>
      <c r="B1171" s="270" t="s">
        <v>2531</v>
      </c>
      <c r="C1171" s="270" t="s">
        <v>2532</v>
      </c>
      <c r="D1171" s="270" t="s">
        <v>2433</v>
      </c>
      <c r="E1171" s="271"/>
      <c r="F1171" s="270" t="s">
        <v>2434</v>
      </c>
      <c r="G1171" s="270" t="s">
        <v>2533</v>
      </c>
    </row>
    <row r="1172" spans="1:7" ht="17.25">
      <c r="A1172" s="270" t="s">
        <v>2534</v>
      </c>
      <c r="B1172" s="270" t="s">
        <v>2535</v>
      </c>
      <c r="C1172" s="270" t="s">
        <v>2474</v>
      </c>
      <c r="D1172" s="270" t="s">
        <v>3114</v>
      </c>
      <c r="E1172" s="271" t="s">
        <v>2475</v>
      </c>
      <c r="F1172" s="270" t="s">
        <v>2412</v>
      </c>
      <c r="G1172" s="270" t="s">
        <v>2536</v>
      </c>
    </row>
    <row r="1173" spans="1:7" ht="17.25">
      <c r="A1173" s="270" t="s">
        <v>2537</v>
      </c>
      <c r="B1173" s="270" t="s">
        <v>2426</v>
      </c>
      <c r="C1173" s="270" t="s">
        <v>2427</v>
      </c>
      <c r="D1173" s="270" t="s">
        <v>3114</v>
      </c>
      <c r="E1173" s="271" t="s">
        <v>2482</v>
      </c>
      <c r="F1173" s="270" t="s">
        <v>2412</v>
      </c>
      <c r="G1173" s="270" t="s">
        <v>2435</v>
      </c>
    </row>
    <row r="1174" spans="1:7" ht="17.100000000000001">
      <c r="A1174" s="270" t="s">
        <v>2506</v>
      </c>
      <c r="B1174" s="270" t="s">
        <v>2507</v>
      </c>
      <c r="C1174" s="270"/>
      <c r="D1174" s="270" t="s">
        <v>2433</v>
      </c>
      <c r="E1174" s="271"/>
      <c r="F1174" s="270" t="s">
        <v>2508</v>
      </c>
      <c r="G1174" s="270" t="s">
        <v>2435</v>
      </c>
    </row>
    <row r="1175" spans="1:7" ht="17.100000000000001">
      <c r="A1175" s="270" t="s">
        <v>2509</v>
      </c>
      <c r="B1175" s="270" t="s">
        <v>2507</v>
      </c>
      <c r="C1175" s="270"/>
      <c r="D1175" s="270" t="s">
        <v>2433</v>
      </c>
      <c r="E1175" s="271"/>
      <c r="F1175" s="270" t="s">
        <v>2508</v>
      </c>
      <c r="G1175" s="270" t="s">
        <v>2435</v>
      </c>
    </row>
    <row r="1176" spans="1:7" ht="17.25">
      <c r="A1176" s="270" t="s">
        <v>2510</v>
      </c>
      <c r="B1176" s="270" t="s">
        <v>2507</v>
      </c>
      <c r="C1176" s="270" t="s">
        <v>2511</v>
      </c>
      <c r="D1176" s="270" t="s">
        <v>2433</v>
      </c>
      <c r="E1176" s="271"/>
      <c r="F1176" s="270" t="s">
        <v>2512</v>
      </c>
      <c r="G1176" s="270" t="s">
        <v>2513</v>
      </c>
    </row>
    <row r="1177" spans="1:7" ht="17.25">
      <c r="A1177" s="75" t="s">
        <v>3128</v>
      </c>
      <c r="B1177" s="75"/>
      <c r="C1177" s="75"/>
      <c r="D1177" s="75"/>
      <c r="E1177" s="76"/>
      <c r="F1177" s="75"/>
      <c r="G1177" s="75"/>
    </row>
    <row r="1178" spans="1:7" ht="17.25">
      <c r="A1178" s="270" t="s">
        <v>2515</v>
      </c>
      <c r="B1178" s="270" t="s">
        <v>2426</v>
      </c>
      <c r="C1178" s="270" t="s">
        <v>2474</v>
      </c>
      <c r="D1178" s="270" t="s">
        <v>3114</v>
      </c>
      <c r="E1178" s="271" t="s">
        <v>2475</v>
      </c>
      <c r="F1178" s="270" t="s">
        <v>2412</v>
      </c>
      <c r="G1178" s="270" t="s">
        <v>2435</v>
      </c>
    </row>
    <row r="1179" spans="1:7" ht="17.25">
      <c r="A1179" s="270" t="s">
        <v>3131</v>
      </c>
      <c r="B1179" s="270" t="s">
        <v>2426</v>
      </c>
      <c r="C1179" s="270" t="s">
        <v>551</v>
      </c>
      <c r="D1179" s="270" t="s">
        <v>2433</v>
      </c>
      <c r="E1179" s="271"/>
      <c r="F1179" s="270" t="s">
        <v>3132</v>
      </c>
      <c r="G1179" s="270" t="s">
        <v>3132</v>
      </c>
    </row>
    <row r="1180" spans="1:7" ht="17.25">
      <c r="A1180" s="75" t="s">
        <v>3129</v>
      </c>
      <c r="B1180" s="75"/>
      <c r="C1180" s="75"/>
      <c r="D1180" s="75"/>
      <c r="E1180" s="76"/>
      <c r="F1180" s="75"/>
      <c r="G1180" s="75"/>
    </row>
    <row r="1181" spans="1:7" ht="17.100000000000001">
      <c r="A1181" s="270" t="s">
        <v>2517</v>
      </c>
      <c r="B1181" s="270"/>
      <c r="C1181" s="270" t="s">
        <v>551</v>
      </c>
      <c r="D1181" s="270" t="s">
        <v>2433</v>
      </c>
      <c r="E1181" s="271"/>
      <c r="F1181" s="270" t="s">
        <v>2518</v>
      </c>
      <c r="G1181" s="270" t="s">
        <v>2435</v>
      </c>
    </row>
    <row r="1182" spans="1:7" ht="17.25">
      <c r="A1182" s="270" t="s">
        <v>2524</v>
      </c>
      <c r="B1182" s="270"/>
      <c r="C1182" s="270" t="s">
        <v>2525</v>
      </c>
      <c r="D1182" s="270" t="s">
        <v>2433</v>
      </c>
      <c r="E1182" s="271"/>
      <c r="F1182" s="270" t="s">
        <v>2526</v>
      </c>
      <c r="G1182" s="270" t="s">
        <v>2435</v>
      </c>
    </row>
    <row r="1183" spans="1:7" ht="17.25">
      <c r="A1183" s="75" t="s">
        <v>3130</v>
      </c>
      <c r="B1183" s="75"/>
      <c r="C1183" s="75"/>
      <c r="D1183" s="75"/>
      <c r="E1183" s="76"/>
      <c r="F1183" s="75"/>
      <c r="G1183" s="75"/>
    </row>
    <row r="1184" spans="1:7" ht="17.25">
      <c r="A1184" s="270" t="s">
        <v>2528</v>
      </c>
      <c r="B1184" s="270" t="s">
        <v>2426</v>
      </c>
      <c r="C1184" s="270" t="s">
        <v>2474</v>
      </c>
      <c r="D1184" s="270" t="s">
        <v>3114</v>
      </c>
      <c r="E1184" s="271" t="s">
        <v>2475</v>
      </c>
      <c r="F1184" s="270" t="s">
        <v>2412</v>
      </c>
      <c r="G1184" s="270" t="s">
        <v>2529</v>
      </c>
    </row>
    <row r="1185" spans="1:7" ht="17.25">
      <c r="A1185" s="270" t="s">
        <v>2530</v>
      </c>
      <c r="B1185" s="270" t="s">
        <v>2531</v>
      </c>
      <c r="C1185" s="270" t="s">
        <v>2532</v>
      </c>
      <c r="D1185" s="270" t="s">
        <v>2433</v>
      </c>
      <c r="E1185" s="271"/>
      <c r="F1185" s="270" t="s">
        <v>2434</v>
      </c>
      <c r="G1185" s="270" t="s">
        <v>2533</v>
      </c>
    </row>
    <row r="1186" spans="1:7" ht="15">
      <c r="A1186" s="56" t="s">
        <v>2534</v>
      </c>
      <c r="B1186" s="56" t="s">
        <v>2535</v>
      </c>
      <c r="C1186" s="56" t="s">
        <v>2474</v>
      </c>
      <c r="D1186" s="56" t="s">
        <v>3114</v>
      </c>
      <c r="E1186" s="74" t="s">
        <v>2475</v>
      </c>
      <c r="F1186" s="56" t="s">
        <v>2412</v>
      </c>
      <c r="G1186" s="56" t="s">
        <v>2536</v>
      </c>
    </row>
    <row r="1187" spans="1:7" ht="17.25">
      <c r="A1187" s="270" t="s">
        <v>2537</v>
      </c>
      <c r="B1187" s="270" t="s">
        <v>2426</v>
      </c>
      <c r="C1187" s="270" t="s">
        <v>2427</v>
      </c>
      <c r="D1187" s="270" t="s">
        <v>3114</v>
      </c>
      <c r="E1187" s="271" t="s">
        <v>2482</v>
      </c>
      <c r="F1187" s="270" t="s">
        <v>2412</v>
      </c>
      <c r="G1187" s="270" t="s">
        <v>2435</v>
      </c>
    </row>
    <row r="1188" spans="1:7" ht="17.100000000000001">
      <c r="A1188" s="270" t="s">
        <v>2506</v>
      </c>
      <c r="B1188" s="270" t="s">
        <v>2507</v>
      </c>
      <c r="C1188" s="270"/>
      <c r="D1188" s="270" t="s">
        <v>2433</v>
      </c>
      <c r="E1188" s="271"/>
      <c r="F1188" s="270" t="s">
        <v>2508</v>
      </c>
      <c r="G1188" s="270"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2383</v>
      </c>
      <c r="G1192" s="56" t="s">
        <v>2644</v>
      </c>
    </row>
    <row r="1193" spans="1:7">
      <c r="A1193" s="56" t="s">
        <v>3131</v>
      </c>
      <c r="B1193" s="56" t="s">
        <v>2426</v>
      </c>
      <c r="C1193" s="56" t="s">
        <v>551</v>
      </c>
      <c r="D1193" s="56" t="s">
        <v>2433</v>
      </c>
      <c r="E1193" s="74"/>
      <c r="F1193" s="56" t="s">
        <v>3132</v>
      </c>
      <c r="G1193" s="56" t="s">
        <v>3132</v>
      </c>
    </row>
    <row r="1194" spans="1:7" ht="17.100000000000001">
      <c r="A1194" s="270" t="s">
        <v>3131</v>
      </c>
      <c r="B1194" s="270" t="s">
        <v>2426</v>
      </c>
      <c r="C1194" s="270" t="s">
        <v>551</v>
      </c>
      <c r="D1194" s="270" t="s">
        <v>2766</v>
      </c>
      <c r="E1194" s="271" t="s">
        <v>551</v>
      </c>
      <c r="F1194" s="270" t="s">
        <v>2229</v>
      </c>
      <c r="G1194" s="270" t="s">
        <v>3132</v>
      </c>
    </row>
    <row r="1195" spans="1:7" ht="17.100000000000001">
      <c r="A1195" s="270" t="s">
        <v>2645</v>
      </c>
      <c r="B1195" s="270" t="s">
        <v>2646</v>
      </c>
      <c r="C1195" s="270" t="s">
        <v>108</v>
      </c>
      <c r="D1195" s="270" t="s">
        <v>2766</v>
      </c>
      <c r="E1195" s="271" t="s">
        <v>108</v>
      </c>
      <c r="F1195" s="270" t="s">
        <v>2383</v>
      </c>
      <c r="G1195" s="270" t="s">
        <v>2647</v>
      </c>
    </row>
    <row r="1196" spans="1:7">
      <c r="A1196" s="56" t="s">
        <v>2648</v>
      </c>
      <c r="B1196" s="56" t="s">
        <v>2646</v>
      </c>
      <c r="C1196" s="56" t="s">
        <v>108</v>
      </c>
      <c r="D1196" s="56" t="s">
        <v>2766</v>
      </c>
      <c r="E1196" s="74" t="s">
        <v>108</v>
      </c>
      <c r="F1196" s="56" t="s">
        <v>2383</v>
      </c>
      <c r="G1196" s="56" t="s">
        <v>2649</v>
      </c>
    </row>
    <row r="1197" spans="1:7" ht="17.100000000000001">
      <c r="A1197" s="270" t="s">
        <v>2650</v>
      </c>
      <c r="B1197" s="270" t="s">
        <v>2632</v>
      </c>
      <c r="C1197" s="270" t="s">
        <v>108</v>
      </c>
      <c r="D1197" s="270" t="s">
        <v>2766</v>
      </c>
      <c r="E1197" s="271" t="s">
        <v>108</v>
      </c>
      <c r="F1197" s="270" t="s">
        <v>2383</v>
      </c>
      <c r="G1197" s="270" t="s">
        <v>2435</v>
      </c>
    </row>
    <row r="1198" spans="1:7" ht="17.100000000000001">
      <c r="A1198" s="270" t="s">
        <v>2651</v>
      </c>
      <c r="B1198" s="270" t="s">
        <v>2652</v>
      </c>
      <c r="C1198" s="270" t="s">
        <v>2653</v>
      </c>
      <c r="D1198" s="270" t="s">
        <v>2766</v>
      </c>
      <c r="E1198" s="271" t="s">
        <v>108</v>
      </c>
      <c r="F1198" s="270" t="s">
        <v>2383</v>
      </c>
      <c r="G1198" s="270" t="s">
        <v>2435</v>
      </c>
    </row>
    <row r="1199" spans="1:7" ht="17.100000000000001">
      <c r="A1199" s="270" t="s">
        <v>2654</v>
      </c>
      <c r="B1199" s="270" t="s">
        <v>2426</v>
      </c>
      <c r="C1199" s="270" t="s">
        <v>551</v>
      </c>
      <c r="D1199" s="270" t="s">
        <v>2766</v>
      </c>
      <c r="E1199" s="271" t="s">
        <v>551</v>
      </c>
      <c r="F1199" s="270" t="s">
        <v>2229</v>
      </c>
      <c r="G1199" s="270" t="s">
        <v>2655</v>
      </c>
    </row>
    <row r="1200" spans="1:7" ht="17.100000000000001">
      <c r="A1200" s="75" t="s">
        <v>2784</v>
      </c>
      <c r="B1200" s="75"/>
      <c r="C1200" s="75"/>
      <c r="D1200" s="75"/>
      <c r="E1200" s="76"/>
      <c r="F1200" s="75"/>
      <c r="G1200" s="75"/>
    </row>
    <row r="1201" spans="1:7">
      <c r="A1201" s="56" t="s">
        <v>2517</v>
      </c>
      <c r="B1201" s="56"/>
      <c r="C1201" s="56" t="s">
        <v>551</v>
      </c>
      <c r="D1201" s="56" t="s">
        <v>2433</v>
      </c>
      <c r="E1201" s="74"/>
      <c r="F1201" s="56" t="s">
        <v>2518</v>
      </c>
      <c r="G1201" s="56" t="s">
        <v>2435</v>
      </c>
    </row>
    <row r="1202" spans="1:7" ht="17.100000000000001">
      <c r="A1202" s="270" t="s">
        <v>2517</v>
      </c>
      <c r="B1202" s="270"/>
      <c r="C1202" s="270" t="s">
        <v>551</v>
      </c>
      <c r="D1202" s="270" t="s">
        <v>2766</v>
      </c>
      <c r="E1202" s="271" t="s">
        <v>551</v>
      </c>
      <c r="F1202" s="270" t="s">
        <v>2229</v>
      </c>
      <c r="G1202" s="270" t="s">
        <v>2435</v>
      </c>
    </row>
    <row r="1203" spans="1:7">
      <c r="A1203" s="56" t="s">
        <v>2657</v>
      </c>
      <c r="B1203" s="56" t="s">
        <v>2658</v>
      </c>
      <c r="C1203" s="56" t="s">
        <v>108</v>
      </c>
      <c r="D1203" s="56" t="s">
        <v>2766</v>
      </c>
      <c r="E1203" s="74" t="s">
        <v>108</v>
      </c>
      <c r="F1203" s="56" t="s">
        <v>2383</v>
      </c>
      <c r="G1203" s="56" t="s">
        <v>2435</v>
      </c>
    </row>
    <row r="1204" spans="1:7" ht="17.100000000000001">
      <c r="A1204" s="270" t="s">
        <v>2659</v>
      </c>
      <c r="B1204" s="270" t="s">
        <v>2658</v>
      </c>
      <c r="C1204" s="270" t="s">
        <v>2556</v>
      </c>
      <c r="D1204" s="270" t="s">
        <v>2766</v>
      </c>
      <c r="E1204" s="271" t="s">
        <v>2556</v>
      </c>
      <c r="F1204" s="270" t="s">
        <v>2383</v>
      </c>
      <c r="G1204" s="270" t="s">
        <v>2660</v>
      </c>
    </row>
    <row r="1205" spans="1:7" ht="17.100000000000001">
      <c r="A1205" s="270" t="s">
        <v>2519</v>
      </c>
      <c r="B1205" s="270" t="s">
        <v>2520</v>
      </c>
      <c r="C1205" s="270" t="s">
        <v>2521</v>
      </c>
      <c r="D1205" s="270" t="s">
        <v>2766</v>
      </c>
      <c r="E1205" s="271" t="s">
        <v>2661</v>
      </c>
      <c r="F1205" s="270" t="s">
        <v>2383</v>
      </c>
      <c r="G1205" s="270" t="s">
        <v>2523</v>
      </c>
    </row>
    <row r="1206" spans="1:7" ht="17.100000000000001">
      <c r="A1206" s="270" t="s">
        <v>2662</v>
      </c>
      <c r="B1206" s="270" t="s">
        <v>2520</v>
      </c>
      <c r="C1206" s="270" t="s">
        <v>2575</v>
      </c>
      <c r="D1206" s="270" t="s">
        <v>2766</v>
      </c>
      <c r="E1206" s="271" t="s">
        <v>108</v>
      </c>
      <c r="F1206" s="270" t="s">
        <v>2383</v>
      </c>
      <c r="G1206" s="270" t="s">
        <v>2663</v>
      </c>
    </row>
    <row r="1207" spans="1:7">
      <c r="A1207" s="56" t="s">
        <v>2664</v>
      </c>
      <c r="B1207" s="56" t="s">
        <v>2658</v>
      </c>
      <c r="C1207" s="56" t="s">
        <v>2665</v>
      </c>
      <c r="D1207" s="56" t="s">
        <v>2766</v>
      </c>
      <c r="E1207" s="74" t="s">
        <v>108</v>
      </c>
      <c r="F1207" s="56" t="s">
        <v>2383</v>
      </c>
      <c r="G1207" s="56" t="s">
        <v>2435</v>
      </c>
    </row>
    <row r="1208" spans="1:7" ht="17.100000000000001">
      <c r="A1208" s="270" t="s">
        <v>2524</v>
      </c>
      <c r="B1208" s="270"/>
      <c r="C1208" s="270" t="s">
        <v>2525</v>
      </c>
      <c r="D1208" s="270" t="s">
        <v>2433</v>
      </c>
      <c r="E1208" s="271"/>
      <c r="F1208" s="270" t="s">
        <v>2526</v>
      </c>
      <c r="G1208" s="270" t="s">
        <v>2435</v>
      </c>
    </row>
    <row r="1209" spans="1:7" ht="17.100000000000001">
      <c r="A1209" s="270" t="s">
        <v>2666</v>
      </c>
      <c r="B1209" s="270" t="s">
        <v>2658</v>
      </c>
      <c r="C1209" s="270" t="s">
        <v>2667</v>
      </c>
      <c r="D1209" s="270" t="s">
        <v>2766</v>
      </c>
      <c r="E1209" s="271" t="s">
        <v>108</v>
      </c>
      <c r="F1209" s="270" t="s">
        <v>2383</v>
      </c>
      <c r="G1209" s="270" t="s">
        <v>2668</v>
      </c>
    </row>
    <row r="1210" spans="1:7" ht="17.100000000000001">
      <c r="A1210" s="75" t="s">
        <v>2786</v>
      </c>
      <c r="B1210" s="75"/>
      <c r="C1210" s="75"/>
      <c r="D1210" s="75"/>
      <c r="E1210" s="76"/>
      <c r="F1210" s="75"/>
      <c r="G1210" s="75"/>
    </row>
    <row r="1211" spans="1:7" ht="17.100000000000001">
      <c r="A1211" s="270" t="s">
        <v>2670</v>
      </c>
      <c r="B1211" s="270" t="s">
        <v>2507</v>
      </c>
      <c r="C1211" s="270" t="s">
        <v>2671</v>
      </c>
      <c r="D1211" s="270" t="s">
        <v>2766</v>
      </c>
      <c r="E1211" s="271" t="s">
        <v>108</v>
      </c>
      <c r="F1211" s="270" t="s">
        <v>2383</v>
      </c>
      <c r="G1211" s="270" t="s">
        <v>2672</v>
      </c>
    </row>
    <row r="1212" spans="1:7">
      <c r="A1212" s="56" t="s">
        <v>2530</v>
      </c>
      <c r="B1212" s="56" t="s">
        <v>2531</v>
      </c>
      <c r="C1212" s="56" t="s">
        <v>2532</v>
      </c>
      <c r="D1212" s="56" t="s">
        <v>2433</v>
      </c>
      <c r="E1212" s="74"/>
      <c r="F1212" s="56" t="s">
        <v>2434</v>
      </c>
      <c r="G1212" s="56" t="s">
        <v>2533</v>
      </c>
    </row>
    <row r="1213" spans="1:7">
      <c r="A1213" s="56" t="s">
        <v>2530</v>
      </c>
      <c r="B1213" s="56" t="s">
        <v>2531</v>
      </c>
      <c r="C1213" s="56" t="s">
        <v>2532</v>
      </c>
      <c r="D1213" s="56" t="s">
        <v>2766</v>
      </c>
      <c r="E1213" s="74" t="s">
        <v>108</v>
      </c>
      <c r="F1213" s="56" t="s">
        <v>2383</v>
      </c>
      <c r="G1213" s="56" t="s">
        <v>2533</v>
      </c>
    </row>
    <row r="1214" spans="1:7">
      <c r="A1214" s="56" t="s">
        <v>2537</v>
      </c>
      <c r="B1214" s="56" t="s">
        <v>2426</v>
      </c>
      <c r="C1214" s="56" t="s">
        <v>2427</v>
      </c>
      <c r="D1214" s="56" t="s">
        <v>2766</v>
      </c>
      <c r="E1214" s="74" t="s">
        <v>2565</v>
      </c>
      <c r="F1214" s="56" t="s">
        <v>2378</v>
      </c>
      <c r="G1214" s="56" t="s">
        <v>2435</v>
      </c>
    </row>
    <row r="1215" spans="1:7" ht="17.100000000000001">
      <c r="A1215" s="270" t="s">
        <v>2673</v>
      </c>
      <c r="B1215" s="270" t="s">
        <v>2426</v>
      </c>
      <c r="C1215" s="270" t="s">
        <v>108</v>
      </c>
      <c r="D1215" s="270" t="s">
        <v>2766</v>
      </c>
      <c r="E1215" s="271" t="s">
        <v>108</v>
      </c>
      <c r="F1215" s="270" t="s">
        <v>2383</v>
      </c>
      <c r="G1215" s="270" t="s">
        <v>2435</v>
      </c>
    </row>
    <row r="1216" spans="1:7" ht="17.100000000000001">
      <c r="A1216" s="270" t="s">
        <v>2674</v>
      </c>
      <c r="B1216" s="270" t="s">
        <v>2535</v>
      </c>
      <c r="C1216" s="270" t="s">
        <v>2675</v>
      </c>
      <c r="D1216" s="270" t="s">
        <v>2766</v>
      </c>
      <c r="E1216" s="271" t="s">
        <v>2675</v>
      </c>
      <c r="F1216" s="270" t="s">
        <v>2383</v>
      </c>
      <c r="G1216" s="270" t="s">
        <v>2676</v>
      </c>
    </row>
    <row r="1217" spans="1:7" ht="17.100000000000001">
      <c r="A1217" s="75" t="s">
        <v>2787</v>
      </c>
      <c r="B1217" s="75"/>
      <c r="C1217" s="75"/>
      <c r="D1217" s="75"/>
      <c r="E1217" s="76"/>
      <c r="F1217" s="75"/>
      <c r="G1217" s="75"/>
    </row>
    <row r="1218" spans="1:7" ht="17.100000000000001">
      <c r="A1218" s="270" t="s">
        <v>2788</v>
      </c>
      <c r="B1218" s="270" t="s">
        <v>2467</v>
      </c>
      <c r="C1218" s="270" t="s">
        <v>1617</v>
      </c>
      <c r="D1218" s="270" t="s">
        <v>2789</v>
      </c>
      <c r="E1218" s="271" t="s">
        <v>108</v>
      </c>
      <c r="F1218" s="270" t="s">
        <v>2208</v>
      </c>
      <c r="G1218" s="270" t="s">
        <v>2790</v>
      </c>
    </row>
    <row r="1219" spans="1:7" ht="17.100000000000001">
      <c r="A1219" s="270" t="s">
        <v>2791</v>
      </c>
      <c r="B1219" s="270" t="s">
        <v>2792</v>
      </c>
      <c r="C1219" s="270" t="s">
        <v>2793</v>
      </c>
      <c r="D1219" s="270" t="s">
        <v>2789</v>
      </c>
      <c r="E1219" s="271" t="s">
        <v>2794</v>
      </c>
      <c r="F1219" s="271" t="s">
        <v>2208</v>
      </c>
      <c r="G1219" s="270" t="s">
        <v>2795</v>
      </c>
    </row>
    <row r="1220" spans="1:7" ht="17.100000000000001">
      <c r="A1220" s="270" t="s">
        <v>2796</v>
      </c>
      <c r="B1220" s="270" t="s">
        <v>2792</v>
      </c>
      <c r="C1220" s="270" t="s">
        <v>2556</v>
      </c>
      <c r="D1220" s="270" t="s">
        <v>2789</v>
      </c>
      <c r="E1220" s="271" t="s">
        <v>2556</v>
      </c>
      <c r="F1220" s="270" t="s">
        <v>2208</v>
      </c>
      <c r="G1220" s="270" t="s">
        <v>2797</v>
      </c>
    </row>
    <row r="1221" spans="1:7">
      <c r="A1221" s="56" t="s">
        <v>2798</v>
      </c>
      <c r="B1221" s="56" t="s">
        <v>2467</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0" t="s">
        <v>2426</v>
      </c>
      <c r="B1223" s="270" t="s">
        <v>2426</v>
      </c>
      <c r="C1223" s="270" t="s">
        <v>2427</v>
      </c>
      <c r="D1223" s="270" t="s">
        <v>2789</v>
      </c>
      <c r="E1223" s="271" t="s">
        <v>2802</v>
      </c>
      <c r="F1223" s="270" t="s">
        <v>2209</v>
      </c>
      <c r="G1223" s="270"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2803</v>
      </c>
      <c r="B1226" s="75"/>
      <c r="C1226" s="75"/>
      <c r="D1226" s="75"/>
      <c r="E1226" s="76"/>
      <c r="F1226" s="75"/>
      <c r="G1226" s="75"/>
    </row>
    <row r="1227" spans="1:7" ht="17.100000000000001">
      <c r="A1227" s="270" t="s">
        <v>2804</v>
      </c>
      <c r="B1227" s="270" t="s">
        <v>2792</v>
      </c>
      <c r="C1227" s="270" t="s">
        <v>2675</v>
      </c>
      <c r="D1227" s="270" t="s">
        <v>2789</v>
      </c>
      <c r="E1227" s="271" t="s">
        <v>2675</v>
      </c>
      <c r="F1227" s="270" t="s">
        <v>2208</v>
      </c>
      <c r="G1227" s="270" t="s">
        <v>2805</v>
      </c>
    </row>
    <row r="1228" spans="1:7" ht="17.100000000000001">
      <c r="A1228" s="270" t="s">
        <v>2806</v>
      </c>
      <c r="B1228" s="270" t="s">
        <v>2792</v>
      </c>
      <c r="C1228" s="270" t="s">
        <v>2427</v>
      </c>
      <c r="D1228" s="270" t="s">
        <v>2789</v>
      </c>
      <c r="E1228" s="271" t="s">
        <v>2802</v>
      </c>
      <c r="F1228" s="270" t="s">
        <v>2209</v>
      </c>
      <c r="G1228" s="270" t="s">
        <v>2807</v>
      </c>
    </row>
    <row r="1229" spans="1:7">
      <c r="A1229" s="56" t="s">
        <v>2438</v>
      </c>
      <c r="B1229" s="56" t="s">
        <v>2432</v>
      </c>
      <c r="C1229" s="56"/>
      <c r="D1229" s="56" t="s">
        <v>2433</v>
      </c>
      <c r="E1229" s="74"/>
      <c r="F1229" s="56" t="s">
        <v>2439</v>
      </c>
      <c r="G1229" s="56" t="s">
        <v>2435</v>
      </c>
    </row>
    <row r="1230" spans="1:7" ht="17.100000000000001">
      <c r="A1230" s="270" t="s">
        <v>2440</v>
      </c>
      <c r="B1230" s="270" t="s">
        <v>2441</v>
      </c>
      <c r="C1230" s="270"/>
      <c r="D1230" s="270" t="s">
        <v>2433</v>
      </c>
      <c r="E1230" s="271"/>
      <c r="F1230" s="270" t="s">
        <v>2434</v>
      </c>
      <c r="G1230" s="270" t="s">
        <v>2435</v>
      </c>
    </row>
    <row r="1231" spans="1:7">
      <c r="A1231" s="56" t="s">
        <v>2442</v>
      </c>
      <c r="B1231" s="56" t="s">
        <v>2441</v>
      </c>
      <c r="C1231" s="56"/>
      <c r="D1231" s="56" t="s">
        <v>2433</v>
      </c>
      <c r="E1231" s="74"/>
      <c r="F1231" s="56" t="s">
        <v>2434</v>
      </c>
      <c r="G1231" s="56" t="s">
        <v>2435</v>
      </c>
    </row>
    <row r="1232" spans="1:7">
      <c r="A1232" s="56" t="s">
        <v>2808</v>
      </c>
      <c r="B1232" s="56" t="s">
        <v>2809</v>
      </c>
      <c r="C1232" s="56" t="s">
        <v>2427</v>
      </c>
      <c r="D1232" s="56" t="s">
        <v>2789</v>
      </c>
      <c r="E1232" s="74" t="s">
        <v>2802</v>
      </c>
      <c r="F1232" s="56" t="s">
        <v>2209</v>
      </c>
      <c r="G1232" s="56" t="s">
        <v>2810</v>
      </c>
    </row>
    <row r="1233" spans="1:7">
      <c r="A1233" s="56" t="s">
        <v>2811</v>
      </c>
      <c r="B1233" s="56" t="s">
        <v>2467</v>
      </c>
      <c r="C1233" s="56" t="s">
        <v>2675</v>
      </c>
      <c r="D1233" s="56" t="s">
        <v>2789</v>
      </c>
      <c r="E1233" s="74" t="s">
        <v>2675</v>
      </c>
      <c r="F1233" s="56" t="s">
        <v>2208</v>
      </c>
      <c r="G1233" s="56" t="s">
        <v>2812</v>
      </c>
    </row>
    <row r="1234" spans="1:7">
      <c r="A1234" s="56" t="s">
        <v>2443</v>
      </c>
      <c r="B1234" s="56" t="s">
        <v>2432</v>
      </c>
      <c r="C1234" s="56"/>
      <c r="D1234" s="56" t="s">
        <v>2433</v>
      </c>
      <c r="E1234" s="74"/>
      <c r="F1234" s="56" t="s">
        <v>2439</v>
      </c>
      <c r="G1234" s="56" t="s">
        <v>2435</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0" t="s">
        <v>2825</v>
      </c>
      <c r="B1238" s="270" t="s">
        <v>2826</v>
      </c>
      <c r="C1238" s="270" t="s">
        <v>2427</v>
      </c>
      <c r="D1238" s="270" t="s">
        <v>2789</v>
      </c>
      <c r="E1238" s="271" t="s">
        <v>2802</v>
      </c>
      <c r="F1238" s="270" t="s">
        <v>2209</v>
      </c>
      <c r="G1238" s="270"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0" t="s">
        <v>2446</v>
      </c>
      <c r="B1241" s="270" t="s">
        <v>2432</v>
      </c>
      <c r="C1241" s="270"/>
      <c r="D1241" s="270" t="s">
        <v>2433</v>
      </c>
      <c r="E1241" s="271"/>
      <c r="F1241" s="270" t="s">
        <v>2439</v>
      </c>
      <c r="G1241" s="270" t="s">
        <v>2435</v>
      </c>
    </row>
    <row r="1242" spans="1:7">
      <c r="A1242" s="56" t="s">
        <v>2827</v>
      </c>
      <c r="B1242" s="56" t="s">
        <v>2826</v>
      </c>
      <c r="C1242" s="56" t="s">
        <v>2474</v>
      </c>
      <c r="D1242" s="56" t="s">
        <v>2789</v>
      </c>
      <c r="E1242" s="74" t="s">
        <v>2475</v>
      </c>
      <c r="F1242" s="56" t="s">
        <v>2209</v>
      </c>
      <c r="G1242" s="56" t="s">
        <v>2828</v>
      </c>
    </row>
    <row r="1243" spans="1:7" ht="17.100000000000001">
      <c r="A1243" s="270" t="s">
        <v>2829</v>
      </c>
      <c r="B1243" s="270" t="s">
        <v>2818</v>
      </c>
      <c r="C1243" s="270" t="s">
        <v>2474</v>
      </c>
      <c r="D1243" s="270" t="s">
        <v>2789</v>
      </c>
      <c r="E1243" s="271" t="s">
        <v>2475</v>
      </c>
      <c r="F1243" s="270" t="s">
        <v>2209</v>
      </c>
      <c r="G1243" s="270" t="s">
        <v>2828</v>
      </c>
    </row>
    <row r="1244" spans="1:7">
      <c r="A1244" s="56" t="s">
        <v>2447</v>
      </c>
      <c r="B1244" s="56" t="s">
        <v>2432</v>
      </c>
      <c r="C1244" s="56"/>
      <c r="D1244" s="56" t="s">
        <v>2433</v>
      </c>
      <c r="E1244" s="74"/>
      <c r="F1244" s="56" t="s">
        <v>2439</v>
      </c>
      <c r="G1244" s="56" t="s">
        <v>2435</v>
      </c>
    </row>
    <row r="1245" spans="1:7">
      <c r="A1245" s="56" t="s">
        <v>2830</v>
      </c>
      <c r="B1245" s="56" t="s">
        <v>2467</v>
      </c>
      <c r="C1245" s="56" t="s">
        <v>2427</v>
      </c>
      <c r="D1245" s="56" t="s">
        <v>2789</v>
      </c>
      <c r="E1245" s="74" t="s">
        <v>2802</v>
      </c>
      <c r="F1245" s="56" t="s">
        <v>2209</v>
      </c>
      <c r="G1245" s="56" t="s">
        <v>2435</v>
      </c>
    </row>
    <row r="1246" spans="1:7" ht="17.100000000000001">
      <c r="A1246" s="270" t="s">
        <v>2831</v>
      </c>
      <c r="B1246" s="270" t="s">
        <v>2826</v>
      </c>
      <c r="C1246" s="270" t="s">
        <v>108</v>
      </c>
      <c r="D1246" s="270" t="s">
        <v>2789</v>
      </c>
      <c r="E1246" s="271" t="s">
        <v>108</v>
      </c>
      <c r="F1246" s="270" t="s">
        <v>2208</v>
      </c>
      <c r="G1246" s="270" t="s">
        <v>2832</v>
      </c>
    </row>
    <row r="1247" spans="1:7">
      <c r="A1247" s="56" t="s">
        <v>2833</v>
      </c>
      <c r="B1247" s="56" t="s">
        <v>2834</v>
      </c>
      <c r="C1247" s="56" t="s">
        <v>2819</v>
      </c>
      <c r="D1247" s="56" t="s">
        <v>2789</v>
      </c>
      <c r="E1247" s="74" t="s">
        <v>1213</v>
      </c>
      <c r="F1247" s="56" t="s">
        <v>2205</v>
      </c>
      <c r="G1247" s="56" t="s">
        <v>2820</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2789</v>
      </c>
      <c r="E1250" s="74" t="s">
        <v>2802</v>
      </c>
      <c r="F1250" s="56" t="s">
        <v>2209</v>
      </c>
      <c r="G1250" s="56" t="s">
        <v>2450</v>
      </c>
    </row>
    <row r="1251" spans="1:7">
      <c r="A1251" s="56" t="s">
        <v>2835</v>
      </c>
      <c r="B1251" s="56" t="s">
        <v>2432</v>
      </c>
      <c r="C1251" s="56" t="s">
        <v>2427</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0" t="s">
        <v>2426</v>
      </c>
      <c r="B1255" s="270" t="s">
        <v>2426</v>
      </c>
      <c r="C1255" s="270" t="s">
        <v>2427</v>
      </c>
      <c r="D1255" s="270" t="s">
        <v>2789</v>
      </c>
      <c r="E1255" s="271" t="s">
        <v>2802</v>
      </c>
      <c r="F1255" s="270" t="s">
        <v>2209</v>
      </c>
      <c r="G1255" s="270" t="s">
        <v>2430</v>
      </c>
    </row>
    <row r="1256" spans="1:7">
      <c r="A1256" s="56" t="s">
        <v>2843</v>
      </c>
      <c r="B1256" s="56" t="s">
        <v>2844</v>
      </c>
      <c r="C1256" s="56" t="s">
        <v>2845</v>
      </c>
      <c r="D1256" s="56" t="s">
        <v>2789</v>
      </c>
      <c r="E1256" s="74" t="s">
        <v>2846</v>
      </c>
      <c r="F1256" s="56" t="s">
        <v>2208</v>
      </c>
      <c r="G1256" s="56" t="s">
        <v>2847</v>
      </c>
    </row>
    <row r="1257" spans="1:7">
      <c r="A1257" s="56" t="s">
        <v>2848</v>
      </c>
      <c r="B1257" s="56" t="s">
        <v>2467</v>
      </c>
      <c r="C1257" s="56" t="s">
        <v>2675</v>
      </c>
      <c r="D1257" s="56" t="s">
        <v>2789</v>
      </c>
      <c r="E1257" s="74" t="s">
        <v>2675</v>
      </c>
      <c r="F1257" s="56" t="s">
        <v>2208</v>
      </c>
      <c r="G1257" s="56" t="s">
        <v>2849</v>
      </c>
    </row>
    <row r="1258" spans="1:7" ht="17.100000000000001">
      <c r="A1258" s="270" t="s">
        <v>2850</v>
      </c>
      <c r="B1258" s="270" t="s">
        <v>2432</v>
      </c>
      <c r="C1258" s="270" t="s">
        <v>108</v>
      </c>
      <c r="D1258" s="270" t="s">
        <v>2789</v>
      </c>
      <c r="E1258" s="271" t="s">
        <v>108</v>
      </c>
      <c r="F1258" s="270" t="s">
        <v>2208</v>
      </c>
      <c r="G1258" s="270" t="s">
        <v>2435</v>
      </c>
    </row>
    <row r="1259" spans="1:7" ht="17.100000000000001">
      <c r="A1259" s="270" t="s">
        <v>2851</v>
      </c>
      <c r="B1259" s="270" t="s">
        <v>2792</v>
      </c>
      <c r="C1259" s="270" t="s">
        <v>108</v>
      </c>
      <c r="D1259" s="270" t="s">
        <v>2789</v>
      </c>
      <c r="E1259" s="271" t="s">
        <v>108</v>
      </c>
      <c r="F1259" s="270" t="s">
        <v>2208</v>
      </c>
      <c r="G1259" s="270" t="s">
        <v>2852</v>
      </c>
    </row>
    <row r="1260" spans="1:7">
      <c r="A1260" s="56" t="s">
        <v>2853</v>
      </c>
      <c r="B1260" s="56" t="s">
        <v>2814</v>
      </c>
      <c r="C1260" s="56" t="s">
        <v>2675</v>
      </c>
      <c r="D1260" s="56" t="s">
        <v>2789</v>
      </c>
      <c r="E1260" s="74" t="s">
        <v>2675</v>
      </c>
      <c r="F1260" s="56" t="s">
        <v>2208</v>
      </c>
      <c r="G1260" s="56" t="s">
        <v>2854</v>
      </c>
    </row>
    <row r="1261" spans="1:7">
      <c r="A1261" s="56" t="s">
        <v>2855</v>
      </c>
      <c r="B1261" s="56" t="s">
        <v>2467</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2493</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0" t="s">
        <v>2863</v>
      </c>
      <c r="B1264" s="270" t="s">
        <v>2801</v>
      </c>
      <c r="C1264" s="270" t="s">
        <v>108</v>
      </c>
      <c r="D1264" s="270" t="s">
        <v>2789</v>
      </c>
      <c r="E1264" s="271" t="s">
        <v>108</v>
      </c>
      <c r="F1264" s="270" t="s">
        <v>2208</v>
      </c>
      <c r="G1264" s="270" t="s">
        <v>2435</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2426</v>
      </c>
      <c r="B1267" s="56" t="s">
        <v>2426</v>
      </c>
      <c r="C1267" s="56" t="s">
        <v>2427</v>
      </c>
      <c r="D1267" s="56" t="s">
        <v>2789</v>
      </c>
      <c r="E1267" s="74" t="s">
        <v>2802</v>
      </c>
      <c r="F1267" s="56" t="s">
        <v>2209</v>
      </c>
      <c r="G1267" s="56" t="s">
        <v>2453</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2427</v>
      </c>
      <c r="D1269" s="56" t="s">
        <v>2789</v>
      </c>
      <c r="E1269" s="74" t="s">
        <v>2802</v>
      </c>
      <c r="F1269" s="56" t="s">
        <v>2209</v>
      </c>
      <c r="G1269" s="56" t="s">
        <v>2435</v>
      </c>
    </row>
    <row r="1270" spans="1:7">
      <c r="A1270" s="56" t="s">
        <v>2872</v>
      </c>
      <c r="B1270" s="56" t="s">
        <v>2809</v>
      </c>
      <c r="C1270" s="56" t="s">
        <v>2675</v>
      </c>
      <c r="D1270" s="56" t="s">
        <v>2789</v>
      </c>
      <c r="E1270" s="74" t="s">
        <v>2675</v>
      </c>
      <c r="F1270" s="56" t="s">
        <v>2208</v>
      </c>
      <c r="G1270" s="56" t="s">
        <v>2873</v>
      </c>
    </row>
    <row r="1271" spans="1:7">
      <c r="A1271" s="56" t="s">
        <v>2874</v>
      </c>
      <c r="B1271" s="56" t="s">
        <v>2432</v>
      </c>
      <c r="C1271" s="56" t="s">
        <v>2427</v>
      </c>
      <c r="D1271" s="56" t="s">
        <v>2789</v>
      </c>
      <c r="E1271" s="74" t="s">
        <v>2802</v>
      </c>
      <c r="F1271" s="56" t="s">
        <v>2209</v>
      </c>
      <c r="G1271" s="56" t="s">
        <v>2435</v>
      </c>
    </row>
    <row r="1272" spans="1:7">
      <c r="A1272" s="56" t="s">
        <v>2875</v>
      </c>
      <c r="B1272" s="56" t="s">
        <v>2467</v>
      </c>
      <c r="C1272" s="56" t="s">
        <v>2675</v>
      </c>
      <c r="D1272" s="56" t="s">
        <v>2789</v>
      </c>
      <c r="E1272" s="74" t="s">
        <v>2675</v>
      </c>
      <c r="F1272" s="56" t="s">
        <v>2208</v>
      </c>
      <c r="G1272" s="56" t="s">
        <v>2876</v>
      </c>
    </row>
    <row r="1273" spans="1:7" ht="17.100000000000001">
      <c r="A1273" s="270" t="s">
        <v>2877</v>
      </c>
      <c r="B1273" s="270" t="s">
        <v>2467</v>
      </c>
      <c r="C1273" s="270" t="s">
        <v>2675</v>
      </c>
      <c r="D1273" s="270" t="s">
        <v>2789</v>
      </c>
      <c r="E1273" s="271" t="s">
        <v>2675</v>
      </c>
      <c r="F1273" s="270" t="s">
        <v>2208</v>
      </c>
      <c r="G1273" s="270" t="s">
        <v>2435</v>
      </c>
    </row>
    <row r="1274" spans="1:7">
      <c r="A1274" s="56" t="s">
        <v>2878</v>
      </c>
      <c r="B1274" s="56" t="s">
        <v>2834</v>
      </c>
      <c r="C1274" s="56" t="s">
        <v>1213</v>
      </c>
      <c r="D1274" s="56" t="s">
        <v>2789</v>
      </c>
      <c r="E1274" s="74" t="s">
        <v>1213</v>
      </c>
      <c r="F1274" s="56" t="s">
        <v>2205</v>
      </c>
      <c r="G1274" s="56" t="s">
        <v>2879</v>
      </c>
    </row>
    <row r="1275" spans="1:7">
      <c r="A1275" s="56" t="s">
        <v>2880</v>
      </c>
      <c r="B1275" s="56" t="s">
        <v>2467</v>
      </c>
      <c r="C1275" s="56" t="s">
        <v>2881</v>
      </c>
      <c r="D1275" s="56" t="s">
        <v>2789</v>
      </c>
      <c r="E1275" s="74" t="s">
        <v>2881</v>
      </c>
      <c r="F1275" s="56" t="s">
        <v>2208</v>
      </c>
      <c r="G1275" s="56" t="s">
        <v>2882</v>
      </c>
    </row>
    <row r="1276" spans="1:7" ht="17.100000000000001">
      <c r="A1276" s="270" t="s">
        <v>2883</v>
      </c>
      <c r="B1276" s="270" t="s">
        <v>2792</v>
      </c>
      <c r="C1276" s="270" t="s">
        <v>2427</v>
      </c>
      <c r="D1276" s="270" t="s">
        <v>2789</v>
      </c>
      <c r="E1276" s="271" t="s">
        <v>2802</v>
      </c>
      <c r="F1276" s="270" t="s">
        <v>2209</v>
      </c>
      <c r="G1276" s="270" t="s">
        <v>2884</v>
      </c>
    </row>
    <row r="1277" spans="1:7">
      <c r="A1277" s="56" t="s">
        <v>2885</v>
      </c>
      <c r="B1277" s="56" t="s">
        <v>2826</v>
      </c>
      <c r="C1277" s="56" t="s">
        <v>2427</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2454</v>
      </c>
      <c r="B1279" s="56" t="s">
        <v>2432</v>
      </c>
      <c r="C1279" s="56"/>
      <c r="D1279" s="56" t="s">
        <v>2433</v>
      </c>
      <c r="E1279" s="74"/>
      <c r="F1279" s="56" t="s">
        <v>2434</v>
      </c>
      <c r="G1279" s="56" t="s">
        <v>2435</v>
      </c>
    </row>
    <row r="1280" spans="1:7">
      <c r="A1280" s="56" t="s">
        <v>2888</v>
      </c>
      <c r="B1280" s="56" t="s">
        <v>2432</v>
      </c>
      <c r="C1280" s="56" t="s">
        <v>2427</v>
      </c>
      <c r="D1280" s="56" t="s">
        <v>2789</v>
      </c>
      <c r="E1280" s="74" t="s">
        <v>2802</v>
      </c>
      <c r="F1280" s="56" t="s">
        <v>2209</v>
      </c>
      <c r="G1280" s="56" t="s">
        <v>2435</v>
      </c>
    </row>
    <row r="1281" spans="1:7">
      <c r="A1281" s="56" t="s">
        <v>2889</v>
      </c>
      <c r="B1281" s="56" t="s">
        <v>2871</v>
      </c>
      <c r="C1281" s="56" t="s">
        <v>2890</v>
      </c>
      <c r="D1281" s="56" t="s">
        <v>2789</v>
      </c>
      <c r="E1281" s="74" t="s">
        <v>2891</v>
      </c>
      <c r="F1281" s="56" t="s">
        <v>2209</v>
      </c>
      <c r="G1281" s="56" t="s">
        <v>2435</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2474</v>
      </c>
      <c r="D1283" s="56" t="s">
        <v>2789</v>
      </c>
      <c r="E1283" s="74" t="s">
        <v>2475</v>
      </c>
      <c r="F1283" s="56" t="s">
        <v>2209</v>
      </c>
      <c r="G1283" s="56" t="s">
        <v>2895</v>
      </c>
    </row>
    <row r="1284" spans="1:7" ht="17.100000000000001">
      <c r="A1284" s="75" t="s">
        <v>2896</v>
      </c>
      <c r="B1284" s="75"/>
      <c r="C1284" s="75"/>
      <c r="D1284" s="75"/>
      <c r="E1284" s="76"/>
      <c r="F1284" s="75"/>
      <c r="G1284" s="75"/>
    </row>
    <row r="1285" spans="1:7">
      <c r="A1285" s="56" t="s">
        <v>2426</v>
      </c>
      <c r="B1285" s="56" t="s">
        <v>2426</v>
      </c>
      <c r="C1285" s="56" t="s">
        <v>2427</v>
      </c>
      <c r="D1285" s="56" t="s">
        <v>2789</v>
      </c>
      <c r="E1285" s="74" t="s">
        <v>2802</v>
      </c>
      <c r="F1285" s="56" t="s">
        <v>2209</v>
      </c>
      <c r="G1285" s="56" t="s">
        <v>2450</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2427</v>
      </c>
      <c r="D1288" s="56" t="s">
        <v>2789</v>
      </c>
      <c r="E1288" s="74" t="s">
        <v>2802</v>
      </c>
      <c r="F1288" s="56" t="s">
        <v>2209</v>
      </c>
      <c r="G1288" s="56" t="s">
        <v>2435</v>
      </c>
    </row>
    <row r="1289" spans="1:7" ht="17.100000000000001">
      <c r="A1289" s="270" t="s">
        <v>2902</v>
      </c>
      <c r="B1289" s="270" t="s">
        <v>2844</v>
      </c>
      <c r="C1289" s="270" t="s">
        <v>2675</v>
      </c>
      <c r="D1289" s="270" t="s">
        <v>2789</v>
      </c>
      <c r="E1289" s="271" t="s">
        <v>2675</v>
      </c>
      <c r="F1289" s="270" t="s">
        <v>2208</v>
      </c>
      <c r="G1289" s="270" t="s">
        <v>2903</v>
      </c>
    </row>
    <row r="1290" spans="1:7">
      <c r="A1290" s="56" t="s">
        <v>2904</v>
      </c>
      <c r="B1290" s="56" t="s">
        <v>2826</v>
      </c>
      <c r="C1290" s="56" t="s">
        <v>2905</v>
      </c>
      <c r="D1290" s="56" t="s">
        <v>2789</v>
      </c>
      <c r="E1290" s="74" t="s">
        <v>2675</v>
      </c>
      <c r="F1290" s="56" t="s">
        <v>2208</v>
      </c>
      <c r="G1290" s="56" t="s">
        <v>2906</v>
      </c>
    </row>
    <row r="1291" spans="1:7" ht="17.100000000000001">
      <c r="A1291" s="270" t="s">
        <v>2907</v>
      </c>
      <c r="B1291" s="270" t="s">
        <v>2467</v>
      </c>
      <c r="C1291" s="270" t="s">
        <v>2675</v>
      </c>
      <c r="D1291" s="270" t="s">
        <v>2789</v>
      </c>
      <c r="E1291" s="271" t="s">
        <v>2675</v>
      </c>
      <c r="F1291" s="270" t="s">
        <v>2208</v>
      </c>
      <c r="G1291" s="270" t="s">
        <v>2908</v>
      </c>
    </row>
    <row r="1292" spans="1:7">
      <c r="A1292" s="56" t="s">
        <v>2909</v>
      </c>
      <c r="B1292" s="56" t="s">
        <v>2826</v>
      </c>
      <c r="C1292" s="56" t="s">
        <v>2675</v>
      </c>
      <c r="D1292" s="56" t="s">
        <v>2789</v>
      </c>
      <c r="E1292" s="74" t="s">
        <v>2675</v>
      </c>
      <c r="F1292" s="56" t="s">
        <v>2208</v>
      </c>
      <c r="G1292" s="56" t="s">
        <v>2910</v>
      </c>
    </row>
    <row r="1293" spans="1:7">
      <c r="A1293" s="56" t="s">
        <v>2911</v>
      </c>
      <c r="B1293" s="56" t="s">
        <v>2467</v>
      </c>
      <c r="C1293" s="56" t="s">
        <v>2675</v>
      </c>
      <c r="D1293" s="56" t="s">
        <v>2789</v>
      </c>
      <c r="E1293" s="74" t="s">
        <v>2675</v>
      </c>
      <c r="F1293" s="56" t="s">
        <v>2208</v>
      </c>
      <c r="G1293" s="56" t="s">
        <v>2912</v>
      </c>
    </row>
    <row r="1294" spans="1:7" ht="17.100000000000001">
      <c r="A1294" s="270" t="s">
        <v>2913</v>
      </c>
      <c r="B1294" s="270" t="s">
        <v>2814</v>
      </c>
      <c r="C1294" s="270" t="s">
        <v>2675</v>
      </c>
      <c r="D1294" s="270" t="s">
        <v>2789</v>
      </c>
      <c r="E1294" s="271" t="s">
        <v>2675</v>
      </c>
      <c r="F1294" s="270" t="s">
        <v>2208</v>
      </c>
      <c r="G1294" s="270" t="s">
        <v>2914</v>
      </c>
    </row>
    <row r="1295" spans="1:7">
      <c r="A1295" s="56" t="s">
        <v>2915</v>
      </c>
      <c r="B1295" s="56" t="s">
        <v>2814</v>
      </c>
      <c r="C1295" s="56" t="s">
        <v>2427</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2435</v>
      </c>
    </row>
    <row r="1301" spans="1:7" ht="17.100000000000001">
      <c r="A1301" s="270" t="s">
        <v>2928</v>
      </c>
      <c r="B1301" s="270" t="s">
        <v>2467</v>
      </c>
      <c r="C1301" s="270" t="s">
        <v>1213</v>
      </c>
      <c r="D1301" s="270" t="s">
        <v>2789</v>
      </c>
      <c r="E1301" s="271" t="s">
        <v>1213</v>
      </c>
      <c r="F1301" s="270" t="s">
        <v>2205</v>
      </c>
      <c r="G1301" s="270" t="s">
        <v>2929</v>
      </c>
    </row>
    <row r="1302" spans="1:7" ht="17.100000000000001">
      <c r="A1302" s="75" t="s">
        <v>2930</v>
      </c>
      <c r="B1302" s="75"/>
      <c r="C1302" s="75"/>
      <c r="D1302" s="75"/>
      <c r="E1302" s="76"/>
      <c r="F1302" s="75"/>
      <c r="G1302" s="75"/>
    </row>
    <row r="1303" spans="1:7">
      <c r="A1303" s="56" t="s">
        <v>2426</v>
      </c>
      <c r="B1303" s="56" t="s">
        <v>2426</v>
      </c>
      <c r="C1303" s="56" t="s">
        <v>2427</v>
      </c>
      <c r="D1303" s="56" t="s">
        <v>2789</v>
      </c>
      <c r="E1303" s="74" t="s">
        <v>2802</v>
      </c>
      <c r="F1303" s="56" t="s">
        <v>2209</v>
      </c>
      <c r="G1303" s="56" t="s">
        <v>2450</v>
      </c>
    </row>
    <row r="1304" spans="1:7">
      <c r="A1304" s="56" t="s">
        <v>2931</v>
      </c>
      <c r="B1304" s="56" t="s">
        <v>2467</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0" t="s">
        <v>2937</v>
      </c>
      <c r="B1307" s="270" t="s">
        <v>2792</v>
      </c>
      <c r="C1307" s="270" t="s">
        <v>2938</v>
      </c>
      <c r="D1307" s="270" t="s">
        <v>2789</v>
      </c>
      <c r="E1307" s="271" t="s">
        <v>2939</v>
      </c>
      <c r="F1307" s="270" t="s">
        <v>2209</v>
      </c>
      <c r="G1307" s="270"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2467</v>
      </c>
      <c r="C1310" s="56" t="s">
        <v>2427</v>
      </c>
      <c r="D1310" s="56" t="s">
        <v>2789</v>
      </c>
      <c r="E1310" s="74" t="s">
        <v>2802</v>
      </c>
      <c r="F1310" s="56" t="s">
        <v>2209</v>
      </c>
      <c r="G1310" s="56" t="s">
        <v>2946</v>
      </c>
    </row>
    <row r="1311" spans="1:7">
      <c r="A1311" s="56" t="s">
        <v>2947</v>
      </c>
      <c r="B1311" s="56" t="s">
        <v>2467</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2432</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2457</v>
      </c>
      <c r="B1315" s="56" t="s">
        <v>2432</v>
      </c>
      <c r="C1315" s="56"/>
      <c r="D1315" s="56" t="s">
        <v>2433</v>
      </c>
      <c r="E1315" s="74"/>
      <c r="F1315" s="56" t="s">
        <v>2434</v>
      </c>
      <c r="G1315" s="56" t="s">
        <v>2435</v>
      </c>
    </row>
    <row r="1316" spans="1:7" ht="17.100000000000001">
      <c r="A1316" s="270" t="s">
        <v>2458</v>
      </c>
      <c r="B1316" s="270" t="s">
        <v>2432</v>
      </c>
      <c r="C1316" s="270"/>
      <c r="D1316" s="270" t="s">
        <v>2433</v>
      </c>
      <c r="E1316" s="271"/>
      <c r="F1316" s="270" t="s">
        <v>2434</v>
      </c>
      <c r="G1316" s="270" t="s">
        <v>2435</v>
      </c>
    </row>
    <row r="1317" spans="1:7" ht="17.100000000000001">
      <c r="A1317" s="270" t="s">
        <v>2459</v>
      </c>
      <c r="B1317" s="270" t="s">
        <v>2432</v>
      </c>
      <c r="C1317" s="270"/>
      <c r="D1317" s="270" t="s">
        <v>2433</v>
      </c>
      <c r="E1317" s="271"/>
      <c r="F1317" s="270" t="s">
        <v>2434</v>
      </c>
      <c r="G1317" s="270" t="s">
        <v>2435</v>
      </c>
    </row>
    <row r="1318" spans="1:7" ht="17.100000000000001">
      <c r="A1318" s="270" t="s">
        <v>2460</v>
      </c>
      <c r="B1318" s="270" t="s">
        <v>2432</v>
      </c>
      <c r="C1318" s="270"/>
      <c r="D1318" s="270" t="s">
        <v>2433</v>
      </c>
      <c r="E1318" s="271"/>
      <c r="F1318" s="270" t="s">
        <v>2434</v>
      </c>
      <c r="G1318" s="270" t="s">
        <v>2435</v>
      </c>
    </row>
    <row r="1319" spans="1:7" ht="17.100000000000001">
      <c r="A1319" s="270" t="s">
        <v>2461</v>
      </c>
      <c r="B1319" s="270" t="s">
        <v>2432</v>
      </c>
      <c r="C1319" s="270"/>
      <c r="D1319" s="270" t="s">
        <v>2433</v>
      </c>
      <c r="E1319" s="271"/>
      <c r="F1319" s="270" t="s">
        <v>2434</v>
      </c>
      <c r="G1319" s="270"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0" t="s">
        <v>2955</v>
      </c>
      <c r="B1323" s="270" t="s">
        <v>2814</v>
      </c>
      <c r="C1323" s="270" t="s">
        <v>2556</v>
      </c>
      <c r="D1323" s="270" t="s">
        <v>2789</v>
      </c>
      <c r="E1323" s="271" t="s">
        <v>2556</v>
      </c>
      <c r="F1323" s="270" t="s">
        <v>2208</v>
      </c>
      <c r="G1323" s="270" t="s">
        <v>2956</v>
      </c>
    </row>
    <row r="1324" spans="1:7" ht="17.100000000000001">
      <c r="A1324" s="270" t="s">
        <v>2957</v>
      </c>
      <c r="B1324" s="270" t="s">
        <v>2809</v>
      </c>
      <c r="C1324" s="270" t="s">
        <v>2556</v>
      </c>
      <c r="D1324" s="270" t="s">
        <v>2789</v>
      </c>
      <c r="E1324" s="271" t="s">
        <v>2556</v>
      </c>
      <c r="F1324" s="270" t="s">
        <v>2208</v>
      </c>
      <c r="G1324" s="270" t="s">
        <v>2958</v>
      </c>
    </row>
    <row r="1325" spans="1:7" ht="17.100000000000001">
      <c r="A1325" s="270" t="s">
        <v>2959</v>
      </c>
      <c r="B1325" s="270" t="s">
        <v>2809</v>
      </c>
      <c r="C1325" s="270" t="s">
        <v>2890</v>
      </c>
      <c r="D1325" s="270" t="s">
        <v>2789</v>
      </c>
      <c r="E1325" s="271" t="s">
        <v>2891</v>
      </c>
      <c r="F1325" s="270" t="s">
        <v>2209</v>
      </c>
      <c r="G1325" s="270" t="s">
        <v>2435</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2426</v>
      </c>
      <c r="B1328" s="56" t="s">
        <v>2426</v>
      </c>
      <c r="C1328" s="56" t="s">
        <v>2427</v>
      </c>
      <c r="D1328" s="56" t="s">
        <v>2789</v>
      </c>
      <c r="E1328" s="74" t="s">
        <v>2802</v>
      </c>
      <c r="F1328" s="56" t="s">
        <v>2209</v>
      </c>
      <c r="G1328" s="56" t="s">
        <v>2450</v>
      </c>
    </row>
    <row r="1329" spans="1:7">
      <c r="A1329" s="56" t="s">
        <v>2963</v>
      </c>
      <c r="B1329" s="56" t="s">
        <v>2432</v>
      </c>
      <c r="C1329" s="56" t="s">
        <v>2964</v>
      </c>
      <c r="D1329" s="56" t="s">
        <v>2789</v>
      </c>
      <c r="E1329" s="74" t="s">
        <v>2923</v>
      </c>
      <c r="F1329" s="56" t="s">
        <v>2208</v>
      </c>
      <c r="G1329" s="56" t="s">
        <v>2435</v>
      </c>
    </row>
    <row r="1330" spans="1:7" ht="17.100000000000001">
      <c r="A1330" s="270" t="s">
        <v>2965</v>
      </c>
      <c r="B1330" s="270" t="s">
        <v>2834</v>
      </c>
      <c r="C1330" s="270" t="s">
        <v>2675</v>
      </c>
      <c r="D1330" s="270" t="s">
        <v>2789</v>
      </c>
      <c r="E1330" s="271" t="s">
        <v>2675</v>
      </c>
      <c r="F1330" s="270" t="s">
        <v>2208</v>
      </c>
      <c r="G1330" s="270" t="s">
        <v>2966</v>
      </c>
    </row>
    <row r="1331" spans="1:7" ht="17.100000000000001">
      <c r="A1331" s="270" t="s">
        <v>2967</v>
      </c>
      <c r="B1331" s="270" t="s">
        <v>2467</v>
      </c>
      <c r="C1331" s="270" t="s">
        <v>2968</v>
      </c>
      <c r="D1331" s="270" t="s">
        <v>2789</v>
      </c>
      <c r="E1331" s="271" t="s">
        <v>2969</v>
      </c>
      <c r="F1331" s="270" t="s">
        <v>2207</v>
      </c>
      <c r="G1331" s="270" t="s">
        <v>2970</v>
      </c>
    </row>
    <row r="1332" spans="1:7">
      <c r="A1332" s="56" t="s">
        <v>2971</v>
      </c>
      <c r="B1332" s="56" t="s">
        <v>2844</v>
      </c>
      <c r="C1332" s="56" t="s">
        <v>2675</v>
      </c>
      <c r="D1332" s="56" t="s">
        <v>2789</v>
      </c>
      <c r="E1332" s="74" t="s">
        <v>2675</v>
      </c>
      <c r="F1332" s="56" t="s">
        <v>2208</v>
      </c>
      <c r="G1332" s="56" t="s">
        <v>2972</v>
      </c>
    </row>
    <row r="1333" spans="1:7" ht="17.100000000000001">
      <c r="A1333" s="270" t="s">
        <v>2973</v>
      </c>
      <c r="B1333" s="270" t="s">
        <v>2826</v>
      </c>
      <c r="C1333" s="270" t="s">
        <v>2675</v>
      </c>
      <c r="D1333" s="270" t="s">
        <v>2789</v>
      </c>
      <c r="E1333" s="271" t="s">
        <v>2675</v>
      </c>
      <c r="F1333" s="270" t="s">
        <v>2208</v>
      </c>
      <c r="G1333" s="270" t="s">
        <v>2974</v>
      </c>
    </row>
    <row r="1334" spans="1:7">
      <c r="A1334" s="56" t="s">
        <v>2975</v>
      </c>
      <c r="B1334" s="56" t="s">
        <v>2814</v>
      </c>
      <c r="C1334" s="56" t="s">
        <v>2675</v>
      </c>
      <c r="D1334" s="56" t="s">
        <v>2789</v>
      </c>
      <c r="E1334" s="74" t="s">
        <v>2675</v>
      </c>
      <c r="F1334" s="56" t="s">
        <v>2208</v>
      </c>
      <c r="G1334" s="56" t="s">
        <v>2976</v>
      </c>
    </row>
    <row r="1335" spans="1:7" ht="17.100000000000001">
      <c r="A1335" s="270" t="s">
        <v>2977</v>
      </c>
      <c r="B1335" s="270" t="s">
        <v>2814</v>
      </c>
      <c r="C1335" s="270" t="s">
        <v>108</v>
      </c>
      <c r="D1335" s="270" t="s">
        <v>2789</v>
      </c>
      <c r="E1335" s="271" t="s">
        <v>108</v>
      </c>
      <c r="F1335" s="270" t="s">
        <v>2208</v>
      </c>
      <c r="G1335" s="270" t="s">
        <v>2978</v>
      </c>
    </row>
    <row r="1336" spans="1:7" ht="17.100000000000001">
      <c r="A1336" s="270" t="s">
        <v>2979</v>
      </c>
      <c r="B1336" s="270" t="s">
        <v>2844</v>
      </c>
      <c r="C1336" s="270" t="s">
        <v>2675</v>
      </c>
      <c r="D1336" s="270" t="s">
        <v>2789</v>
      </c>
      <c r="E1336" s="271" t="s">
        <v>2675</v>
      </c>
      <c r="F1336" s="270" t="s">
        <v>2208</v>
      </c>
      <c r="G1336" s="270" t="s">
        <v>2974</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2980</v>
      </c>
      <c r="B1339" s="56" t="s">
        <v>2432</v>
      </c>
      <c r="C1339" s="56" t="s">
        <v>2556</v>
      </c>
      <c r="D1339" s="56" t="s">
        <v>2789</v>
      </c>
      <c r="E1339" s="74" t="s">
        <v>2556</v>
      </c>
      <c r="F1339" s="56" t="s">
        <v>2208</v>
      </c>
      <c r="G1339" s="56" t="s">
        <v>2435</v>
      </c>
    </row>
    <row r="1340" spans="1:7" ht="17.100000000000001">
      <c r="A1340" s="270" t="s">
        <v>2981</v>
      </c>
      <c r="B1340" s="270" t="s">
        <v>2844</v>
      </c>
      <c r="C1340" s="270" t="s">
        <v>108</v>
      </c>
      <c r="D1340" s="270" t="s">
        <v>2789</v>
      </c>
      <c r="E1340" s="271" t="s">
        <v>108</v>
      </c>
      <c r="F1340" s="270" t="s">
        <v>2208</v>
      </c>
      <c r="G1340" s="270" t="s">
        <v>2982</v>
      </c>
    </row>
    <row r="1341" spans="1:7" ht="17.100000000000001">
      <c r="A1341" s="270" t="s">
        <v>2983</v>
      </c>
      <c r="B1341" s="270" t="s">
        <v>2801</v>
      </c>
      <c r="C1341" s="270" t="s">
        <v>2675</v>
      </c>
      <c r="D1341" s="270" t="s">
        <v>2789</v>
      </c>
      <c r="E1341" s="271" t="s">
        <v>2675</v>
      </c>
      <c r="F1341" s="270" t="s">
        <v>2208</v>
      </c>
      <c r="G1341" s="270"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0" t="s">
        <v>2426</v>
      </c>
      <c r="B1346" s="270" t="s">
        <v>2426</v>
      </c>
      <c r="C1346" s="270" t="s">
        <v>2427</v>
      </c>
      <c r="D1346" s="270" t="s">
        <v>2789</v>
      </c>
      <c r="E1346" s="271" t="s">
        <v>2802</v>
      </c>
      <c r="F1346" s="270" t="s">
        <v>2209</v>
      </c>
      <c r="G1346" s="270" t="s">
        <v>2450</v>
      </c>
    </row>
    <row r="1347" spans="1:7">
      <c r="A1347" s="56" t="s">
        <v>2993</v>
      </c>
      <c r="B1347" s="56" t="s">
        <v>2834</v>
      </c>
      <c r="C1347" s="56" t="s">
        <v>2994</v>
      </c>
      <c r="D1347" s="56" t="s">
        <v>2789</v>
      </c>
      <c r="E1347" s="74" t="s">
        <v>2995</v>
      </c>
      <c r="F1347" s="56" t="s">
        <v>2209</v>
      </c>
      <c r="G1347" s="56" t="s">
        <v>2996</v>
      </c>
    </row>
    <row r="1348" spans="1:7" ht="17.100000000000001">
      <c r="A1348" s="270" t="s">
        <v>2997</v>
      </c>
      <c r="B1348" s="270" t="s">
        <v>2814</v>
      </c>
      <c r="C1348" s="270" t="s">
        <v>2998</v>
      </c>
      <c r="D1348" s="270" t="s">
        <v>2789</v>
      </c>
      <c r="E1348" s="271" t="s">
        <v>108</v>
      </c>
      <c r="F1348" s="270" t="s">
        <v>2208</v>
      </c>
      <c r="G1348" s="270" t="s">
        <v>2999</v>
      </c>
    </row>
    <row r="1349" spans="1:7" ht="17.100000000000001">
      <c r="A1349" s="270" t="s">
        <v>3000</v>
      </c>
      <c r="B1349" s="270" t="s">
        <v>2826</v>
      </c>
      <c r="C1349" s="270" t="s">
        <v>3001</v>
      </c>
      <c r="D1349" s="270" t="s">
        <v>2789</v>
      </c>
      <c r="E1349" s="271" t="s">
        <v>2675</v>
      </c>
      <c r="F1349" s="270" t="s">
        <v>2208</v>
      </c>
      <c r="G1349" s="270" t="s">
        <v>3002</v>
      </c>
    </row>
    <row r="1350" spans="1:7">
      <c r="A1350" s="56" t="s">
        <v>3003</v>
      </c>
      <c r="B1350" s="56" t="s">
        <v>2826</v>
      </c>
      <c r="C1350" s="56" t="s">
        <v>3001</v>
      </c>
      <c r="D1350" s="56" t="s">
        <v>2789</v>
      </c>
      <c r="E1350" s="74" t="s">
        <v>2675</v>
      </c>
      <c r="F1350" s="56" t="s">
        <v>2208</v>
      </c>
      <c r="G1350" s="56" t="s">
        <v>3002</v>
      </c>
    </row>
    <row r="1351" spans="1:7">
      <c r="A1351" s="56" t="s">
        <v>3004</v>
      </c>
      <c r="B1351" s="56" t="s">
        <v>2467</v>
      </c>
      <c r="C1351" s="56" t="s">
        <v>2675</v>
      </c>
      <c r="D1351" s="56" t="s">
        <v>2789</v>
      </c>
      <c r="E1351" s="74" t="s">
        <v>2675</v>
      </c>
      <c r="F1351" s="56" t="s">
        <v>2208</v>
      </c>
      <c r="G1351" s="56" t="s">
        <v>3005</v>
      </c>
    </row>
    <row r="1352" spans="1:7" ht="17.100000000000001">
      <c r="A1352" s="270" t="s">
        <v>3006</v>
      </c>
      <c r="B1352" s="270" t="s">
        <v>2834</v>
      </c>
      <c r="C1352" s="270" t="s">
        <v>2675</v>
      </c>
      <c r="D1352" s="270" t="s">
        <v>2789</v>
      </c>
      <c r="E1352" s="271" t="s">
        <v>2675</v>
      </c>
      <c r="F1352" s="271" t="s">
        <v>2208</v>
      </c>
      <c r="G1352" s="270" t="s">
        <v>3007</v>
      </c>
    </row>
    <row r="1353" spans="1:7">
      <c r="A1353" s="56" t="s">
        <v>3008</v>
      </c>
      <c r="B1353" s="56" t="s">
        <v>2826</v>
      </c>
      <c r="C1353" s="56" t="s">
        <v>2675</v>
      </c>
      <c r="D1353" s="56" t="s">
        <v>2789</v>
      </c>
      <c r="E1353" s="74" t="s">
        <v>2675</v>
      </c>
      <c r="F1353" s="74" t="s">
        <v>2208</v>
      </c>
      <c r="G1353" s="56" t="s">
        <v>3009</v>
      </c>
    </row>
    <row r="1354" spans="1:7" ht="17.100000000000001">
      <c r="A1354" s="270" t="s">
        <v>3010</v>
      </c>
      <c r="B1354" s="270" t="s">
        <v>2792</v>
      </c>
      <c r="C1354" s="270" t="s">
        <v>2675</v>
      </c>
      <c r="D1354" s="270" t="s">
        <v>2789</v>
      </c>
      <c r="E1354" s="271" t="s">
        <v>2675</v>
      </c>
      <c r="F1354" s="270" t="s">
        <v>2208</v>
      </c>
      <c r="G1354" s="270" t="s">
        <v>3011</v>
      </c>
    </row>
    <row r="1355" spans="1:7">
      <c r="A1355" s="56" t="s">
        <v>3012</v>
      </c>
      <c r="B1355" s="56" t="s">
        <v>2834</v>
      </c>
      <c r="C1355" s="56" t="s">
        <v>2675</v>
      </c>
      <c r="D1355" s="56" t="s">
        <v>2789</v>
      </c>
      <c r="E1355" s="74" t="s">
        <v>2675</v>
      </c>
      <c r="F1355" s="56" t="s">
        <v>2208</v>
      </c>
      <c r="G1355" s="56" t="s">
        <v>3013</v>
      </c>
    </row>
    <row r="1356" spans="1:7" ht="17.100000000000001">
      <c r="A1356" s="270" t="s">
        <v>3014</v>
      </c>
      <c r="B1356" s="270" t="s">
        <v>2871</v>
      </c>
      <c r="C1356" s="270" t="s">
        <v>2675</v>
      </c>
      <c r="D1356" s="270" t="s">
        <v>2789</v>
      </c>
      <c r="E1356" s="271" t="s">
        <v>2675</v>
      </c>
      <c r="F1356" s="270" t="s">
        <v>2208</v>
      </c>
      <c r="G1356" s="270" t="s">
        <v>3015</v>
      </c>
    </row>
    <row r="1357" spans="1:7">
      <c r="A1357" s="56" t="s">
        <v>3016</v>
      </c>
      <c r="B1357" s="56" t="s">
        <v>2792</v>
      </c>
      <c r="C1357" s="56" t="s">
        <v>2675</v>
      </c>
      <c r="D1357" s="56" t="s">
        <v>2789</v>
      </c>
      <c r="E1357" s="74" t="s">
        <v>2675</v>
      </c>
      <c r="F1357" s="56" t="s">
        <v>2208</v>
      </c>
      <c r="G1357" s="56" t="s">
        <v>3017</v>
      </c>
    </row>
    <row r="1358" spans="1:7" ht="17.100000000000001">
      <c r="A1358" s="270" t="s">
        <v>3018</v>
      </c>
      <c r="B1358" s="270" t="s">
        <v>2432</v>
      </c>
      <c r="C1358" s="270" t="s">
        <v>3019</v>
      </c>
      <c r="D1358" s="270" t="s">
        <v>2789</v>
      </c>
      <c r="E1358" s="271" t="s">
        <v>108</v>
      </c>
      <c r="F1358" s="271" t="s">
        <v>2208</v>
      </c>
      <c r="G1358" s="270" t="s">
        <v>3020</v>
      </c>
    </row>
    <row r="1359" spans="1:7" ht="17.100000000000001">
      <c r="A1359" s="270" t="s">
        <v>3021</v>
      </c>
      <c r="B1359" s="270" t="s">
        <v>2432</v>
      </c>
      <c r="C1359" s="270" t="s">
        <v>1213</v>
      </c>
      <c r="D1359" s="270" t="s">
        <v>2789</v>
      </c>
      <c r="E1359" s="271" t="s">
        <v>1213</v>
      </c>
      <c r="F1359" s="270" t="s">
        <v>2205</v>
      </c>
      <c r="G1359" s="270" t="s">
        <v>2435</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0" t="s">
        <v>2472</v>
      </c>
      <c r="B1362" s="270" t="s">
        <v>2473</v>
      </c>
      <c r="C1362" s="270" t="s">
        <v>2474</v>
      </c>
      <c r="D1362" s="270" t="s">
        <v>2789</v>
      </c>
      <c r="E1362" s="271" t="s">
        <v>2475</v>
      </c>
      <c r="F1362" s="270" t="s">
        <v>2209</v>
      </c>
      <c r="G1362" s="270" t="s">
        <v>2476</v>
      </c>
    </row>
    <row r="1363" spans="1:7">
      <c r="A1363" s="56" t="s">
        <v>2477</v>
      </c>
      <c r="B1363" s="56" t="s">
        <v>2426</v>
      </c>
      <c r="C1363" s="56" t="s">
        <v>1213</v>
      </c>
      <c r="D1363" s="56" t="s">
        <v>2789</v>
      </c>
      <c r="E1363" s="74" t="s">
        <v>1213</v>
      </c>
      <c r="F1363" s="56" t="s">
        <v>2205</v>
      </c>
      <c r="G1363" s="56" t="s">
        <v>2435</v>
      </c>
    </row>
    <row r="1364" spans="1:7" ht="17.100000000000001">
      <c r="A1364" s="270" t="s">
        <v>2478</v>
      </c>
      <c r="B1364" s="270"/>
      <c r="C1364" s="270" t="s">
        <v>2479</v>
      </c>
      <c r="D1364" s="270" t="s">
        <v>2789</v>
      </c>
      <c r="E1364" s="271" t="s">
        <v>2552</v>
      </c>
      <c r="F1364" s="270" t="s">
        <v>2208</v>
      </c>
      <c r="G1364" s="270" t="s">
        <v>2435</v>
      </c>
    </row>
    <row r="1365" spans="1:7" ht="17.100000000000001">
      <c r="A1365" s="270" t="s">
        <v>2553</v>
      </c>
      <c r="B1365" s="270" t="s">
        <v>2473</v>
      </c>
      <c r="C1365" s="270" t="s">
        <v>108</v>
      </c>
      <c r="D1365" s="270" t="s">
        <v>2789</v>
      </c>
      <c r="E1365" s="271" t="s">
        <v>108</v>
      </c>
      <c r="F1365" s="270" t="s">
        <v>2208</v>
      </c>
      <c r="G1365" s="270" t="s">
        <v>2435</v>
      </c>
    </row>
    <row r="1366" spans="1:7">
      <c r="A1366" s="56" t="s">
        <v>2554</v>
      </c>
      <c r="B1366" s="56" t="s">
        <v>2555</v>
      </c>
      <c r="C1366" s="56" t="s">
        <v>2556</v>
      </c>
      <c r="D1366" s="56" t="s">
        <v>2789</v>
      </c>
      <c r="E1366" s="74" t="s">
        <v>2556</v>
      </c>
      <c r="F1366" s="56" t="s">
        <v>2208</v>
      </c>
      <c r="G1366" s="56" t="s">
        <v>2557</v>
      </c>
    </row>
    <row r="1367" spans="1:7" ht="17.100000000000001">
      <c r="A1367" s="270" t="s">
        <v>2558</v>
      </c>
      <c r="B1367" s="270"/>
      <c r="C1367" s="270" t="s">
        <v>108</v>
      </c>
      <c r="D1367" s="270" t="s">
        <v>2789</v>
      </c>
      <c r="E1367" s="271" t="s">
        <v>108</v>
      </c>
      <c r="F1367" s="270" t="s">
        <v>2208</v>
      </c>
      <c r="G1367" s="270" t="s">
        <v>2435</v>
      </c>
    </row>
    <row r="1368" spans="1:7" ht="17.100000000000001">
      <c r="A1368" s="75" t="s">
        <v>3024</v>
      </c>
      <c r="B1368" s="75"/>
      <c r="C1368" s="75"/>
      <c r="D1368" s="75"/>
      <c r="E1368" s="76"/>
      <c r="F1368" s="75"/>
      <c r="G1368" s="75"/>
    </row>
    <row r="1369" spans="1:7">
      <c r="A1369" s="56" t="s">
        <v>2560</v>
      </c>
      <c r="B1369" s="56" t="s">
        <v>2485</v>
      </c>
      <c r="C1369" s="56" t="s">
        <v>108</v>
      </c>
      <c r="D1369" s="56" t="s">
        <v>2789</v>
      </c>
      <c r="E1369" s="74" t="s">
        <v>108</v>
      </c>
      <c r="F1369" s="56" t="s">
        <v>2208</v>
      </c>
      <c r="G1369" s="56" t="s">
        <v>2435</v>
      </c>
    </row>
    <row r="1370" spans="1:7" ht="17.100000000000001">
      <c r="A1370" s="270" t="s">
        <v>2561</v>
      </c>
      <c r="B1370" s="270" t="s">
        <v>2562</v>
      </c>
      <c r="C1370" s="270" t="s">
        <v>108</v>
      </c>
      <c r="D1370" s="270" t="s">
        <v>2789</v>
      </c>
      <c r="E1370" s="271" t="s">
        <v>108</v>
      </c>
      <c r="F1370" s="270" t="s">
        <v>2208</v>
      </c>
      <c r="G1370" s="270" t="s">
        <v>2563</v>
      </c>
    </row>
    <row r="1371" spans="1:7" ht="17.100000000000001">
      <c r="A1371" s="270" t="s">
        <v>2564</v>
      </c>
      <c r="B1371" s="270" t="s">
        <v>2562</v>
      </c>
      <c r="C1371" s="270" t="s">
        <v>108</v>
      </c>
      <c r="D1371" s="270" t="s">
        <v>2789</v>
      </c>
      <c r="E1371" s="271" t="s">
        <v>108</v>
      </c>
      <c r="F1371" s="270" t="s">
        <v>2208</v>
      </c>
      <c r="G1371" s="270" t="s">
        <v>2435</v>
      </c>
    </row>
    <row r="1372" spans="1:7" ht="17.100000000000001">
      <c r="A1372" s="270" t="s">
        <v>2481</v>
      </c>
      <c r="B1372" s="270" t="s">
        <v>2426</v>
      </c>
      <c r="C1372" s="270" t="s">
        <v>2427</v>
      </c>
      <c r="D1372" s="270" t="s">
        <v>2789</v>
      </c>
      <c r="E1372" s="271" t="s">
        <v>2802</v>
      </c>
      <c r="F1372" s="270" t="s">
        <v>2209</v>
      </c>
      <c r="G1372" s="270" t="s">
        <v>2435</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0" t="s">
        <v>2570</v>
      </c>
      <c r="B1375" s="270" t="s">
        <v>2571</v>
      </c>
      <c r="C1375" s="270" t="s">
        <v>108</v>
      </c>
      <c r="D1375" s="270" t="s">
        <v>2789</v>
      </c>
      <c r="E1375" s="271" t="s">
        <v>108</v>
      </c>
      <c r="F1375" s="270" t="s">
        <v>2208</v>
      </c>
      <c r="G1375" s="270" t="s">
        <v>2435</v>
      </c>
    </row>
    <row r="1376" spans="1:7" ht="17.100000000000001">
      <c r="A1376" s="270" t="s">
        <v>2572</v>
      </c>
      <c r="B1376" s="270" t="s">
        <v>2571</v>
      </c>
      <c r="C1376" s="270" t="s">
        <v>2573</v>
      </c>
      <c r="D1376" s="270" t="s">
        <v>2789</v>
      </c>
      <c r="E1376" s="271" t="s">
        <v>2794</v>
      </c>
      <c r="F1376" s="270" t="s">
        <v>2208</v>
      </c>
      <c r="G1376" s="270" t="s">
        <v>2435</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2435</v>
      </c>
    </row>
    <row r="1379" spans="1:7" ht="17.100000000000001">
      <c r="A1379" s="75" t="s">
        <v>3026</v>
      </c>
      <c r="B1379" s="75"/>
      <c r="C1379" s="75"/>
      <c r="D1379" s="75"/>
      <c r="E1379" s="76"/>
      <c r="F1379" s="75"/>
      <c r="G1379" s="75"/>
    </row>
    <row r="1380" spans="1:7" ht="17.100000000000001">
      <c r="A1380" s="270" t="s">
        <v>2579</v>
      </c>
      <c r="B1380" s="270" t="s">
        <v>2580</v>
      </c>
      <c r="C1380" s="270" t="s">
        <v>2581</v>
      </c>
      <c r="D1380" s="270" t="s">
        <v>2789</v>
      </c>
      <c r="E1380" s="271" t="s">
        <v>108</v>
      </c>
      <c r="F1380" s="270" t="s">
        <v>2208</v>
      </c>
      <c r="G1380" s="270" t="s">
        <v>2435</v>
      </c>
    </row>
    <row r="1381" spans="1:7">
      <c r="A1381" s="56" t="s">
        <v>2584</v>
      </c>
      <c r="B1381" s="56" t="s">
        <v>2585</v>
      </c>
      <c r="C1381" s="56" t="s">
        <v>2586</v>
      </c>
      <c r="D1381" s="56" t="s">
        <v>2789</v>
      </c>
      <c r="E1381" s="74" t="s">
        <v>108</v>
      </c>
      <c r="F1381" s="56" t="s">
        <v>2208</v>
      </c>
      <c r="G1381" s="56" t="s">
        <v>2435</v>
      </c>
    </row>
    <row r="1382" spans="1:7">
      <c r="A1382" s="56" t="s">
        <v>2587</v>
      </c>
      <c r="B1382" s="56" t="s">
        <v>2588</v>
      </c>
      <c r="C1382" s="56" t="s">
        <v>108</v>
      </c>
      <c r="D1382" s="56" t="s">
        <v>2789</v>
      </c>
      <c r="E1382" s="74" t="s">
        <v>108</v>
      </c>
      <c r="F1382" s="56" t="s">
        <v>2208</v>
      </c>
      <c r="G1382" s="56" t="s">
        <v>2589</v>
      </c>
    </row>
    <row r="1383" spans="1:7" ht="17.100000000000001">
      <c r="A1383" s="270" t="s">
        <v>2590</v>
      </c>
      <c r="B1383" s="270" t="s">
        <v>2588</v>
      </c>
      <c r="C1383" s="270" t="s">
        <v>108</v>
      </c>
      <c r="D1383" s="270" t="s">
        <v>2789</v>
      </c>
      <c r="E1383" s="271" t="s">
        <v>108</v>
      </c>
      <c r="F1383" s="270" t="s">
        <v>2208</v>
      </c>
      <c r="G1383" s="270" t="s">
        <v>2435</v>
      </c>
    </row>
    <row r="1384" spans="1:7" ht="17.100000000000001">
      <c r="A1384" s="75" t="s">
        <v>3027</v>
      </c>
      <c r="B1384" s="75"/>
      <c r="C1384" s="75"/>
      <c r="D1384" s="75"/>
      <c r="E1384" s="76"/>
      <c r="F1384" s="75"/>
      <c r="G1384" s="75"/>
    </row>
    <row r="1385" spans="1:7">
      <c r="A1385" s="56" t="s">
        <v>2592</v>
      </c>
      <c r="B1385" s="56" t="s">
        <v>2485</v>
      </c>
      <c r="C1385" s="56" t="s">
        <v>108</v>
      </c>
      <c r="D1385" s="56" t="s">
        <v>2789</v>
      </c>
      <c r="E1385" s="74" t="s">
        <v>108</v>
      </c>
      <c r="F1385" s="56" t="s">
        <v>2208</v>
      </c>
      <c r="G1385" s="56" t="s">
        <v>2435</v>
      </c>
    </row>
    <row r="1386" spans="1:7">
      <c r="A1386" s="56" t="s">
        <v>2484</v>
      </c>
      <c r="B1386" s="56" t="s">
        <v>2485</v>
      </c>
      <c r="C1386" s="56" t="s">
        <v>2427</v>
      </c>
      <c r="D1386" s="56" t="s">
        <v>2789</v>
      </c>
      <c r="E1386" s="74" t="s">
        <v>2802</v>
      </c>
      <c r="F1386" s="56" t="s">
        <v>2209</v>
      </c>
      <c r="G1386" s="56" t="s">
        <v>2435</v>
      </c>
    </row>
    <row r="1387" spans="1:7">
      <c r="A1387" s="56" t="s">
        <v>2486</v>
      </c>
      <c r="B1387" s="56" t="s">
        <v>2485</v>
      </c>
      <c r="C1387" s="56" t="s">
        <v>2427</v>
      </c>
      <c r="D1387" s="56" t="s">
        <v>2789</v>
      </c>
      <c r="E1387" s="74" t="s">
        <v>2802</v>
      </c>
      <c r="F1387" s="74" t="s">
        <v>2209</v>
      </c>
      <c r="G1387" s="56" t="s">
        <v>2435</v>
      </c>
    </row>
    <row r="1388" spans="1:7">
      <c r="A1388" s="56" t="s">
        <v>2487</v>
      </c>
      <c r="B1388" s="56" t="s">
        <v>2485</v>
      </c>
      <c r="C1388" s="56" t="s">
        <v>2427</v>
      </c>
      <c r="D1388" s="56" t="s">
        <v>2789</v>
      </c>
      <c r="E1388" s="74" t="s">
        <v>2802</v>
      </c>
      <c r="F1388" s="56" t="s">
        <v>2209</v>
      </c>
      <c r="G1388" s="56" t="s">
        <v>2435</v>
      </c>
    </row>
    <row r="1389" spans="1:7" ht="17.100000000000001">
      <c r="A1389" s="270" t="s">
        <v>2488</v>
      </c>
      <c r="B1389" s="270" t="s">
        <v>2485</v>
      </c>
      <c r="C1389" s="270" t="s">
        <v>2427</v>
      </c>
      <c r="D1389" s="270" t="s">
        <v>2789</v>
      </c>
      <c r="E1389" s="271" t="s">
        <v>2802</v>
      </c>
      <c r="F1389" s="270" t="s">
        <v>2209</v>
      </c>
      <c r="G1389" s="270" t="s">
        <v>2435</v>
      </c>
    </row>
    <row r="1390" spans="1:7" ht="17.100000000000001">
      <c r="A1390" s="270" t="s">
        <v>2593</v>
      </c>
      <c r="B1390" s="270" t="s">
        <v>2594</v>
      </c>
      <c r="C1390" s="270" t="s">
        <v>108</v>
      </c>
      <c r="D1390" s="270" t="s">
        <v>2789</v>
      </c>
      <c r="E1390" s="271" t="s">
        <v>108</v>
      </c>
      <c r="F1390" s="270" t="s">
        <v>2208</v>
      </c>
      <c r="G1390" s="270" t="s">
        <v>2595</v>
      </c>
    </row>
    <row r="1391" spans="1:7" ht="17.100000000000001">
      <c r="A1391" s="270" t="s">
        <v>2596</v>
      </c>
      <c r="B1391" s="270" t="s">
        <v>2594</v>
      </c>
      <c r="C1391" s="270" t="s">
        <v>108</v>
      </c>
      <c r="D1391" s="270" t="s">
        <v>2789</v>
      </c>
      <c r="E1391" s="271" t="s">
        <v>108</v>
      </c>
      <c r="F1391" s="270" t="s">
        <v>2208</v>
      </c>
      <c r="G1391" s="270" t="s">
        <v>2435</v>
      </c>
    </row>
    <row r="1392" spans="1:7" ht="17.100000000000001">
      <c r="A1392" s="75" t="s">
        <v>3028</v>
      </c>
      <c r="B1392" s="75"/>
      <c r="C1392" s="75"/>
      <c r="D1392" s="75"/>
      <c r="E1392" s="76"/>
      <c r="F1392" s="75"/>
      <c r="G1392" s="75"/>
    </row>
    <row r="1393" spans="1:7" ht="17.100000000000001">
      <c r="A1393" s="270" t="s">
        <v>2598</v>
      </c>
      <c r="B1393" s="270" t="s">
        <v>2599</v>
      </c>
      <c r="C1393" s="270" t="s">
        <v>108</v>
      </c>
      <c r="D1393" s="270" t="s">
        <v>2789</v>
      </c>
      <c r="E1393" s="271" t="s">
        <v>108</v>
      </c>
      <c r="F1393" s="270" t="s">
        <v>2208</v>
      </c>
      <c r="G1393" s="270" t="s">
        <v>2435</v>
      </c>
    </row>
    <row r="1394" spans="1:7">
      <c r="A1394" s="56" t="s">
        <v>2600</v>
      </c>
      <c r="B1394" s="56" t="s">
        <v>2601</v>
      </c>
      <c r="C1394" s="56" t="s">
        <v>2581</v>
      </c>
      <c r="D1394" s="56" t="s">
        <v>2789</v>
      </c>
      <c r="E1394" s="74" t="s">
        <v>108</v>
      </c>
      <c r="F1394" s="56" t="s">
        <v>2208</v>
      </c>
      <c r="G1394" s="56" t="s">
        <v>2435</v>
      </c>
    </row>
    <row r="1395" spans="1:7">
      <c r="A1395" s="56" t="s">
        <v>2602</v>
      </c>
      <c r="B1395" s="56" t="s">
        <v>2599</v>
      </c>
      <c r="C1395" s="56" t="s">
        <v>2603</v>
      </c>
      <c r="D1395" s="56" t="s">
        <v>2789</v>
      </c>
      <c r="E1395" s="74" t="s">
        <v>108</v>
      </c>
      <c r="F1395" s="56" t="s">
        <v>2208</v>
      </c>
      <c r="G1395" s="56" t="s">
        <v>2604</v>
      </c>
    </row>
    <row r="1396" spans="1:7">
      <c r="A1396" s="57" t="s">
        <v>2490</v>
      </c>
      <c r="B1396" s="57" t="s">
        <v>2426</v>
      </c>
      <c r="C1396" s="57" t="s">
        <v>2491</v>
      </c>
      <c r="D1396" s="57" t="s">
        <v>2789</v>
      </c>
      <c r="E1396" s="58" t="s">
        <v>108</v>
      </c>
      <c r="F1396" s="58" t="s">
        <v>2493</v>
      </c>
      <c r="G1396" s="57" t="s">
        <v>2435</v>
      </c>
    </row>
    <row r="1397" spans="1:7" ht="17.100000000000001">
      <c r="A1397" s="270" t="s">
        <v>2494</v>
      </c>
      <c r="B1397" s="270" t="s">
        <v>2426</v>
      </c>
      <c r="C1397" s="270" t="s">
        <v>2427</v>
      </c>
      <c r="D1397" s="270" t="s">
        <v>2789</v>
      </c>
      <c r="E1397" s="271" t="s">
        <v>2802</v>
      </c>
      <c r="F1397" s="270" t="s">
        <v>2209</v>
      </c>
      <c r="G1397" s="270" t="s">
        <v>2435</v>
      </c>
    </row>
    <row r="1398" spans="1:7" ht="17.100000000000001">
      <c r="A1398" s="270" t="s">
        <v>2495</v>
      </c>
      <c r="B1398" s="270" t="s">
        <v>2426</v>
      </c>
      <c r="C1398" s="270" t="s">
        <v>2427</v>
      </c>
      <c r="D1398" s="270" t="s">
        <v>2789</v>
      </c>
      <c r="E1398" s="271" t="s">
        <v>2802</v>
      </c>
      <c r="F1398" s="270" t="s">
        <v>2209</v>
      </c>
      <c r="G1398" s="270" t="s">
        <v>2435</v>
      </c>
    </row>
    <row r="1399" spans="1:7" ht="17.100000000000001">
      <c r="A1399" s="270" t="s">
        <v>2496</v>
      </c>
      <c r="B1399" s="270" t="s">
        <v>2426</v>
      </c>
      <c r="C1399" s="270" t="s">
        <v>2427</v>
      </c>
      <c r="D1399" s="270" t="s">
        <v>2789</v>
      </c>
      <c r="E1399" s="271" t="s">
        <v>2802</v>
      </c>
      <c r="F1399" s="270" t="s">
        <v>2209</v>
      </c>
      <c r="G1399" s="270" t="s">
        <v>2435</v>
      </c>
    </row>
    <row r="1400" spans="1:7">
      <c r="A1400" s="56" t="s">
        <v>2605</v>
      </c>
      <c r="B1400" s="56" t="s">
        <v>2599</v>
      </c>
      <c r="C1400" s="56" t="s">
        <v>2556</v>
      </c>
      <c r="D1400" s="56" t="s">
        <v>2789</v>
      </c>
      <c r="E1400" s="74" t="s">
        <v>2556</v>
      </c>
      <c r="F1400" s="56" t="s">
        <v>2208</v>
      </c>
      <c r="G1400" s="56" t="s">
        <v>2435</v>
      </c>
    </row>
    <row r="1401" spans="1:7">
      <c r="A1401" s="56" t="s">
        <v>2606</v>
      </c>
      <c r="B1401" s="56" t="s">
        <v>2607</v>
      </c>
      <c r="C1401" s="56" t="s">
        <v>108</v>
      </c>
      <c r="D1401" s="56" t="s">
        <v>2789</v>
      </c>
      <c r="E1401" s="74" t="s">
        <v>108</v>
      </c>
      <c r="F1401" s="56" t="s">
        <v>2208</v>
      </c>
      <c r="G1401" s="56" t="s">
        <v>2435</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2435</v>
      </c>
    </row>
    <row r="1404" spans="1:7" ht="17.100000000000001">
      <c r="A1404" s="270" t="s">
        <v>3032</v>
      </c>
      <c r="B1404" s="270" t="s">
        <v>2594</v>
      </c>
      <c r="C1404" s="270" t="s">
        <v>3031</v>
      </c>
      <c r="D1404" s="270" t="s">
        <v>2789</v>
      </c>
      <c r="E1404" s="271" t="s">
        <v>2204</v>
      </c>
      <c r="F1404" s="270" t="s">
        <v>2207</v>
      </c>
      <c r="G1404" s="270" t="s">
        <v>2435</v>
      </c>
    </row>
    <row r="1405" spans="1:7" ht="17.100000000000001">
      <c r="A1405" s="270" t="s">
        <v>2609</v>
      </c>
      <c r="B1405" s="270"/>
      <c r="C1405" s="270" t="s">
        <v>2556</v>
      </c>
      <c r="D1405" s="270" t="s">
        <v>2789</v>
      </c>
      <c r="E1405" s="271" t="s">
        <v>2556</v>
      </c>
      <c r="F1405" s="270" t="s">
        <v>2208</v>
      </c>
      <c r="G1405" s="270" t="s">
        <v>2435</v>
      </c>
    </row>
    <row r="1406" spans="1:7" ht="17.100000000000001">
      <c r="A1406" s="270" t="s">
        <v>2610</v>
      </c>
      <c r="B1406" s="270"/>
      <c r="C1406" s="270" t="s">
        <v>2611</v>
      </c>
      <c r="D1406" s="270" t="s">
        <v>2789</v>
      </c>
      <c r="E1406" s="271" t="s">
        <v>2556</v>
      </c>
      <c r="F1406" s="270" t="s">
        <v>2208</v>
      </c>
      <c r="G1406" s="270" t="s">
        <v>2435</v>
      </c>
    </row>
    <row r="1407" spans="1:7" ht="17.100000000000001">
      <c r="A1407" s="270" t="s">
        <v>2613</v>
      </c>
      <c r="B1407" s="270" t="s">
        <v>2599</v>
      </c>
      <c r="C1407" s="270" t="s">
        <v>108</v>
      </c>
      <c r="D1407" s="270" t="s">
        <v>2789</v>
      </c>
      <c r="E1407" s="271" t="s">
        <v>108</v>
      </c>
      <c r="F1407" s="270" t="s">
        <v>2208</v>
      </c>
      <c r="G1407" s="270" t="s">
        <v>2435</v>
      </c>
    </row>
    <row r="1408" spans="1:7" ht="17.100000000000001">
      <c r="A1408" s="270" t="s">
        <v>2614</v>
      </c>
      <c r="B1408" s="270" t="s">
        <v>2599</v>
      </c>
      <c r="C1408" s="270" t="s">
        <v>108</v>
      </c>
      <c r="D1408" s="270" t="s">
        <v>2789</v>
      </c>
      <c r="E1408" s="271" t="s">
        <v>108</v>
      </c>
      <c r="F1408" s="270" t="s">
        <v>2208</v>
      </c>
      <c r="G1408" s="270" t="s">
        <v>2435</v>
      </c>
    </row>
    <row r="1409" spans="1:7" ht="17.100000000000001">
      <c r="A1409" s="270" t="s">
        <v>2615</v>
      </c>
      <c r="B1409" s="270" t="s">
        <v>2594</v>
      </c>
      <c r="C1409" s="270" t="s">
        <v>108</v>
      </c>
      <c r="D1409" s="270" t="s">
        <v>2789</v>
      </c>
      <c r="E1409" s="271" t="s">
        <v>108</v>
      </c>
      <c r="F1409" s="271" t="s">
        <v>2208</v>
      </c>
      <c r="G1409" s="270" t="s">
        <v>2435</v>
      </c>
    </row>
    <row r="1410" spans="1:7">
      <c r="A1410" s="56" t="s">
        <v>2616</v>
      </c>
      <c r="B1410" s="56" t="s">
        <v>2617</v>
      </c>
      <c r="C1410" s="56" t="s">
        <v>2556</v>
      </c>
      <c r="D1410" s="56" t="s">
        <v>2789</v>
      </c>
      <c r="E1410" s="74" t="s">
        <v>2556</v>
      </c>
      <c r="F1410" s="74" t="s">
        <v>2208</v>
      </c>
      <c r="G1410" s="56" t="s">
        <v>2435</v>
      </c>
    </row>
    <row r="1411" spans="1:7">
      <c r="A1411" s="56" t="s">
        <v>2618</v>
      </c>
      <c r="B1411" s="56" t="s">
        <v>2617</v>
      </c>
      <c r="C1411" s="56" t="s">
        <v>2556</v>
      </c>
      <c r="D1411" s="56" t="s">
        <v>2789</v>
      </c>
      <c r="E1411" s="74" t="s">
        <v>2556</v>
      </c>
      <c r="F1411" s="56" t="s">
        <v>2208</v>
      </c>
      <c r="G1411" s="56" t="s">
        <v>2435</v>
      </c>
    </row>
    <row r="1412" spans="1:7">
      <c r="A1412" s="56" t="s">
        <v>2498</v>
      </c>
      <c r="B1412" s="56" t="s">
        <v>2426</v>
      </c>
      <c r="C1412" s="56" t="s">
        <v>2427</v>
      </c>
      <c r="D1412" s="56" t="s">
        <v>2789</v>
      </c>
      <c r="E1412" s="74" t="s">
        <v>2802</v>
      </c>
      <c r="F1412" s="56" t="s">
        <v>2209</v>
      </c>
      <c r="G1412" s="56" t="s">
        <v>2435</v>
      </c>
    </row>
    <row r="1413" spans="1:7" ht="17.100000000000001">
      <c r="A1413" s="270" t="s">
        <v>2619</v>
      </c>
      <c r="B1413" s="270" t="s">
        <v>2617</v>
      </c>
      <c r="C1413" s="270" t="s">
        <v>108</v>
      </c>
      <c r="D1413" s="270" t="s">
        <v>2789</v>
      </c>
      <c r="E1413" s="271" t="s">
        <v>108</v>
      </c>
      <c r="F1413" s="270" t="s">
        <v>2208</v>
      </c>
      <c r="G1413" s="270" t="s">
        <v>2620</v>
      </c>
    </row>
    <row r="1414" spans="1:7" ht="17.100000000000001">
      <c r="A1414" s="75" t="s">
        <v>3033</v>
      </c>
      <c r="B1414" s="75"/>
      <c r="C1414" s="75"/>
      <c r="D1414" s="75"/>
      <c r="E1414" s="76"/>
      <c r="F1414" s="75"/>
      <c r="G1414" s="75"/>
    </row>
    <row r="1415" spans="1:7" ht="17.100000000000001">
      <c r="A1415" s="270" t="s">
        <v>2622</v>
      </c>
      <c r="B1415" s="270" t="s">
        <v>2623</v>
      </c>
      <c r="C1415" s="270" t="s">
        <v>108</v>
      </c>
      <c r="D1415" s="270" t="s">
        <v>2789</v>
      </c>
      <c r="E1415" s="271" t="s">
        <v>108</v>
      </c>
      <c r="F1415" s="271" t="s">
        <v>2208</v>
      </c>
      <c r="G1415" s="270" t="s">
        <v>2435</v>
      </c>
    </row>
    <row r="1416" spans="1:7" ht="17.100000000000001">
      <c r="A1416" s="270" t="s">
        <v>2624</v>
      </c>
      <c r="B1416" s="270" t="s">
        <v>2625</v>
      </c>
      <c r="C1416" s="270" t="s">
        <v>108</v>
      </c>
      <c r="D1416" s="270" t="s">
        <v>2789</v>
      </c>
      <c r="E1416" s="271" t="s">
        <v>108</v>
      </c>
      <c r="F1416" s="270" t="s">
        <v>2208</v>
      </c>
      <c r="G1416" s="270" t="s">
        <v>2435</v>
      </c>
    </row>
    <row r="1417" spans="1:7">
      <c r="A1417" s="56" t="s">
        <v>2626</v>
      </c>
      <c r="B1417" s="56" t="s">
        <v>2625</v>
      </c>
      <c r="C1417" s="56" t="s">
        <v>108</v>
      </c>
      <c r="D1417" s="56" t="s">
        <v>2789</v>
      </c>
      <c r="E1417" s="74" t="s">
        <v>108</v>
      </c>
      <c r="F1417" s="56" t="s">
        <v>2208</v>
      </c>
      <c r="G1417" s="56" t="s">
        <v>2435</v>
      </c>
    </row>
    <row r="1418" spans="1:7" ht="17.100000000000001">
      <c r="A1418" s="75" t="s">
        <v>3034</v>
      </c>
      <c r="B1418" s="75"/>
      <c r="C1418" s="75"/>
      <c r="D1418" s="75"/>
      <c r="E1418" s="76"/>
      <c r="F1418" s="75"/>
      <c r="G1418" s="75"/>
    </row>
    <row r="1419" spans="1:7">
      <c r="A1419" s="56" t="s">
        <v>2500</v>
      </c>
      <c r="B1419" s="56" t="s">
        <v>2501</v>
      </c>
      <c r="C1419" s="56" t="s">
        <v>2474</v>
      </c>
      <c r="D1419" s="56" t="s">
        <v>2789</v>
      </c>
      <c r="E1419" s="74" t="s">
        <v>2475</v>
      </c>
      <c r="F1419" s="56" t="s">
        <v>2209</v>
      </c>
      <c r="G1419" s="56" t="s">
        <v>2502</v>
      </c>
    </row>
    <row r="1420" spans="1:7">
      <c r="A1420" s="56" t="s">
        <v>2503</v>
      </c>
      <c r="B1420" s="56" t="s">
        <v>2504</v>
      </c>
      <c r="C1420" s="56" t="s">
        <v>2474</v>
      </c>
      <c r="D1420" s="56" t="s">
        <v>2789</v>
      </c>
      <c r="E1420" s="74" t="s">
        <v>2475</v>
      </c>
      <c r="F1420" s="74" t="s">
        <v>2209</v>
      </c>
      <c r="G1420" s="56" t="s">
        <v>2505</v>
      </c>
    </row>
    <row r="1421" spans="1:7" ht="17.100000000000001">
      <c r="A1421" s="270" t="s">
        <v>2635</v>
      </c>
      <c r="B1421" s="270" t="s">
        <v>2501</v>
      </c>
      <c r="C1421" s="270" t="s">
        <v>2556</v>
      </c>
      <c r="D1421" s="270" t="s">
        <v>2789</v>
      </c>
      <c r="E1421" s="271" t="s">
        <v>2556</v>
      </c>
      <c r="F1421" s="270" t="s">
        <v>2208</v>
      </c>
      <c r="G1421" s="270" t="s">
        <v>2636</v>
      </c>
    </row>
    <row r="1422" spans="1:7">
      <c r="A1422" s="56" t="s">
        <v>2637</v>
      </c>
      <c r="B1422" s="56" t="s">
        <v>2632</v>
      </c>
      <c r="C1422" s="56" t="s">
        <v>108</v>
      </c>
      <c r="D1422" s="56" t="s">
        <v>2789</v>
      </c>
      <c r="E1422" s="74" t="s">
        <v>108</v>
      </c>
      <c r="F1422" s="74" t="s">
        <v>2208</v>
      </c>
      <c r="G1422" s="56" t="s">
        <v>2638</v>
      </c>
    </row>
    <row r="1423" spans="1:7" ht="17.100000000000001">
      <c r="A1423" s="270" t="s">
        <v>2639</v>
      </c>
      <c r="B1423" s="270" t="s">
        <v>2640</v>
      </c>
      <c r="C1423" s="270" t="s">
        <v>108</v>
      </c>
      <c r="D1423" s="270" t="s">
        <v>2789</v>
      </c>
      <c r="E1423" s="271" t="s">
        <v>108</v>
      </c>
      <c r="F1423" s="271" t="s">
        <v>2208</v>
      </c>
      <c r="G1423" s="270" t="s">
        <v>2641</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0" t="s">
        <v>2510</v>
      </c>
      <c r="B1426" s="270" t="s">
        <v>2507</v>
      </c>
      <c r="C1426" s="270" t="s">
        <v>2511</v>
      </c>
      <c r="D1426" s="270" t="s">
        <v>2433</v>
      </c>
      <c r="E1426" s="271"/>
      <c r="F1426" s="270" t="s">
        <v>2512</v>
      </c>
      <c r="G1426" s="270" t="s">
        <v>2513</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2515</v>
      </c>
      <c r="B1429" s="56" t="s">
        <v>2426</v>
      </c>
      <c r="C1429" s="56" t="s">
        <v>2474</v>
      </c>
      <c r="D1429" s="56" t="s">
        <v>2789</v>
      </c>
      <c r="E1429" s="74" t="s">
        <v>2475</v>
      </c>
      <c r="F1429" s="74" t="s">
        <v>2209</v>
      </c>
      <c r="G1429" s="56" t="s">
        <v>2435</v>
      </c>
    </row>
    <row r="1430" spans="1:7" ht="17.100000000000001">
      <c r="A1430" s="270" t="s">
        <v>3131</v>
      </c>
      <c r="B1430" s="270" t="s">
        <v>2426</v>
      </c>
      <c r="C1430" s="270" t="s">
        <v>551</v>
      </c>
      <c r="D1430" s="270" t="s">
        <v>2433</v>
      </c>
      <c r="E1430" s="271"/>
      <c r="F1430" s="270" t="s">
        <v>3132</v>
      </c>
      <c r="G1430" s="270" t="s">
        <v>3132</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0" t="s">
        <v>2650</v>
      </c>
      <c r="B1433" s="270" t="s">
        <v>2632</v>
      </c>
      <c r="C1433" s="270" t="s">
        <v>108</v>
      </c>
      <c r="D1433" s="270" t="s">
        <v>2789</v>
      </c>
      <c r="E1433" s="271" t="s">
        <v>108</v>
      </c>
      <c r="F1433" s="271" t="s">
        <v>2208</v>
      </c>
      <c r="G1433" s="270" t="s">
        <v>2435</v>
      </c>
    </row>
    <row r="1434" spans="1:7">
      <c r="A1434" s="56" t="s">
        <v>2651</v>
      </c>
      <c r="B1434" s="56" t="s">
        <v>2652</v>
      </c>
      <c r="C1434" s="56" t="s">
        <v>2653</v>
      </c>
      <c r="D1434" s="56" t="s">
        <v>2789</v>
      </c>
      <c r="E1434" s="74" t="s">
        <v>108</v>
      </c>
      <c r="F1434" s="74" t="s">
        <v>2208</v>
      </c>
      <c r="G1434" s="56" t="s">
        <v>2435</v>
      </c>
    </row>
    <row r="1435" spans="1:7" ht="17.100000000000001">
      <c r="A1435" s="75" t="s">
        <v>3036</v>
      </c>
      <c r="B1435" s="75"/>
      <c r="C1435" s="75"/>
      <c r="D1435" s="75"/>
      <c r="E1435" s="76"/>
      <c r="F1435" s="75"/>
      <c r="G1435" s="75"/>
    </row>
    <row r="1436" spans="1:7">
      <c r="A1436" s="56" t="s">
        <v>2517</v>
      </c>
      <c r="B1436" s="56"/>
      <c r="C1436" s="56" t="s">
        <v>551</v>
      </c>
      <c r="D1436" s="56" t="s">
        <v>2433</v>
      </c>
      <c r="E1436" s="74"/>
      <c r="F1436" s="74" t="s">
        <v>2518</v>
      </c>
      <c r="G1436" s="56" t="s">
        <v>2435</v>
      </c>
    </row>
    <row r="1437" spans="1:7" ht="17.100000000000001">
      <c r="A1437" s="270" t="s">
        <v>2657</v>
      </c>
      <c r="B1437" s="270" t="s">
        <v>2658</v>
      </c>
      <c r="C1437" s="270" t="s">
        <v>108</v>
      </c>
      <c r="D1437" s="270" t="s">
        <v>2789</v>
      </c>
      <c r="E1437" s="271" t="s">
        <v>108</v>
      </c>
      <c r="F1437" s="271" t="s">
        <v>2208</v>
      </c>
      <c r="G1437" s="270" t="s">
        <v>2435</v>
      </c>
    </row>
    <row r="1438" spans="1:7" ht="17.100000000000001">
      <c r="A1438" s="270" t="s">
        <v>2659</v>
      </c>
      <c r="B1438" s="270" t="s">
        <v>2658</v>
      </c>
      <c r="C1438" s="270" t="s">
        <v>2556</v>
      </c>
      <c r="D1438" s="270" t="s">
        <v>2789</v>
      </c>
      <c r="E1438" s="271" t="s">
        <v>2556</v>
      </c>
      <c r="F1438" s="270" t="s">
        <v>2208</v>
      </c>
      <c r="G1438" s="270" t="s">
        <v>2660</v>
      </c>
    </row>
    <row r="1439" spans="1:7" ht="17.100000000000001">
      <c r="A1439" s="270" t="s">
        <v>2519</v>
      </c>
      <c r="B1439" s="270" t="s">
        <v>2520</v>
      </c>
      <c r="C1439" s="270" t="s">
        <v>2521</v>
      </c>
      <c r="D1439" s="270" t="s">
        <v>2789</v>
      </c>
      <c r="E1439" s="271" t="s">
        <v>3037</v>
      </c>
      <c r="F1439" s="271" t="s">
        <v>2205</v>
      </c>
      <c r="G1439" s="270"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2435</v>
      </c>
    </row>
    <row r="1442" spans="1:7" ht="17.100000000000001">
      <c r="A1442" s="270" t="s">
        <v>2524</v>
      </c>
      <c r="B1442" s="270"/>
      <c r="C1442" s="270" t="s">
        <v>2525</v>
      </c>
      <c r="D1442" s="270" t="s">
        <v>2433</v>
      </c>
      <c r="E1442" s="271"/>
      <c r="F1442" s="271" t="s">
        <v>2526</v>
      </c>
      <c r="G1442" s="270" t="s">
        <v>2435</v>
      </c>
    </row>
    <row r="1443" spans="1:7" ht="17.100000000000001">
      <c r="A1443" s="270" t="s">
        <v>2666</v>
      </c>
      <c r="B1443" s="270" t="s">
        <v>2658</v>
      </c>
      <c r="C1443" s="270" t="s">
        <v>2667</v>
      </c>
      <c r="D1443" s="270" t="s">
        <v>2789</v>
      </c>
      <c r="E1443" s="271" t="s">
        <v>108</v>
      </c>
      <c r="F1443" s="270" t="s">
        <v>2208</v>
      </c>
      <c r="G1443" s="270" t="s">
        <v>2668</v>
      </c>
    </row>
    <row r="1444" spans="1:7" ht="17.100000000000001">
      <c r="A1444" s="75" t="s">
        <v>3038</v>
      </c>
      <c r="B1444" s="75"/>
      <c r="C1444" s="75"/>
      <c r="D1444" s="75"/>
      <c r="E1444" s="76"/>
      <c r="F1444" s="75"/>
      <c r="G1444" s="75"/>
    </row>
    <row r="1445" spans="1:7">
      <c r="A1445" s="56" t="s">
        <v>2528</v>
      </c>
      <c r="B1445" s="56" t="s">
        <v>2426</v>
      </c>
      <c r="C1445" s="56" t="s">
        <v>2474</v>
      </c>
      <c r="D1445" s="56" t="s">
        <v>2789</v>
      </c>
      <c r="E1445" s="74" t="s">
        <v>2475</v>
      </c>
      <c r="F1445" s="74" t="s">
        <v>2209</v>
      </c>
      <c r="G1445" s="56" t="s">
        <v>2529</v>
      </c>
    </row>
    <row r="1446" spans="1:7">
      <c r="A1446" s="56" t="s">
        <v>2670</v>
      </c>
      <c r="B1446" s="56" t="s">
        <v>2507</v>
      </c>
      <c r="C1446" s="56" t="s">
        <v>2671</v>
      </c>
      <c r="D1446" s="56" t="s">
        <v>2789</v>
      </c>
      <c r="E1446" s="74" t="s">
        <v>108</v>
      </c>
      <c r="F1446" s="74" t="s">
        <v>2208</v>
      </c>
      <c r="G1446" s="56" t="s">
        <v>2672</v>
      </c>
    </row>
    <row r="1447" spans="1:7" ht="17.100000000000001">
      <c r="A1447" s="270" t="s">
        <v>2530</v>
      </c>
      <c r="B1447" s="270" t="s">
        <v>2531</v>
      </c>
      <c r="C1447" s="270" t="s">
        <v>2532</v>
      </c>
      <c r="D1447" s="270" t="s">
        <v>2433</v>
      </c>
      <c r="E1447" s="271"/>
      <c r="F1447" s="271" t="s">
        <v>2434</v>
      </c>
      <c r="G1447" s="270" t="s">
        <v>2533</v>
      </c>
    </row>
    <row r="1448" spans="1:7" ht="17.100000000000001">
      <c r="A1448" s="270" t="s">
        <v>2530</v>
      </c>
      <c r="B1448" s="270" t="s">
        <v>2531</v>
      </c>
      <c r="C1448" s="270" t="s">
        <v>2532</v>
      </c>
      <c r="D1448" s="270" t="s">
        <v>2789</v>
      </c>
      <c r="E1448" s="271" t="s">
        <v>108</v>
      </c>
      <c r="F1448" s="270" t="s">
        <v>2208</v>
      </c>
      <c r="G1448" s="270" t="s">
        <v>2533</v>
      </c>
    </row>
    <row r="1449" spans="1:7">
      <c r="A1449" s="56" t="s">
        <v>2534</v>
      </c>
      <c r="B1449" s="56" t="s">
        <v>2535</v>
      </c>
      <c r="C1449" s="56" t="s">
        <v>2474</v>
      </c>
      <c r="D1449" s="56" t="s">
        <v>2789</v>
      </c>
      <c r="E1449" s="74" t="s">
        <v>2475</v>
      </c>
      <c r="F1449" s="74" t="s">
        <v>2209</v>
      </c>
      <c r="G1449" s="56" t="s">
        <v>2536</v>
      </c>
    </row>
    <row r="1450" spans="1:7" ht="17.100000000000001">
      <c r="A1450" s="270" t="s">
        <v>2537</v>
      </c>
      <c r="B1450" s="270" t="s">
        <v>2426</v>
      </c>
      <c r="C1450" s="270" t="s">
        <v>2427</v>
      </c>
      <c r="D1450" s="270" t="s">
        <v>2789</v>
      </c>
      <c r="E1450" s="271" t="s">
        <v>2802</v>
      </c>
      <c r="F1450" s="271" t="s">
        <v>2209</v>
      </c>
      <c r="G1450" s="270" t="s">
        <v>2435</v>
      </c>
    </row>
    <row r="1451" spans="1:7">
      <c r="A1451" s="56" t="s">
        <v>2673</v>
      </c>
      <c r="B1451" s="56" t="s">
        <v>2426</v>
      </c>
      <c r="C1451" s="56" t="s">
        <v>108</v>
      </c>
      <c r="D1451" s="56" t="s">
        <v>2789</v>
      </c>
      <c r="E1451" s="74" t="s">
        <v>108</v>
      </c>
      <c r="F1451" s="74" t="s">
        <v>2208</v>
      </c>
      <c r="G1451" s="56" t="s">
        <v>2435</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2467</v>
      </c>
      <c r="C1454" s="56" t="s">
        <v>1617</v>
      </c>
      <c r="D1454" s="56" t="s">
        <v>3133</v>
      </c>
      <c r="E1454" s="74" t="s">
        <v>551</v>
      </c>
      <c r="F1454" s="74" t="s">
        <v>2395</v>
      </c>
      <c r="G1454" s="56" t="s">
        <v>2790</v>
      </c>
    </row>
    <row r="1455" spans="1:7">
      <c r="A1455" s="56" t="s">
        <v>2791</v>
      </c>
      <c r="B1455" s="56" t="s">
        <v>2792</v>
      </c>
      <c r="C1455" s="56" t="s">
        <v>2793</v>
      </c>
      <c r="D1455" s="56" t="s">
        <v>3133</v>
      </c>
      <c r="E1455" s="74" t="s">
        <v>551</v>
      </c>
      <c r="F1455" s="74" t="s">
        <v>2395</v>
      </c>
      <c r="G1455" s="56" t="s">
        <v>2795</v>
      </c>
    </row>
    <row r="1456" spans="1:7">
      <c r="A1456" s="56" t="s">
        <v>2426</v>
      </c>
      <c r="B1456" s="56" t="s">
        <v>2426</v>
      </c>
      <c r="C1456" s="56" t="s">
        <v>2427</v>
      </c>
      <c r="D1456" s="56" t="s">
        <v>3133</v>
      </c>
      <c r="E1456" s="74" t="s">
        <v>2712</v>
      </c>
      <c r="F1456" s="74" t="s">
        <v>2397</v>
      </c>
      <c r="G1456" s="56" t="s">
        <v>2430</v>
      </c>
    </row>
    <row r="1457" spans="1:7" ht="17.100000000000001">
      <c r="A1457" s="270" t="s">
        <v>2431</v>
      </c>
      <c r="B1457" s="270" t="s">
        <v>2432</v>
      </c>
      <c r="C1457" s="270"/>
      <c r="D1457" s="270" t="s">
        <v>2433</v>
      </c>
      <c r="E1457" s="271"/>
      <c r="F1457" s="270" t="s">
        <v>2434</v>
      </c>
      <c r="G1457" s="270" t="s">
        <v>2435</v>
      </c>
    </row>
    <row r="1458" spans="1:7" ht="17.100000000000001">
      <c r="A1458" s="270" t="s">
        <v>2436</v>
      </c>
      <c r="B1458" s="270" t="s">
        <v>2432</v>
      </c>
      <c r="C1458" s="270"/>
      <c r="D1458" s="270" t="s">
        <v>2433</v>
      </c>
      <c r="E1458" s="271"/>
      <c r="F1458" s="270" t="s">
        <v>2434</v>
      </c>
      <c r="G1458" s="270" t="s">
        <v>2435</v>
      </c>
    </row>
    <row r="1459" spans="1:7">
      <c r="A1459" s="56" t="s">
        <v>3041</v>
      </c>
      <c r="B1459" s="56" t="s">
        <v>2844</v>
      </c>
      <c r="C1459" s="56" t="s">
        <v>551</v>
      </c>
      <c r="D1459" s="56" t="s">
        <v>3133</v>
      </c>
      <c r="E1459" s="74" t="s">
        <v>551</v>
      </c>
      <c r="F1459" s="74" t="s">
        <v>2395</v>
      </c>
      <c r="G1459" s="56" t="s">
        <v>3042</v>
      </c>
    </row>
    <row r="1460" spans="1:7">
      <c r="A1460" s="56" t="s">
        <v>3043</v>
      </c>
      <c r="B1460" s="56" t="s">
        <v>2809</v>
      </c>
      <c r="C1460" s="56" t="s">
        <v>551</v>
      </c>
      <c r="D1460" s="56" t="s">
        <v>3133</v>
      </c>
      <c r="E1460" s="74" t="s">
        <v>551</v>
      </c>
      <c r="F1460" s="74" t="s">
        <v>2395</v>
      </c>
      <c r="G1460" s="56" t="s">
        <v>3044</v>
      </c>
    </row>
    <row r="1461" spans="1:7" ht="17.100000000000001">
      <c r="A1461" s="75" t="s">
        <v>3045</v>
      </c>
      <c r="B1461" s="75"/>
      <c r="C1461" s="75"/>
      <c r="D1461" s="75"/>
      <c r="E1461" s="76"/>
      <c r="F1461" s="75"/>
      <c r="G1461" s="75"/>
    </row>
    <row r="1462" spans="1:7">
      <c r="A1462" s="56" t="s">
        <v>2806</v>
      </c>
      <c r="B1462" s="56" t="s">
        <v>2792</v>
      </c>
      <c r="C1462" s="56" t="s">
        <v>2427</v>
      </c>
      <c r="D1462" s="56" t="s">
        <v>3133</v>
      </c>
      <c r="E1462" s="74" t="s">
        <v>2712</v>
      </c>
      <c r="F1462" s="74" t="s">
        <v>2397</v>
      </c>
      <c r="G1462" s="56" t="s">
        <v>2807</v>
      </c>
    </row>
    <row r="1463" spans="1:7" ht="17.100000000000001">
      <c r="A1463" s="270" t="s">
        <v>2438</v>
      </c>
      <c r="B1463" s="270" t="s">
        <v>2432</v>
      </c>
      <c r="C1463" s="270"/>
      <c r="D1463" s="270" t="s">
        <v>2433</v>
      </c>
      <c r="E1463" s="271"/>
      <c r="F1463" s="270" t="s">
        <v>2439</v>
      </c>
      <c r="G1463" s="270" t="s">
        <v>2435</v>
      </c>
    </row>
    <row r="1464" spans="1:7" ht="17.100000000000001">
      <c r="A1464" s="270" t="s">
        <v>2440</v>
      </c>
      <c r="B1464" s="270" t="s">
        <v>2441</v>
      </c>
      <c r="C1464" s="270"/>
      <c r="D1464" s="270" t="s">
        <v>2433</v>
      </c>
      <c r="E1464" s="271"/>
      <c r="F1464" s="270" t="s">
        <v>2434</v>
      </c>
      <c r="G1464" s="270" t="s">
        <v>2435</v>
      </c>
    </row>
    <row r="1465" spans="1:7" ht="17.100000000000001">
      <c r="A1465" s="270" t="s">
        <v>2442</v>
      </c>
      <c r="B1465" s="270" t="s">
        <v>2441</v>
      </c>
      <c r="C1465" s="270"/>
      <c r="D1465" s="270" t="s">
        <v>2433</v>
      </c>
      <c r="E1465" s="271"/>
      <c r="F1465" s="270" t="s">
        <v>2434</v>
      </c>
      <c r="G1465" s="270" t="s">
        <v>2435</v>
      </c>
    </row>
    <row r="1466" spans="1:7">
      <c r="A1466" s="56" t="s">
        <v>2808</v>
      </c>
      <c r="B1466" s="56" t="s">
        <v>2809</v>
      </c>
      <c r="C1466" s="56" t="s">
        <v>2427</v>
      </c>
      <c r="D1466" s="56" t="s">
        <v>3133</v>
      </c>
      <c r="E1466" s="74" t="s">
        <v>2712</v>
      </c>
      <c r="F1466" s="74" t="s">
        <v>2397</v>
      </c>
      <c r="G1466" s="56" t="s">
        <v>2810</v>
      </c>
    </row>
    <row r="1467" spans="1:7">
      <c r="A1467" s="56" t="s">
        <v>3046</v>
      </c>
      <c r="B1467" s="56" t="s">
        <v>2792</v>
      </c>
      <c r="C1467" s="56" t="s">
        <v>3047</v>
      </c>
      <c r="D1467" s="56" t="s">
        <v>3133</v>
      </c>
      <c r="E1467" s="74" t="s">
        <v>551</v>
      </c>
      <c r="F1467" s="74" t="s">
        <v>2395</v>
      </c>
      <c r="G1467" s="56" t="s">
        <v>3048</v>
      </c>
    </row>
    <row r="1468" spans="1:7">
      <c r="A1468" s="56" t="s">
        <v>2443</v>
      </c>
      <c r="B1468" s="56" t="s">
        <v>2432</v>
      </c>
      <c r="C1468" s="56"/>
      <c r="D1468" s="56" t="s">
        <v>2433</v>
      </c>
      <c r="E1468" s="74"/>
      <c r="F1468" s="74" t="s">
        <v>2439</v>
      </c>
      <c r="G1468" s="56" t="s">
        <v>2435</v>
      </c>
    </row>
    <row r="1469" spans="1:7" ht="17.100000000000001">
      <c r="A1469" s="270" t="s">
        <v>3049</v>
      </c>
      <c r="B1469" s="270" t="s">
        <v>2818</v>
      </c>
      <c r="C1469" s="270" t="s">
        <v>551</v>
      </c>
      <c r="D1469" s="270" t="s">
        <v>3133</v>
      </c>
      <c r="E1469" s="271" t="s">
        <v>551</v>
      </c>
      <c r="F1469" s="271" t="s">
        <v>2395</v>
      </c>
      <c r="G1469" s="270" t="s">
        <v>2435</v>
      </c>
    </row>
    <row r="1470" spans="1:7" ht="17.100000000000001">
      <c r="A1470" s="270" t="s">
        <v>2825</v>
      </c>
      <c r="B1470" s="270" t="s">
        <v>2826</v>
      </c>
      <c r="C1470" s="270" t="s">
        <v>2427</v>
      </c>
      <c r="D1470" s="270" t="s">
        <v>3133</v>
      </c>
      <c r="E1470" s="271" t="s">
        <v>2712</v>
      </c>
      <c r="F1470" s="270" t="s">
        <v>2397</v>
      </c>
      <c r="G1470" s="270" t="s">
        <v>2435</v>
      </c>
    </row>
    <row r="1471" spans="1:7">
      <c r="A1471" s="56" t="s">
        <v>2444</v>
      </c>
      <c r="B1471" s="56" t="s">
        <v>2441</v>
      </c>
      <c r="C1471" s="56"/>
      <c r="D1471" s="56" t="s">
        <v>2433</v>
      </c>
      <c r="E1471" s="74"/>
      <c r="F1471" s="74" t="s">
        <v>2434</v>
      </c>
      <c r="G1471" s="56" t="s">
        <v>2435</v>
      </c>
    </row>
    <row r="1472" spans="1:7" ht="17.100000000000001">
      <c r="A1472" s="270" t="s">
        <v>2445</v>
      </c>
      <c r="B1472" s="270" t="s">
        <v>2432</v>
      </c>
      <c r="C1472" s="270"/>
      <c r="D1472" s="270" t="s">
        <v>2433</v>
      </c>
      <c r="E1472" s="271"/>
      <c r="F1472" s="271" t="s">
        <v>2434</v>
      </c>
      <c r="G1472" s="270" t="s">
        <v>2435</v>
      </c>
    </row>
    <row r="1473" spans="1:7">
      <c r="A1473" s="56" t="s">
        <v>2446</v>
      </c>
      <c r="B1473" s="56" t="s">
        <v>2432</v>
      </c>
      <c r="C1473" s="56"/>
      <c r="D1473" s="56" t="s">
        <v>2433</v>
      </c>
      <c r="E1473" s="74"/>
      <c r="F1473" s="74" t="s">
        <v>2439</v>
      </c>
      <c r="G1473" s="56" t="s">
        <v>2435</v>
      </c>
    </row>
    <row r="1474" spans="1:7" ht="17.100000000000001">
      <c r="A1474" s="270" t="s">
        <v>2447</v>
      </c>
      <c r="B1474" s="270" t="s">
        <v>2432</v>
      </c>
      <c r="C1474" s="270"/>
      <c r="D1474" s="270" t="s">
        <v>2433</v>
      </c>
      <c r="E1474" s="271"/>
      <c r="F1474" s="271" t="s">
        <v>2439</v>
      </c>
      <c r="G1474" s="270" t="s">
        <v>2435</v>
      </c>
    </row>
    <row r="1475" spans="1:7">
      <c r="A1475" s="56" t="s">
        <v>2830</v>
      </c>
      <c r="B1475" s="56" t="s">
        <v>2467</v>
      </c>
      <c r="C1475" s="56" t="s">
        <v>2427</v>
      </c>
      <c r="D1475" s="56" t="s">
        <v>3133</v>
      </c>
      <c r="E1475" s="74" t="s">
        <v>2712</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0" t="s">
        <v>2449</v>
      </c>
      <c r="B1477" s="270" t="s">
        <v>2441</v>
      </c>
      <c r="C1477" s="270"/>
      <c r="D1477" s="270" t="s">
        <v>2433</v>
      </c>
      <c r="E1477" s="271"/>
      <c r="F1477" s="270" t="s">
        <v>2439</v>
      </c>
      <c r="G1477" s="270" t="s">
        <v>2435</v>
      </c>
    </row>
    <row r="1478" spans="1:7">
      <c r="A1478" s="56" t="s">
        <v>2426</v>
      </c>
      <c r="B1478" s="56" t="s">
        <v>2426</v>
      </c>
      <c r="C1478" s="56" t="s">
        <v>2427</v>
      </c>
      <c r="D1478" s="56" t="s">
        <v>3133</v>
      </c>
      <c r="E1478" s="74" t="s">
        <v>2712</v>
      </c>
      <c r="F1478" s="74" t="s">
        <v>2397</v>
      </c>
      <c r="G1478" s="56" t="s">
        <v>2450</v>
      </c>
    </row>
    <row r="1479" spans="1:7">
      <c r="A1479" s="56" t="s">
        <v>2835</v>
      </c>
      <c r="B1479" s="56" t="s">
        <v>2432</v>
      </c>
      <c r="C1479" s="56" t="s">
        <v>2427</v>
      </c>
      <c r="D1479" s="56" t="s">
        <v>3133</v>
      </c>
      <c r="E1479" s="74" t="s">
        <v>2712</v>
      </c>
      <c r="F1479" s="74" t="s">
        <v>2397</v>
      </c>
      <c r="G1479" s="56" t="s">
        <v>2836</v>
      </c>
    </row>
    <row r="1480" spans="1:7">
      <c r="A1480" s="56" t="s">
        <v>3050</v>
      </c>
      <c r="B1480" s="56" t="s">
        <v>2809</v>
      </c>
      <c r="C1480" s="56" t="s">
        <v>551</v>
      </c>
      <c r="D1480" s="56" t="s">
        <v>3133</v>
      </c>
      <c r="E1480" s="74" t="s">
        <v>551</v>
      </c>
      <c r="F1480" s="74" t="s">
        <v>2395</v>
      </c>
      <c r="G1480" s="56" t="s">
        <v>3051</v>
      </c>
    </row>
    <row r="1481" spans="1:7">
      <c r="A1481" s="56" t="s">
        <v>2837</v>
      </c>
      <c r="B1481" s="56" t="s">
        <v>2801</v>
      </c>
      <c r="C1481" s="56" t="s">
        <v>2838</v>
      </c>
      <c r="D1481" s="56" t="s">
        <v>3133</v>
      </c>
      <c r="E1481" s="74" t="s">
        <v>551</v>
      </c>
      <c r="F1481" s="74" t="s">
        <v>2395</v>
      </c>
      <c r="G1481" s="56" t="s">
        <v>2839</v>
      </c>
    </row>
    <row r="1482" spans="1:7">
      <c r="A1482" s="56" t="s">
        <v>3052</v>
      </c>
      <c r="B1482" s="56" t="s">
        <v>2809</v>
      </c>
      <c r="C1482" s="56" t="s">
        <v>3053</v>
      </c>
      <c r="D1482" s="56" t="s">
        <v>3133</v>
      </c>
      <c r="E1482" s="74" t="s">
        <v>551</v>
      </c>
      <c r="F1482" s="74" t="s">
        <v>2395</v>
      </c>
      <c r="G1482" s="56" t="s">
        <v>3054</v>
      </c>
    </row>
    <row r="1483" spans="1:7" ht="17.100000000000001">
      <c r="A1483" s="75" t="s">
        <v>3055</v>
      </c>
      <c r="B1483" s="75"/>
      <c r="C1483" s="75"/>
      <c r="D1483" s="75"/>
      <c r="E1483" s="76"/>
      <c r="F1483" s="75"/>
      <c r="G1483" s="75"/>
    </row>
    <row r="1484" spans="1:7" ht="17.100000000000001">
      <c r="A1484" s="270" t="s">
        <v>2426</v>
      </c>
      <c r="B1484" s="270" t="s">
        <v>2426</v>
      </c>
      <c r="C1484" s="270" t="s">
        <v>2427</v>
      </c>
      <c r="D1484" s="270" t="s">
        <v>3133</v>
      </c>
      <c r="E1484" s="271" t="s">
        <v>2712</v>
      </c>
      <c r="F1484" s="270" t="s">
        <v>2397</v>
      </c>
      <c r="G1484" s="270" t="s">
        <v>2430</v>
      </c>
    </row>
    <row r="1485" spans="1:7" ht="17.100000000000001">
      <c r="A1485" s="270" t="s">
        <v>3056</v>
      </c>
      <c r="B1485" s="270" t="s">
        <v>2801</v>
      </c>
      <c r="C1485" s="270" t="s">
        <v>551</v>
      </c>
      <c r="D1485" s="270" t="s">
        <v>3133</v>
      </c>
      <c r="E1485" s="271" t="s">
        <v>551</v>
      </c>
      <c r="F1485" s="270" t="s">
        <v>2395</v>
      </c>
      <c r="G1485" s="270" t="s">
        <v>3057</v>
      </c>
    </row>
    <row r="1486" spans="1:7">
      <c r="A1486" s="57" t="s">
        <v>2857</v>
      </c>
      <c r="B1486" s="57" t="s">
        <v>2814</v>
      </c>
      <c r="C1486" s="57" t="s">
        <v>2858</v>
      </c>
      <c r="D1486" s="57" t="s">
        <v>3133</v>
      </c>
      <c r="E1486" s="58" t="s">
        <v>3058</v>
      </c>
      <c r="F1486" s="58" t="s">
        <v>2493</v>
      </c>
      <c r="G1486" s="57" t="s">
        <v>2859</v>
      </c>
    </row>
    <row r="1487" spans="1:7">
      <c r="A1487" s="56" t="s">
        <v>3059</v>
      </c>
      <c r="B1487" s="56" t="s">
        <v>2801</v>
      </c>
      <c r="C1487" s="56" t="s">
        <v>551</v>
      </c>
      <c r="D1487" s="56" t="s">
        <v>3133</v>
      </c>
      <c r="E1487" s="74" t="s">
        <v>551</v>
      </c>
      <c r="F1487" s="74" t="s">
        <v>2395</v>
      </c>
      <c r="G1487" s="56" t="s">
        <v>3060</v>
      </c>
    </row>
    <row r="1488" spans="1:7" ht="17.100000000000001">
      <c r="A1488" s="75" t="s">
        <v>3061</v>
      </c>
      <c r="B1488" s="75"/>
      <c r="C1488" s="75"/>
      <c r="D1488" s="75"/>
      <c r="E1488" s="76"/>
      <c r="F1488" s="75"/>
      <c r="G1488" s="75"/>
    </row>
    <row r="1489" spans="1:7" ht="17.100000000000001">
      <c r="A1489" s="270" t="s">
        <v>2426</v>
      </c>
      <c r="B1489" s="270" t="s">
        <v>2426</v>
      </c>
      <c r="C1489" s="270" t="s">
        <v>2427</v>
      </c>
      <c r="D1489" s="270" t="s">
        <v>3133</v>
      </c>
      <c r="E1489" s="271" t="s">
        <v>2712</v>
      </c>
      <c r="F1489" s="271" t="s">
        <v>2397</v>
      </c>
      <c r="G1489" s="270" t="s">
        <v>2453</v>
      </c>
    </row>
    <row r="1490" spans="1:7" ht="17.100000000000001">
      <c r="A1490" s="270" t="s">
        <v>2870</v>
      </c>
      <c r="B1490" s="270" t="s">
        <v>2871</v>
      </c>
      <c r="C1490" s="270" t="s">
        <v>2427</v>
      </c>
      <c r="D1490" s="270" t="s">
        <v>3133</v>
      </c>
      <c r="E1490" s="271" t="s">
        <v>2712</v>
      </c>
      <c r="F1490" s="270" t="s">
        <v>2397</v>
      </c>
      <c r="G1490" s="270" t="s">
        <v>2435</v>
      </c>
    </row>
    <row r="1491" spans="1:7" ht="17.100000000000001">
      <c r="A1491" s="270" t="s">
        <v>2874</v>
      </c>
      <c r="B1491" s="270" t="s">
        <v>2432</v>
      </c>
      <c r="C1491" s="270" t="s">
        <v>2427</v>
      </c>
      <c r="D1491" s="270" t="s">
        <v>3133</v>
      </c>
      <c r="E1491" s="271" t="s">
        <v>2712</v>
      </c>
      <c r="F1491" s="271" t="s">
        <v>2397</v>
      </c>
      <c r="G1491" s="270" t="s">
        <v>2435</v>
      </c>
    </row>
    <row r="1492" spans="1:7" ht="17.100000000000001">
      <c r="A1492" s="270" t="s">
        <v>3062</v>
      </c>
      <c r="B1492" s="270" t="s">
        <v>2826</v>
      </c>
      <c r="C1492" s="270" t="s">
        <v>551</v>
      </c>
      <c r="D1492" s="270" t="s">
        <v>3133</v>
      </c>
      <c r="E1492" s="271" t="s">
        <v>551</v>
      </c>
      <c r="F1492" s="270" t="s">
        <v>2395</v>
      </c>
      <c r="G1492" s="270" t="s">
        <v>3063</v>
      </c>
    </row>
    <row r="1493" spans="1:7">
      <c r="A1493" s="56" t="s">
        <v>3064</v>
      </c>
      <c r="B1493" s="56" t="s">
        <v>2432</v>
      </c>
      <c r="C1493" s="56" t="s">
        <v>551</v>
      </c>
      <c r="D1493" s="56" t="s">
        <v>3133</v>
      </c>
      <c r="E1493" s="74" t="s">
        <v>551</v>
      </c>
      <c r="F1493" s="74" t="s">
        <v>2395</v>
      </c>
      <c r="G1493" s="56" t="s">
        <v>3065</v>
      </c>
    </row>
    <row r="1494" spans="1:7">
      <c r="A1494" s="56" t="s">
        <v>2883</v>
      </c>
      <c r="B1494" s="56" t="s">
        <v>2792</v>
      </c>
      <c r="C1494" s="56" t="s">
        <v>2427</v>
      </c>
      <c r="D1494" s="56" t="s">
        <v>3133</v>
      </c>
      <c r="E1494" s="74" t="s">
        <v>2712</v>
      </c>
      <c r="F1494" s="74" t="s">
        <v>2397</v>
      </c>
      <c r="G1494" s="56" t="s">
        <v>2884</v>
      </c>
    </row>
    <row r="1495" spans="1:7" ht="17.100000000000001">
      <c r="A1495" s="270" t="s">
        <v>2885</v>
      </c>
      <c r="B1495" s="270" t="s">
        <v>2826</v>
      </c>
      <c r="C1495" s="270" t="s">
        <v>2427</v>
      </c>
      <c r="D1495" s="270" t="s">
        <v>3133</v>
      </c>
      <c r="E1495" s="271" t="s">
        <v>2712</v>
      </c>
      <c r="F1495" s="271" t="s">
        <v>2397</v>
      </c>
      <c r="G1495" s="270" t="s">
        <v>2884</v>
      </c>
    </row>
    <row r="1496" spans="1:7" ht="17.100000000000001">
      <c r="A1496" s="270" t="s">
        <v>3066</v>
      </c>
      <c r="B1496" s="270" t="s">
        <v>2467</v>
      </c>
      <c r="C1496" s="270" t="s">
        <v>3067</v>
      </c>
      <c r="D1496" s="270" t="s">
        <v>3133</v>
      </c>
      <c r="E1496" s="271" t="s">
        <v>551</v>
      </c>
      <c r="F1496" s="270" t="s">
        <v>2395</v>
      </c>
      <c r="G1496" s="270" t="s">
        <v>3068</v>
      </c>
    </row>
    <row r="1497" spans="1:7" ht="17.100000000000001">
      <c r="A1497" s="270" t="s">
        <v>2454</v>
      </c>
      <c r="B1497" s="270" t="s">
        <v>2432</v>
      </c>
      <c r="C1497" s="270"/>
      <c r="D1497" s="270" t="s">
        <v>2433</v>
      </c>
      <c r="E1497" s="271"/>
      <c r="F1497" s="270" t="s">
        <v>2434</v>
      </c>
      <c r="G1497" s="270" t="s">
        <v>2435</v>
      </c>
    </row>
    <row r="1498" spans="1:7" ht="17.100000000000001">
      <c r="A1498" s="270" t="s">
        <v>3069</v>
      </c>
      <c r="B1498" s="270" t="s">
        <v>2844</v>
      </c>
      <c r="C1498" s="270" t="s">
        <v>3070</v>
      </c>
      <c r="D1498" s="270" t="s">
        <v>3133</v>
      </c>
      <c r="E1498" s="271" t="s">
        <v>551</v>
      </c>
      <c r="F1498" s="270" t="s">
        <v>2395</v>
      </c>
      <c r="G1498" s="270" t="s">
        <v>3071</v>
      </c>
    </row>
    <row r="1499" spans="1:7" ht="17.100000000000001">
      <c r="A1499" s="270" t="s">
        <v>3072</v>
      </c>
      <c r="B1499" s="270" t="s">
        <v>2467</v>
      </c>
      <c r="C1499" s="270" t="s">
        <v>551</v>
      </c>
      <c r="D1499" s="270" t="s">
        <v>3133</v>
      </c>
      <c r="E1499" s="271" t="s">
        <v>551</v>
      </c>
      <c r="F1499" s="270" t="s">
        <v>2395</v>
      </c>
      <c r="G1499" s="270" t="s">
        <v>3073</v>
      </c>
    </row>
    <row r="1500" spans="1:7" ht="17.100000000000001">
      <c r="A1500" s="270" t="s">
        <v>2888</v>
      </c>
      <c r="B1500" s="270" t="s">
        <v>2432</v>
      </c>
      <c r="C1500" s="270" t="s">
        <v>2427</v>
      </c>
      <c r="D1500" s="270" t="s">
        <v>3133</v>
      </c>
      <c r="E1500" s="271" t="s">
        <v>2712</v>
      </c>
      <c r="F1500" s="270" t="s">
        <v>2397</v>
      </c>
      <c r="G1500" s="270" t="s">
        <v>2435</v>
      </c>
    </row>
    <row r="1501" spans="1:7" ht="17.100000000000001">
      <c r="A1501" s="270" t="s">
        <v>2889</v>
      </c>
      <c r="B1501" s="270" t="s">
        <v>2871</v>
      </c>
      <c r="C1501" s="270" t="s">
        <v>2890</v>
      </c>
      <c r="D1501" s="270" t="s">
        <v>3133</v>
      </c>
      <c r="E1501" s="271" t="s">
        <v>3074</v>
      </c>
      <c r="F1501" s="270" t="s">
        <v>2397</v>
      </c>
      <c r="G1501" s="270" t="s">
        <v>2435</v>
      </c>
    </row>
    <row r="1502" spans="1:7" ht="17.100000000000001">
      <c r="A1502" s="270" t="s">
        <v>2892</v>
      </c>
      <c r="B1502" s="270" t="s">
        <v>2792</v>
      </c>
      <c r="C1502" s="270" t="s">
        <v>2890</v>
      </c>
      <c r="D1502" s="270" t="s">
        <v>3133</v>
      </c>
      <c r="E1502" s="271" t="s">
        <v>3074</v>
      </c>
      <c r="F1502" s="270" t="s">
        <v>2397</v>
      </c>
      <c r="G1502" s="270" t="s">
        <v>2893</v>
      </c>
    </row>
    <row r="1503" spans="1:7" ht="17.100000000000001">
      <c r="A1503" s="75" t="s">
        <v>3075</v>
      </c>
      <c r="B1503" s="75"/>
      <c r="C1503" s="75"/>
      <c r="D1503" s="75"/>
      <c r="E1503" s="76"/>
      <c r="F1503" s="75"/>
      <c r="G1503" s="75"/>
    </row>
    <row r="1504" spans="1:7">
      <c r="A1504" s="56" t="s">
        <v>2426</v>
      </c>
      <c r="B1504" s="56" t="s">
        <v>2426</v>
      </c>
      <c r="C1504" s="56" t="s">
        <v>2427</v>
      </c>
      <c r="D1504" s="56" t="s">
        <v>3133</v>
      </c>
      <c r="E1504" s="74" t="s">
        <v>2712</v>
      </c>
      <c r="F1504" s="74" t="s">
        <v>2397</v>
      </c>
      <c r="G1504" s="56" t="s">
        <v>2450</v>
      </c>
    </row>
    <row r="1505" spans="1:7" ht="17.100000000000001">
      <c r="A1505" s="270" t="s">
        <v>2901</v>
      </c>
      <c r="B1505" s="270" t="s">
        <v>2844</v>
      </c>
      <c r="C1505" s="270" t="s">
        <v>2427</v>
      </c>
      <c r="D1505" s="270" t="s">
        <v>3133</v>
      </c>
      <c r="E1505" s="271" t="s">
        <v>2712</v>
      </c>
      <c r="F1505" s="270" t="s">
        <v>2397</v>
      </c>
      <c r="G1505" s="270" t="s">
        <v>2435</v>
      </c>
    </row>
    <row r="1506" spans="1:7" ht="17.100000000000001">
      <c r="A1506" s="270" t="s">
        <v>3076</v>
      </c>
      <c r="B1506" s="270" t="s">
        <v>2844</v>
      </c>
      <c r="C1506" s="270" t="s">
        <v>551</v>
      </c>
      <c r="D1506" s="270" t="s">
        <v>3133</v>
      </c>
      <c r="E1506" s="271" t="s">
        <v>551</v>
      </c>
      <c r="F1506" s="270" t="s">
        <v>2395</v>
      </c>
      <c r="G1506" s="270" t="s">
        <v>3077</v>
      </c>
    </row>
    <row r="1507" spans="1:7" ht="17.100000000000001">
      <c r="A1507" s="270" t="s">
        <v>2915</v>
      </c>
      <c r="B1507" s="270" t="s">
        <v>2814</v>
      </c>
      <c r="C1507" s="270" t="s">
        <v>2427</v>
      </c>
      <c r="D1507" s="270" t="s">
        <v>3133</v>
      </c>
      <c r="E1507" s="271" t="s">
        <v>2712</v>
      </c>
      <c r="F1507" s="270" t="s">
        <v>2397</v>
      </c>
      <c r="G1507" s="270" t="s">
        <v>2916</v>
      </c>
    </row>
    <row r="1508" spans="1:7">
      <c r="A1508" s="56" t="s">
        <v>3078</v>
      </c>
      <c r="B1508" s="56" t="s">
        <v>2818</v>
      </c>
      <c r="C1508" s="56" t="s">
        <v>551</v>
      </c>
      <c r="D1508" s="56" t="s">
        <v>3133</v>
      </c>
      <c r="E1508" s="74" t="s">
        <v>551</v>
      </c>
      <c r="F1508" s="74" t="s">
        <v>2395</v>
      </c>
      <c r="G1508" s="56" t="s">
        <v>3079</v>
      </c>
    </row>
    <row r="1509" spans="1:7">
      <c r="A1509" s="56" t="s">
        <v>2927</v>
      </c>
      <c r="B1509" s="56" t="s">
        <v>2792</v>
      </c>
      <c r="C1509" s="56" t="s">
        <v>2890</v>
      </c>
      <c r="D1509" s="56" t="s">
        <v>3133</v>
      </c>
      <c r="E1509" s="74" t="s">
        <v>3074</v>
      </c>
      <c r="F1509" s="74" t="s">
        <v>2397</v>
      </c>
      <c r="G1509" s="56" t="s">
        <v>2435</v>
      </c>
    </row>
    <row r="1510" spans="1:7" ht="17.100000000000001">
      <c r="A1510" s="75" t="s">
        <v>3080</v>
      </c>
      <c r="B1510" s="75"/>
      <c r="C1510" s="75"/>
      <c r="D1510" s="75"/>
      <c r="E1510" s="76"/>
      <c r="F1510" s="75"/>
      <c r="G1510" s="75"/>
    </row>
    <row r="1511" spans="1:7" ht="17.100000000000001">
      <c r="A1511" s="270" t="s">
        <v>2426</v>
      </c>
      <c r="B1511" s="270" t="s">
        <v>2426</v>
      </c>
      <c r="C1511" s="270" t="s">
        <v>2427</v>
      </c>
      <c r="D1511" s="270" t="s">
        <v>3133</v>
      </c>
      <c r="E1511" s="271" t="s">
        <v>2712</v>
      </c>
      <c r="F1511" s="270" t="s">
        <v>2397</v>
      </c>
      <c r="G1511" s="270" t="s">
        <v>2450</v>
      </c>
    </row>
    <row r="1512" spans="1:7" ht="17.100000000000001">
      <c r="A1512" s="270" t="s">
        <v>3081</v>
      </c>
      <c r="B1512" s="270" t="s">
        <v>2792</v>
      </c>
      <c r="C1512" s="270" t="s">
        <v>3082</v>
      </c>
      <c r="D1512" s="270" t="s">
        <v>3133</v>
      </c>
      <c r="E1512" s="271" t="s">
        <v>551</v>
      </c>
      <c r="F1512" s="270" t="s">
        <v>2395</v>
      </c>
      <c r="G1512" s="270" t="s">
        <v>3083</v>
      </c>
    </row>
    <row r="1513" spans="1:7" ht="17.100000000000001">
      <c r="A1513" s="270" t="s">
        <v>3084</v>
      </c>
      <c r="B1513" s="270" t="s">
        <v>2809</v>
      </c>
      <c r="C1513" s="270" t="s">
        <v>551</v>
      </c>
      <c r="D1513" s="270" t="s">
        <v>3133</v>
      </c>
      <c r="E1513" s="271" t="s">
        <v>551</v>
      </c>
      <c r="F1513" s="270" t="s">
        <v>2395</v>
      </c>
      <c r="G1513" s="270" t="s">
        <v>2435</v>
      </c>
    </row>
    <row r="1514" spans="1:7" ht="17.100000000000001">
      <c r="A1514" s="270" t="s">
        <v>2937</v>
      </c>
      <c r="B1514" s="270" t="s">
        <v>2792</v>
      </c>
      <c r="C1514" s="270" t="s">
        <v>2938</v>
      </c>
      <c r="D1514" s="270" t="s">
        <v>3133</v>
      </c>
      <c r="E1514" s="271" t="s">
        <v>2712</v>
      </c>
      <c r="F1514" s="270" t="s">
        <v>2397</v>
      </c>
      <c r="G1514" s="270" t="s">
        <v>2940</v>
      </c>
    </row>
    <row r="1515" spans="1:7">
      <c r="A1515" s="56" t="s">
        <v>3085</v>
      </c>
      <c r="B1515" s="56" t="s">
        <v>2809</v>
      </c>
      <c r="C1515" s="56" t="s">
        <v>3086</v>
      </c>
      <c r="D1515" s="56" t="s">
        <v>3133</v>
      </c>
      <c r="E1515" s="74" t="s">
        <v>551</v>
      </c>
      <c r="F1515" s="74" t="s">
        <v>2395</v>
      </c>
      <c r="G1515" s="56" t="s">
        <v>3087</v>
      </c>
    </row>
    <row r="1516" spans="1:7" ht="17.100000000000001">
      <c r="A1516" s="270" t="s">
        <v>3088</v>
      </c>
      <c r="B1516" s="270" t="s">
        <v>2792</v>
      </c>
      <c r="C1516" s="270" t="s">
        <v>551</v>
      </c>
      <c r="D1516" s="270" t="s">
        <v>3133</v>
      </c>
      <c r="E1516" s="271" t="s">
        <v>551</v>
      </c>
      <c r="F1516" s="270" t="s">
        <v>2395</v>
      </c>
      <c r="G1516" s="270" t="s">
        <v>3089</v>
      </c>
    </row>
    <row r="1517" spans="1:7">
      <c r="A1517" s="56" t="s">
        <v>2945</v>
      </c>
      <c r="B1517" s="56" t="s">
        <v>2467</v>
      </c>
      <c r="C1517" s="56" t="s">
        <v>2427</v>
      </c>
      <c r="D1517" s="56" t="s">
        <v>3133</v>
      </c>
      <c r="E1517" s="74" t="s">
        <v>2712</v>
      </c>
      <c r="F1517" s="74" t="s">
        <v>2397</v>
      </c>
      <c r="G1517" s="56" t="s">
        <v>2946</v>
      </c>
    </row>
    <row r="1518" spans="1:7">
      <c r="A1518" s="56" t="s">
        <v>3090</v>
      </c>
      <c r="B1518" s="56" t="s">
        <v>2844</v>
      </c>
      <c r="C1518" s="56" t="s">
        <v>3091</v>
      </c>
      <c r="D1518" s="56" t="s">
        <v>3133</v>
      </c>
      <c r="E1518" s="74" t="s">
        <v>551</v>
      </c>
      <c r="F1518" s="74" t="s">
        <v>2395</v>
      </c>
      <c r="G1518" s="56" t="s">
        <v>3092</v>
      </c>
    </row>
    <row r="1519" spans="1:7" ht="17.100000000000001">
      <c r="A1519" s="270" t="s">
        <v>2951</v>
      </c>
      <c r="B1519" s="270" t="s">
        <v>2432</v>
      </c>
      <c r="C1519" s="270" t="s">
        <v>2612</v>
      </c>
      <c r="D1519" s="270" t="s">
        <v>3133</v>
      </c>
      <c r="E1519" s="271" t="s">
        <v>551</v>
      </c>
      <c r="F1519" s="270" t="s">
        <v>2395</v>
      </c>
      <c r="G1519" s="270" t="s">
        <v>2952</v>
      </c>
    </row>
    <row r="1520" spans="1:7" ht="17.100000000000001">
      <c r="A1520" s="270" t="s">
        <v>2457</v>
      </c>
      <c r="B1520" s="270" t="s">
        <v>2432</v>
      </c>
      <c r="C1520" s="270"/>
      <c r="D1520" s="270" t="s">
        <v>2433</v>
      </c>
      <c r="E1520" s="271"/>
      <c r="F1520" s="270" t="s">
        <v>2434</v>
      </c>
      <c r="G1520" s="270"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0" t="s">
        <v>2460</v>
      </c>
      <c r="B1523" s="270" t="s">
        <v>2432</v>
      </c>
      <c r="C1523" s="270"/>
      <c r="D1523" s="270" t="s">
        <v>2433</v>
      </c>
      <c r="E1523" s="271"/>
      <c r="F1523" s="271" t="s">
        <v>2434</v>
      </c>
      <c r="G1523" s="270" t="s">
        <v>2435</v>
      </c>
    </row>
    <row r="1524" spans="1:7" ht="17.100000000000001">
      <c r="A1524" s="270" t="s">
        <v>2461</v>
      </c>
      <c r="B1524" s="270" t="s">
        <v>2432</v>
      </c>
      <c r="C1524" s="270"/>
      <c r="D1524" s="270" t="s">
        <v>2433</v>
      </c>
      <c r="E1524" s="271"/>
      <c r="F1524" s="270" t="s">
        <v>2434</v>
      </c>
      <c r="G1524" s="270" t="s">
        <v>2435</v>
      </c>
    </row>
    <row r="1525" spans="1:7" ht="17.100000000000001">
      <c r="A1525" s="270" t="s">
        <v>2462</v>
      </c>
      <c r="B1525" s="270" t="s">
        <v>2432</v>
      </c>
      <c r="C1525" s="270"/>
      <c r="D1525" s="270" t="s">
        <v>2433</v>
      </c>
      <c r="E1525" s="271"/>
      <c r="F1525" s="270" t="s">
        <v>2434</v>
      </c>
      <c r="G1525" s="270" t="s">
        <v>2435</v>
      </c>
    </row>
    <row r="1526" spans="1:7" ht="17.100000000000001">
      <c r="A1526" s="270" t="s">
        <v>2463</v>
      </c>
      <c r="B1526" s="270" t="s">
        <v>2432</v>
      </c>
      <c r="C1526" s="270"/>
      <c r="D1526" s="270" t="s">
        <v>2433</v>
      </c>
      <c r="E1526" s="271"/>
      <c r="F1526" s="270" t="s">
        <v>2434</v>
      </c>
      <c r="G1526" s="270" t="s">
        <v>2435</v>
      </c>
    </row>
    <row r="1527" spans="1:7" ht="17.100000000000001">
      <c r="A1527" s="270" t="s">
        <v>2464</v>
      </c>
      <c r="B1527" s="270" t="s">
        <v>2432</v>
      </c>
      <c r="C1527" s="270"/>
      <c r="D1527" s="270" t="s">
        <v>2433</v>
      </c>
      <c r="E1527" s="271"/>
      <c r="F1527" s="271" t="s">
        <v>2434</v>
      </c>
      <c r="G1527" s="270" t="s">
        <v>2435</v>
      </c>
    </row>
    <row r="1528" spans="1:7" ht="17.100000000000001">
      <c r="A1528" s="270" t="s">
        <v>3093</v>
      </c>
      <c r="B1528" s="270" t="s">
        <v>2844</v>
      </c>
      <c r="C1528" s="270" t="s">
        <v>551</v>
      </c>
      <c r="D1528" s="270" t="s">
        <v>3133</v>
      </c>
      <c r="E1528" s="271" t="s">
        <v>551</v>
      </c>
      <c r="F1528" s="270" t="s">
        <v>2395</v>
      </c>
      <c r="G1528" s="270" t="s">
        <v>3094</v>
      </c>
    </row>
    <row r="1529" spans="1:7" ht="17.100000000000001">
      <c r="A1529" s="270" t="s">
        <v>2959</v>
      </c>
      <c r="B1529" s="270" t="s">
        <v>2809</v>
      </c>
      <c r="C1529" s="270" t="s">
        <v>2890</v>
      </c>
      <c r="D1529" s="270" t="s">
        <v>3133</v>
      </c>
      <c r="E1529" s="271" t="s">
        <v>3074</v>
      </c>
      <c r="F1529" s="270" t="s">
        <v>2397</v>
      </c>
      <c r="G1529" s="270" t="s">
        <v>2435</v>
      </c>
    </row>
    <row r="1530" spans="1:7" ht="17.100000000000001">
      <c r="A1530" s="75" t="s">
        <v>3095</v>
      </c>
      <c r="B1530" s="75"/>
      <c r="C1530" s="75"/>
      <c r="D1530" s="75"/>
      <c r="E1530" s="76"/>
      <c r="F1530" s="75"/>
      <c r="G1530" s="75"/>
    </row>
    <row r="1531" spans="1:7" ht="17.100000000000001">
      <c r="A1531" s="270" t="s">
        <v>2426</v>
      </c>
      <c r="B1531" s="270" t="s">
        <v>2426</v>
      </c>
      <c r="C1531" s="270" t="s">
        <v>2427</v>
      </c>
      <c r="D1531" s="270" t="s">
        <v>3133</v>
      </c>
      <c r="E1531" s="271" t="s">
        <v>2712</v>
      </c>
      <c r="F1531" s="270" t="s">
        <v>2397</v>
      </c>
      <c r="G1531" s="270" t="s">
        <v>2450</v>
      </c>
    </row>
    <row r="1532" spans="1:7" ht="17.100000000000001">
      <c r="A1532" s="270" t="s">
        <v>2967</v>
      </c>
      <c r="B1532" s="270" t="s">
        <v>2467</v>
      </c>
      <c r="C1532" s="270" t="s">
        <v>2968</v>
      </c>
      <c r="D1532" s="270" t="s">
        <v>3133</v>
      </c>
      <c r="E1532" s="271" t="s">
        <v>3096</v>
      </c>
      <c r="F1532" s="270" t="s">
        <v>2395</v>
      </c>
      <c r="G1532" s="270" t="s">
        <v>2970</v>
      </c>
    </row>
    <row r="1533" spans="1:7" ht="17.100000000000001">
      <c r="A1533" s="270" t="s">
        <v>2466</v>
      </c>
      <c r="B1533" s="270" t="s">
        <v>2467</v>
      </c>
      <c r="C1533" s="270"/>
      <c r="D1533" s="270" t="s">
        <v>2433</v>
      </c>
      <c r="E1533" s="271"/>
      <c r="F1533" s="270" t="s">
        <v>2468</v>
      </c>
      <c r="G1533" s="270" t="s">
        <v>2435</v>
      </c>
    </row>
    <row r="1534" spans="1:7" ht="17.100000000000001">
      <c r="A1534" s="270" t="s">
        <v>3097</v>
      </c>
      <c r="B1534" s="270" t="s">
        <v>2467</v>
      </c>
      <c r="C1534" s="270" t="s">
        <v>3098</v>
      </c>
      <c r="D1534" s="270" t="s">
        <v>3133</v>
      </c>
      <c r="E1534" s="271" t="s">
        <v>133</v>
      </c>
      <c r="F1534" s="270" t="s">
        <v>2395</v>
      </c>
      <c r="G1534" s="270" t="s">
        <v>3099</v>
      </c>
    </row>
    <row r="1535" spans="1:7">
      <c r="A1535" s="56" t="s">
        <v>2469</v>
      </c>
      <c r="B1535" s="56" t="s">
        <v>2432</v>
      </c>
      <c r="C1535" s="56"/>
      <c r="D1535" s="56" t="s">
        <v>2433</v>
      </c>
      <c r="E1535" s="74"/>
      <c r="F1535" s="74" t="s">
        <v>2434</v>
      </c>
      <c r="G1535" s="56" t="s">
        <v>2435</v>
      </c>
    </row>
    <row r="1536" spans="1:7" ht="17.100000000000001">
      <c r="A1536" s="270" t="s">
        <v>3100</v>
      </c>
      <c r="B1536" s="270" t="s">
        <v>2818</v>
      </c>
      <c r="C1536" s="270" t="s">
        <v>551</v>
      </c>
      <c r="D1536" s="270" t="s">
        <v>3133</v>
      </c>
      <c r="E1536" s="271" t="s">
        <v>551</v>
      </c>
      <c r="F1536" s="270" t="s">
        <v>2395</v>
      </c>
      <c r="G1536" s="270" t="s">
        <v>3101</v>
      </c>
    </row>
    <row r="1537" spans="1:7" ht="17.100000000000001">
      <c r="A1537" s="75" t="s">
        <v>3102</v>
      </c>
      <c r="B1537" s="75"/>
      <c r="C1537" s="75"/>
      <c r="D1537" s="75"/>
      <c r="E1537" s="76"/>
      <c r="F1537" s="75"/>
      <c r="G1537" s="75"/>
    </row>
    <row r="1538" spans="1:7" ht="17.100000000000001">
      <c r="A1538" s="270" t="s">
        <v>2426</v>
      </c>
      <c r="B1538" s="270" t="s">
        <v>2426</v>
      </c>
      <c r="C1538" s="270" t="s">
        <v>2427</v>
      </c>
      <c r="D1538" s="270" t="s">
        <v>3133</v>
      </c>
      <c r="E1538" s="271" t="s">
        <v>2712</v>
      </c>
      <c r="F1538" s="270" t="s">
        <v>2397</v>
      </c>
      <c r="G1538" s="270" t="s">
        <v>2450</v>
      </c>
    </row>
    <row r="1539" spans="1:7">
      <c r="A1539" s="56" t="s">
        <v>2997</v>
      </c>
      <c r="B1539" s="56" t="s">
        <v>2814</v>
      </c>
      <c r="C1539" s="56" t="s">
        <v>2998</v>
      </c>
      <c r="D1539" s="56" t="s">
        <v>3133</v>
      </c>
      <c r="E1539" s="74" t="s">
        <v>551</v>
      </c>
      <c r="F1539" s="74" t="s">
        <v>2395</v>
      </c>
      <c r="G1539" s="56" t="s">
        <v>2999</v>
      </c>
    </row>
    <row r="1540" spans="1:7">
      <c r="A1540" s="56" t="s">
        <v>3018</v>
      </c>
      <c r="B1540" s="56" t="s">
        <v>2432</v>
      </c>
      <c r="C1540" s="56" t="s">
        <v>3019</v>
      </c>
      <c r="D1540" s="56" t="s">
        <v>3133</v>
      </c>
      <c r="E1540" s="74" t="s">
        <v>551</v>
      </c>
      <c r="F1540" s="74" t="s">
        <v>2395</v>
      </c>
      <c r="G1540" s="56" t="s">
        <v>3020</v>
      </c>
    </row>
    <row r="1541" spans="1:7" ht="17.100000000000001">
      <c r="A1541" s="75" t="s">
        <v>3103</v>
      </c>
      <c r="B1541" s="75"/>
      <c r="C1541" s="75"/>
      <c r="D1541" s="75"/>
      <c r="E1541" s="76"/>
      <c r="F1541" s="75"/>
      <c r="G1541" s="75"/>
    </row>
    <row r="1542" spans="1:7" ht="17.100000000000001">
      <c r="A1542" s="270" t="s">
        <v>2548</v>
      </c>
      <c r="B1542" s="270" t="s">
        <v>2549</v>
      </c>
      <c r="C1542" s="270" t="s">
        <v>551</v>
      </c>
      <c r="D1542" s="270" t="s">
        <v>3133</v>
      </c>
      <c r="E1542" s="271" t="s">
        <v>551</v>
      </c>
      <c r="F1542" s="271" t="s">
        <v>2395</v>
      </c>
      <c r="G1542" s="270" t="s">
        <v>2551</v>
      </c>
    </row>
    <row r="1543" spans="1:7" ht="17.100000000000001">
      <c r="A1543" s="75" t="s">
        <v>3104</v>
      </c>
      <c r="B1543" s="75"/>
      <c r="C1543" s="75"/>
      <c r="D1543" s="75"/>
      <c r="E1543" s="76"/>
      <c r="F1543" s="75"/>
      <c r="G1543" s="75"/>
    </row>
    <row r="1544" spans="1:7">
      <c r="A1544" s="56" t="s">
        <v>2481</v>
      </c>
      <c r="B1544" s="56" t="s">
        <v>2426</v>
      </c>
      <c r="C1544" s="56" t="s">
        <v>2427</v>
      </c>
      <c r="D1544" s="56" t="s">
        <v>3133</v>
      </c>
      <c r="E1544" s="74" t="s">
        <v>2712</v>
      </c>
      <c r="F1544" s="74" t="s">
        <v>2397</v>
      </c>
      <c r="G1544" s="56" t="s">
        <v>2435</v>
      </c>
    </row>
    <row r="1545" spans="1:7" ht="17.100000000000001">
      <c r="A1545" s="75" t="s">
        <v>3105</v>
      </c>
      <c r="B1545" s="75"/>
      <c r="C1545" s="75"/>
      <c r="D1545" s="75"/>
      <c r="E1545" s="76"/>
      <c r="F1545" s="75"/>
      <c r="G1545" s="75"/>
    </row>
    <row r="1546" spans="1:7">
      <c r="A1546" s="56" t="s">
        <v>2582</v>
      </c>
      <c r="B1546" s="56" t="s">
        <v>2426</v>
      </c>
      <c r="C1546" s="56" t="s">
        <v>551</v>
      </c>
      <c r="D1546" s="56" t="s">
        <v>3133</v>
      </c>
      <c r="E1546" s="74" t="s">
        <v>551</v>
      </c>
      <c r="F1546" s="74" t="s">
        <v>2395</v>
      </c>
      <c r="G1546" s="56" t="s">
        <v>2583</v>
      </c>
    </row>
    <row r="1547" spans="1:7" ht="17.100000000000001">
      <c r="A1547" s="75" t="s">
        <v>3106</v>
      </c>
      <c r="B1547" s="75"/>
      <c r="C1547" s="75"/>
      <c r="D1547" s="75"/>
      <c r="E1547" s="76"/>
      <c r="F1547" s="75"/>
      <c r="G1547" s="75"/>
    </row>
    <row r="1548" spans="1:7" ht="17.100000000000001">
      <c r="A1548" s="270" t="s">
        <v>2484</v>
      </c>
      <c r="B1548" s="270" t="s">
        <v>2485</v>
      </c>
      <c r="C1548" s="270" t="s">
        <v>2427</v>
      </c>
      <c r="D1548" s="270" t="s">
        <v>3133</v>
      </c>
      <c r="E1548" s="271" t="s">
        <v>2712</v>
      </c>
      <c r="F1548" s="270" t="s">
        <v>2397</v>
      </c>
      <c r="G1548" s="270" t="s">
        <v>2435</v>
      </c>
    </row>
    <row r="1549" spans="1:7">
      <c r="A1549" s="56" t="s">
        <v>2486</v>
      </c>
      <c r="B1549" s="56" t="s">
        <v>2485</v>
      </c>
      <c r="C1549" s="56" t="s">
        <v>2427</v>
      </c>
      <c r="D1549" s="56" t="s">
        <v>3133</v>
      </c>
      <c r="E1549" s="74" t="s">
        <v>2712</v>
      </c>
      <c r="F1549" s="74" t="s">
        <v>2397</v>
      </c>
      <c r="G1549" s="56" t="s">
        <v>2435</v>
      </c>
    </row>
    <row r="1550" spans="1:7">
      <c r="A1550" s="56" t="s">
        <v>2487</v>
      </c>
      <c r="B1550" s="56" t="s">
        <v>2485</v>
      </c>
      <c r="C1550" s="56" t="s">
        <v>2427</v>
      </c>
      <c r="D1550" s="56" t="s">
        <v>3133</v>
      </c>
      <c r="E1550" s="74" t="s">
        <v>2712</v>
      </c>
      <c r="F1550" s="74" t="s">
        <v>2397</v>
      </c>
      <c r="G1550" s="56" t="s">
        <v>2435</v>
      </c>
    </row>
    <row r="1551" spans="1:7" ht="17.100000000000001">
      <c r="A1551" s="270" t="s">
        <v>2488</v>
      </c>
      <c r="B1551" s="270" t="s">
        <v>2485</v>
      </c>
      <c r="C1551" s="270" t="s">
        <v>2427</v>
      </c>
      <c r="D1551" s="270" t="s">
        <v>3133</v>
      </c>
      <c r="E1551" s="271" t="s">
        <v>2712</v>
      </c>
      <c r="F1551" s="271" t="s">
        <v>2397</v>
      </c>
      <c r="G1551" s="270" t="s">
        <v>2435</v>
      </c>
    </row>
    <row r="1552" spans="1:7" ht="17.100000000000001">
      <c r="A1552" s="75" t="s">
        <v>3107</v>
      </c>
      <c r="B1552" s="75"/>
      <c r="C1552" s="75"/>
      <c r="D1552" s="75"/>
      <c r="E1552" s="76"/>
      <c r="F1552" s="75"/>
      <c r="G1552" s="75"/>
    </row>
    <row r="1553" spans="1:7" ht="17.100000000000001">
      <c r="A1553" s="270" t="s">
        <v>2494</v>
      </c>
      <c r="B1553" s="270" t="s">
        <v>2426</v>
      </c>
      <c r="C1553" s="270" t="s">
        <v>2427</v>
      </c>
      <c r="D1553" s="270" t="s">
        <v>3133</v>
      </c>
      <c r="E1553" s="271" t="s">
        <v>2712</v>
      </c>
      <c r="F1553" s="270" t="s">
        <v>2397</v>
      </c>
      <c r="G1553" s="270" t="s">
        <v>2435</v>
      </c>
    </row>
    <row r="1554" spans="1:7" ht="17.100000000000001">
      <c r="A1554" s="270" t="s">
        <v>2495</v>
      </c>
      <c r="B1554" s="270" t="s">
        <v>2426</v>
      </c>
      <c r="C1554" s="270" t="s">
        <v>2427</v>
      </c>
      <c r="D1554" s="270" t="s">
        <v>3133</v>
      </c>
      <c r="E1554" s="271" t="s">
        <v>2712</v>
      </c>
      <c r="F1554" s="270" t="s">
        <v>2397</v>
      </c>
      <c r="G1554" s="270" t="s">
        <v>2435</v>
      </c>
    </row>
    <row r="1555" spans="1:7" ht="17.100000000000001">
      <c r="A1555" s="270" t="s">
        <v>2496</v>
      </c>
      <c r="B1555" s="270" t="s">
        <v>2426</v>
      </c>
      <c r="C1555" s="270" t="s">
        <v>2427</v>
      </c>
      <c r="D1555" s="270" t="s">
        <v>3133</v>
      </c>
      <c r="E1555" s="271" t="s">
        <v>2712</v>
      </c>
      <c r="F1555" s="270" t="s">
        <v>2397</v>
      </c>
      <c r="G1555" s="270" t="s">
        <v>2435</v>
      </c>
    </row>
    <row r="1556" spans="1:7" ht="17.100000000000001">
      <c r="A1556" s="75" t="s">
        <v>3108</v>
      </c>
      <c r="B1556" s="75"/>
      <c r="C1556" s="75"/>
      <c r="D1556" s="75"/>
      <c r="E1556" s="76"/>
      <c r="F1556" s="75"/>
      <c r="G1556" s="75"/>
    </row>
    <row r="1557" spans="1:7" ht="17.100000000000001">
      <c r="A1557" s="270" t="s">
        <v>2610</v>
      </c>
      <c r="B1557" s="270"/>
      <c r="C1557" s="270" t="s">
        <v>2611</v>
      </c>
      <c r="D1557" s="270" t="s">
        <v>3133</v>
      </c>
      <c r="E1557" s="271" t="s">
        <v>551</v>
      </c>
      <c r="F1557" s="271" t="s">
        <v>2395</v>
      </c>
      <c r="G1557" s="270" t="s">
        <v>2435</v>
      </c>
    </row>
    <row r="1558" spans="1:7" ht="17.100000000000001">
      <c r="A1558" s="270" t="s">
        <v>2498</v>
      </c>
      <c r="B1558" s="270" t="s">
        <v>2426</v>
      </c>
      <c r="C1558" s="270" t="s">
        <v>2427</v>
      </c>
      <c r="D1558" s="270" t="s">
        <v>3133</v>
      </c>
      <c r="E1558" s="271" t="s">
        <v>2712</v>
      </c>
      <c r="F1558" s="270" t="s">
        <v>2397</v>
      </c>
      <c r="G1558" s="270" t="s">
        <v>2435</v>
      </c>
    </row>
    <row r="1559" spans="1:7" ht="17.100000000000001">
      <c r="A1559" s="75" t="s">
        <v>3109</v>
      </c>
      <c r="B1559" s="75"/>
      <c r="C1559" s="75"/>
      <c r="D1559" s="75"/>
      <c r="E1559" s="76"/>
      <c r="F1559" s="75"/>
      <c r="G1559" s="75"/>
    </row>
    <row r="1560" spans="1:7" ht="17.100000000000001">
      <c r="A1560" s="270" t="s">
        <v>2628</v>
      </c>
      <c r="B1560" s="270" t="s">
        <v>2629</v>
      </c>
      <c r="C1560" s="270" t="s">
        <v>551</v>
      </c>
      <c r="D1560" s="270" t="s">
        <v>3133</v>
      </c>
      <c r="E1560" s="271" t="s">
        <v>551</v>
      </c>
      <c r="F1560" s="270" t="s">
        <v>2395</v>
      </c>
      <c r="G1560" s="270" t="s">
        <v>2630</v>
      </c>
    </row>
    <row r="1561" spans="1:7">
      <c r="A1561" s="56" t="s">
        <v>2631</v>
      </c>
      <c r="B1561" s="56" t="s">
        <v>2632</v>
      </c>
      <c r="C1561" s="56" t="s">
        <v>2633</v>
      </c>
      <c r="D1561" s="56" t="s">
        <v>3133</v>
      </c>
      <c r="E1561" s="74" t="s">
        <v>551</v>
      </c>
      <c r="F1561" s="74" t="s">
        <v>2395</v>
      </c>
      <c r="G1561" s="56" t="s">
        <v>2634</v>
      </c>
    </row>
    <row r="1562" spans="1:7">
      <c r="A1562" s="56" t="s">
        <v>2506</v>
      </c>
      <c r="B1562" s="56" t="s">
        <v>2507</v>
      </c>
      <c r="C1562" s="56"/>
      <c r="D1562" s="56" t="s">
        <v>2433</v>
      </c>
      <c r="E1562" s="74"/>
      <c r="F1562" s="74" t="s">
        <v>2508</v>
      </c>
      <c r="G1562" s="56" t="s">
        <v>2435</v>
      </c>
    </row>
    <row r="1563" spans="1:7" ht="17.100000000000001">
      <c r="A1563" s="270" t="s">
        <v>2509</v>
      </c>
      <c r="B1563" s="270" t="s">
        <v>2507</v>
      </c>
      <c r="C1563" s="270"/>
      <c r="D1563" s="270" t="s">
        <v>2433</v>
      </c>
      <c r="E1563" s="271"/>
      <c r="F1563" s="271" t="s">
        <v>2508</v>
      </c>
      <c r="G1563" s="270" t="s">
        <v>2435</v>
      </c>
    </row>
    <row r="1564" spans="1:7" ht="17.100000000000001">
      <c r="A1564" s="270" t="s">
        <v>2510</v>
      </c>
      <c r="B1564" s="270" t="s">
        <v>2507</v>
      </c>
      <c r="C1564" s="270" t="s">
        <v>2511</v>
      </c>
      <c r="D1564" s="270" t="s">
        <v>2433</v>
      </c>
      <c r="E1564" s="271"/>
      <c r="F1564" s="271" t="s">
        <v>2512</v>
      </c>
      <c r="G1564" s="270" t="s">
        <v>2513</v>
      </c>
    </row>
    <row r="1565" spans="1:7" ht="17.100000000000001">
      <c r="A1565" s="75" t="s">
        <v>3110</v>
      </c>
      <c r="B1565" s="75"/>
      <c r="C1565" s="75"/>
      <c r="D1565" s="75"/>
      <c r="E1565" s="76"/>
      <c r="F1565" s="75"/>
      <c r="G1565" s="75"/>
    </row>
    <row r="1566" spans="1:7" ht="17.100000000000001">
      <c r="A1566" s="270" t="s">
        <v>3131</v>
      </c>
      <c r="B1566" s="270" t="s">
        <v>2426</v>
      </c>
      <c r="C1566" s="270" t="s">
        <v>551</v>
      </c>
      <c r="D1566" s="270" t="s">
        <v>2433</v>
      </c>
      <c r="E1566" s="271"/>
      <c r="F1566" s="270" t="s">
        <v>3132</v>
      </c>
      <c r="G1566" s="270" t="s">
        <v>3132</v>
      </c>
    </row>
    <row r="1567" spans="1:7" ht="17.100000000000001">
      <c r="A1567" s="270" t="s">
        <v>3131</v>
      </c>
      <c r="B1567" s="270" t="s">
        <v>2426</v>
      </c>
      <c r="C1567" s="270" t="s">
        <v>551</v>
      </c>
      <c r="D1567" s="270" t="s">
        <v>3133</v>
      </c>
      <c r="E1567" s="271" t="s">
        <v>551</v>
      </c>
      <c r="F1567" s="271" t="s">
        <v>2395</v>
      </c>
      <c r="G1567" s="270" t="s">
        <v>3132</v>
      </c>
    </row>
    <row r="1568" spans="1:7">
      <c r="A1568" s="56" t="s">
        <v>2654</v>
      </c>
      <c r="B1568" s="56" t="s">
        <v>2426</v>
      </c>
      <c r="C1568" s="56" t="s">
        <v>551</v>
      </c>
      <c r="D1568" s="56" t="s">
        <v>3133</v>
      </c>
      <c r="E1568" s="74" t="s">
        <v>551</v>
      </c>
      <c r="F1568" s="74" t="s">
        <v>2395</v>
      </c>
      <c r="G1568" s="56" t="s">
        <v>2655</v>
      </c>
    </row>
    <row r="1569" spans="1:7" ht="17.100000000000001">
      <c r="A1569" s="75" t="s">
        <v>3111</v>
      </c>
      <c r="B1569" s="75"/>
      <c r="C1569" s="75"/>
      <c r="D1569" s="75"/>
      <c r="E1569" s="76"/>
      <c r="F1569" s="75"/>
      <c r="G1569" s="75"/>
    </row>
    <row r="1570" spans="1:7" ht="17.100000000000001">
      <c r="A1570" s="270" t="s">
        <v>2517</v>
      </c>
      <c r="B1570" s="270"/>
      <c r="C1570" s="270" t="s">
        <v>551</v>
      </c>
      <c r="D1570" s="270" t="s">
        <v>2433</v>
      </c>
      <c r="E1570" s="271"/>
      <c r="F1570" s="270" t="s">
        <v>2518</v>
      </c>
      <c r="G1570" s="270" t="s">
        <v>2435</v>
      </c>
    </row>
    <row r="1571" spans="1:7" ht="17.100000000000001">
      <c r="A1571" s="270" t="s">
        <v>2517</v>
      </c>
      <c r="B1571" s="270"/>
      <c r="C1571" s="270" t="s">
        <v>551</v>
      </c>
      <c r="D1571" s="270" t="s">
        <v>3133</v>
      </c>
      <c r="E1571" s="271" t="s">
        <v>551</v>
      </c>
      <c r="F1571" s="270" t="s">
        <v>2395</v>
      </c>
      <c r="G1571" s="270" t="s">
        <v>2435</v>
      </c>
    </row>
    <row r="1572" spans="1:7">
      <c r="A1572" s="56" t="s">
        <v>2524</v>
      </c>
      <c r="B1572" s="56"/>
      <c r="C1572" s="56" t="s">
        <v>2525</v>
      </c>
      <c r="D1572" s="56" t="s">
        <v>2433</v>
      </c>
      <c r="E1572" s="74"/>
      <c r="F1572" s="74" t="s">
        <v>2526</v>
      </c>
      <c r="G1572" s="56" t="s">
        <v>2435</v>
      </c>
    </row>
    <row r="1573" spans="1:7" ht="17.100000000000001">
      <c r="A1573" s="75" t="s">
        <v>3112</v>
      </c>
      <c r="B1573" s="75"/>
      <c r="C1573" s="75"/>
      <c r="D1573" s="75"/>
      <c r="E1573" s="76"/>
      <c r="F1573" s="75"/>
      <c r="G1573" s="75"/>
    </row>
    <row r="1574" spans="1:7">
      <c r="A1574" s="56" t="s">
        <v>2530</v>
      </c>
      <c r="B1574" s="56" t="s">
        <v>2531</v>
      </c>
      <c r="C1574" s="56" t="s">
        <v>2532</v>
      </c>
      <c r="D1574" s="56" t="s">
        <v>2433</v>
      </c>
      <c r="E1574" s="74"/>
      <c r="F1574" s="74" t="s">
        <v>2434</v>
      </c>
      <c r="G1574" s="56" t="s">
        <v>2533</v>
      </c>
    </row>
    <row r="1575" spans="1:7">
      <c r="A1575" s="56" t="s">
        <v>2537</v>
      </c>
      <c r="B1575" s="56" t="s">
        <v>2426</v>
      </c>
      <c r="C1575" s="56" t="s">
        <v>2427</v>
      </c>
      <c r="D1575" s="56" t="s">
        <v>3133</v>
      </c>
      <c r="E1575" s="74" t="s">
        <v>2712</v>
      </c>
      <c r="F1575" s="74" t="s">
        <v>2397</v>
      </c>
      <c r="G1575" s="56" t="s">
        <v>2435</v>
      </c>
    </row>
    <row r="1576" spans="1:7" ht="17.100000000000001">
      <c r="A1576" s="75" t="s">
        <v>3113</v>
      </c>
      <c r="B1576" s="75"/>
      <c r="C1576" s="75"/>
      <c r="D1576" s="75"/>
      <c r="E1576" s="76"/>
      <c r="F1576" s="75"/>
      <c r="G1576" s="75"/>
    </row>
    <row r="1577" spans="1:7">
      <c r="A1577" s="56" t="s">
        <v>2426</v>
      </c>
      <c r="B1577" s="56" t="s">
        <v>2426</v>
      </c>
      <c r="C1577" s="56" t="s">
        <v>2427</v>
      </c>
      <c r="D1577" s="56" t="s">
        <v>3114</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3115</v>
      </c>
      <c r="B1580" s="75"/>
      <c r="C1580" s="75"/>
      <c r="D1580" s="75"/>
      <c r="E1580" s="76"/>
      <c r="F1580" s="75"/>
      <c r="G1580" s="75"/>
    </row>
    <row r="1581" spans="1:7">
      <c r="A1581" s="56" t="s">
        <v>2806</v>
      </c>
      <c r="B1581" s="56" t="s">
        <v>2792</v>
      </c>
      <c r="C1581" s="56" t="s">
        <v>2427</v>
      </c>
      <c r="D1581" s="56" t="s">
        <v>3114</v>
      </c>
      <c r="E1581" s="74" t="s">
        <v>2482</v>
      </c>
      <c r="F1581" s="56" t="s">
        <v>2412</v>
      </c>
      <c r="G1581" s="56" t="s">
        <v>2807</v>
      </c>
    </row>
    <row r="1582" spans="1:7">
      <c r="A1582" s="56" t="s">
        <v>2438</v>
      </c>
      <c r="B1582" s="56" t="s">
        <v>2432</v>
      </c>
      <c r="C1582" s="56"/>
      <c r="D1582" s="56" t="s">
        <v>2433</v>
      </c>
      <c r="E1582" s="74"/>
      <c r="F1582" s="74" t="s">
        <v>2439</v>
      </c>
      <c r="G1582" s="56" t="s">
        <v>2435</v>
      </c>
    </row>
    <row r="1583" spans="1:7" ht="17.100000000000001">
      <c r="A1583" s="270" t="s">
        <v>2440</v>
      </c>
      <c r="B1583" s="270" t="s">
        <v>2441</v>
      </c>
      <c r="C1583" s="270"/>
      <c r="D1583" s="270" t="s">
        <v>2433</v>
      </c>
      <c r="E1583" s="271"/>
      <c r="F1583" s="270" t="s">
        <v>2434</v>
      </c>
      <c r="G1583" s="270" t="s">
        <v>2435</v>
      </c>
    </row>
    <row r="1584" spans="1:7" ht="17.100000000000001">
      <c r="A1584" s="270" t="s">
        <v>2442</v>
      </c>
      <c r="B1584" s="270" t="s">
        <v>2441</v>
      </c>
      <c r="C1584" s="270"/>
      <c r="D1584" s="270" t="s">
        <v>2433</v>
      </c>
      <c r="E1584" s="271"/>
      <c r="F1584" s="270" t="s">
        <v>2434</v>
      </c>
      <c r="G1584" s="270" t="s">
        <v>2435</v>
      </c>
    </row>
    <row r="1585" spans="1:7">
      <c r="A1585" s="56" t="s">
        <v>2808</v>
      </c>
      <c r="B1585" s="56" t="s">
        <v>2809</v>
      </c>
      <c r="C1585" s="56" t="s">
        <v>2427</v>
      </c>
      <c r="D1585" s="56" t="s">
        <v>3114</v>
      </c>
      <c r="E1585" s="74" t="s">
        <v>2482</v>
      </c>
      <c r="F1585" s="74" t="s">
        <v>2412</v>
      </c>
      <c r="G1585" s="56" t="s">
        <v>2810</v>
      </c>
    </row>
    <row r="1586" spans="1:7" ht="17.100000000000001">
      <c r="A1586" s="270" t="s">
        <v>2443</v>
      </c>
      <c r="B1586" s="270" t="s">
        <v>2432</v>
      </c>
      <c r="C1586" s="270"/>
      <c r="D1586" s="270" t="s">
        <v>2433</v>
      </c>
      <c r="E1586" s="271"/>
      <c r="F1586" s="271" t="s">
        <v>2439</v>
      </c>
      <c r="G1586" s="270" t="s">
        <v>2435</v>
      </c>
    </row>
    <row r="1587" spans="1:7" ht="17.100000000000001">
      <c r="A1587" s="270" t="s">
        <v>2821</v>
      </c>
      <c r="B1587" s="270" t="s">
        <v>2801</v>
      </c>
      <c r="C1587" s="270" t="s">
        <v>2822</v>
      </c>
      <c r="D1587" s="270" t="s">
        <v>3114</v>
      </c>
      <c r="E1587" s="271" t="s">
        <v>2475</v>
      </c>
      <c r="F1587" s="271" t="s">
        <v>2412</v>
      </c>
      <c r="G1587" s="270" t="s">
        <v>2824</v>
      </c>
    </row>
    <row r="1588" spans="1:7" ht="17.100000000000001">
      <c r="A1588" s="270" t="s">
        <v>2825</v>
      </c>
      <c r="B1588" s="270" t="s">
        <v>2826</v>
      </c>
      <c r="C1588" s="270" t="s">
        <v>2427</v>
      </c>
      <c r="D1588" s="270" t="s">
        <v>3114</v>
      </c>
      <c r="E1588" s="271" t="s">
        <v>2482</v>
      </c>
      <c r="F1588" s="270" t="s">
        <v>2412</v>
      </c>
      <c r="G1588" s="270" t="s">
        <v>2435</v>
      </c>
    </row>
    <row r="1589" spans="1:7" ht="17.100000000000001">
      <c r="A1589" s="270" t="s">
        <v>2444</v>
      </c>
      <c r="B1589" s="270" t="s">
        <v>2441</v>
      </c>
      <c r="C1589" s="270"/>
      <c r="D1589" s="270" t="s">
        <v>2433</v>
      </c>
      <c r="E1589" s="271"/>
      <c r="F1589" s="270" t="s">
        <v>2434</v>
      </c>
      <c r="G1589" s="270" t="s">
        <v>2435</v>
      </c>
    </row>
    <row r="1590" spans="1:7">
      <c r="A1590" s="56" t="s">
        <v>2445</v>
      </c>
      <c r="B1590" s="56" t="s">
        <v>2432</v>
      </c>
      <c r="C1590" s="56"/>
      <c r="D1590" s="56" t="s">
        <v>2433</v>
      </c>
      <c r="E1590" s="74"/>
      <c r="F1590" s="74" t="s">
        <v>2434</v>
      </c>
      <c r="G1590" s="56" t="s">
        <v>2435</v>
      </c>
    </row>
    <row r="1591" spans="1:7" ht="17.100000000000001">
      <c r="A1591" s="270" t="s">
        <v>2446</v>
      </c>
      <c r="B1591" s="270" t="s">
        <v>2432</v>
      </c>
      <c r="C1591" s="270"/>
      <c r="D1591" s="270" t="s">
        <v>2433</v>
      </c>
      <c r="E1591" s="271"/>
      <c r="F1591" s="270" t="s">
        <v>2439</v>
      </c>
      <c r="G1591" s="270" t="s">
        <v>2435</v>
      </c>
    </row>
    <row r="1592" spans="1:7" ht="17.100000000000001">
      <c r="A1592" s="270" t="s">
        <v>2827</v>
      </c>
      <c r="B1592" s="270" t="s">
        <v>2826</v>
      </c>
      <c r="C1592" s="270" t="s">
        <v>2474</v>
      </c>
      <c r="D1592" s="270" t="s">
        <v>3114</v>
      </c>
      <c r="E1592" s="271" t="s">
        <v>2475</v>
      </c>
      <c r="F1592" s="271" t="s">
        <v>2412</v>
      </c>
      <c r="G1592" s="270" t="s">
        <v>2828</v>
      </c>
    </row>
    <row r="1593" spans="1:7" ht="17.100000000000001">
      <c r="A1593" s="270" t="s">
        <v>2829</v>
      </c>
      <c r="B1593" s="270" t="s">
        <v>2818</v>
      </c>
      <c r="C1593" s="270" t="s">
        <v>2474</v>
      </c>
      <c r="D1593" s="270" t="s">
        <v>3114</v>
      </c>
      <c r="E1593" s="271" t="s">
        <v>2475</v>
      </c>
      <c r="F1593" s="270" t="s">
        <v>2412</v>
      </c>
      <c r="G1593" s="270" t="s">
        <v>2828</v>
      </c>
    </row>
    <row r="1594" spans="1:7" ht="17.100000000000001">
      <c r="A1594" s="270" t="s">
        <v>2447</v>
      </c>
      <c r="B1594" s="270" t="s">
        <v>2432</v>
      </c>
      <c r="C1594" s="270"/>
      <c r="D1594" s="270" t="s">
        <v>2433</v>
      </c>
      <c r="E1594" s="271"/>
      <c r="F1594" s="270" t="s">
        <v>2439</v>
      </c>
      <c r="G1594" s="270" t="s">
        <v>2435</v>
      </c>
    </row>
    <row r="1595" spans="1:7" ht="17.100000000000001">
      <c r="A1595" s="270" t="s">
        <v>2830</v>
      </c>
      <c r="B1595" s="270" t="s">
        <v>2467</v>
      </c>
      <c r="C1595" s="270" t="s">
        <v>2427</v>
      </c>
      <c r="D1595" s="270" t="s">
        <v>3114</v>
      </c>
      <c r="E1595" s="271" t="s">
        <v>2482</v>
      </c>
      <c r="F1595" s="270" t="s">
        <v>2412</v>
      </c>
      <c r="G1595" s="270" t="s">
        <v>2435</v>
      </c>
    </row>
    <row r="1596" spans="1:7" ht="17.100000000000001">
      <c r="A1596" s="270" t="s">
        <v>2448</v>
      </c>
      <c r="B1596" s="270" t="s">
        <v>2432</v>
      </c>
      <c r="C1596" s="270"/>
      <c r="D1596" s="270" t="s">
        <v>2433</v>
      </c>
      <c r="E1596" s="271"/>
      <c r="F1596" s="270" t="s">
        <v>2439</v>
      </c>
      <c r="G1596" s="270" t="s">
        <v>2435</v>
      </c>
    </row>
    <row r="1597" spans="1:7" ht="17.100000000000001">
      <c r="A1597" s="270" t="s">
        <v>2449</v>
      </c>
      <c r="B1597" s="270" t="s">
        <v>2441</v>
      </c>
      <c r="C1597" s="270"/>
      <c r="D1597" s="270" t="s">
        <v>2433</v>
      </c>
      <c r="E1597" s="271"/>
      <c r="F1597" s="270" t="s">
        <v>2439</v>
      </c>
      <c r="G1597" s="270" t="s">
        <v>2435</v>
      </c>
    </row>
    <row r="1598" spans="1:7">
      <c r="A1598" s="56" t="s">
        <v>2426</v>
      </c>
      <c r="B1598" s="56" t="s">
        <v>2426</v>
      </c>
      <c r="C1598" s="56" t="s">
        <v>2427</v>
      </c>
      <c r="D1598" s="56" t="s">
        <v>3114</v>
      </c>
      <c r="E1598" s="74" t="s">
        <v>2482</v>
      </c>
      <c r="F1598" s="74" t="s">
        <v>2412</v>
      </c>
      <c r="G1598" s="56" t="s">
        <v>2450</v>
      </c>
    </row>
    <row r="1599" spans="1:7" ht="17.100000000000001">
      <c r="A1599" s="270" t="s">
        <v>2835</v>
      </c>
      <c r="B1599" s="270" t="s">
        <v>2432</v>
      </c>
      <c r="C1599" s="270" t="s">
        <v>2427</v>
      </c>
      <c r="D1599" s="270" t="s">
        <v>3114</v>
      </c>
      <c r="E1599" s="271" t="s">
        <v>2482</v>
      </c>
      <c r="F1599" s="270" t="s">
        <v>2412</v>
      </c>
      <c r="G1599" s="270" t="s">
        <v>2836</v>
      </c>
    </row>
    <row r="1600" spans="1:7" ht="17.100000000000001">
      <c r="A1600" s="75" t="s">
        <v>3116</v>
      </c>
      <c r="B1600" s="75"/>
      <c r="C1600" s="75"/>
      <c r="D1600" s="75"/>
      <c r="E1600" s="76"/>
      <c r="F1600" s="75"/>
      <c r="G1600" s="75"/>
    </row>
    <row r="1601" spans="1:7" ht="17.100000000000001">
      <c r="A1601" s="270" t="s">
        <v>2426</v>
      </c>
      <c r="B1601" s="270" t="s">
        <v>2426</v>
      </c>
      <c r="C1601" s="270" t="s">
        <v>2427</v>
      </c>
      <c r="D1601" s="270" t="s">
        <v>3114</v>
      </c>
      <c r="E1601" s="271" t="s">
        <v>2482</v>
      </c>
      <c r="F1601" s="270" t="s">
        <v>2412</v>
      </c>
      <c r="G1601" s="270" t="s">
        <v>2430</v>
      </c>
    </row>
    <row r="1602" spans="1:7" ht="17.100000000000001">
      <c r="A1602" s="75" t="s">
        <v>3117</v>
      </c>
      <c r="B1602" s="75"/>
      <c r="C1602" s="75"/>
      <c r="D1602" s="75"/>
      <c r="E1602" s="76"/>
      <c r="F1602" s="75"/>
      <c r="G1602" s="75"/>
    </row>
    <row r="1603" spans="1:7">
      <c r="A1603" s="56" t="s">
        <v>2426</v>
      </c>
      <c r="B1603" s="56" t="s">
        <v>2426</v>
      </c>
      <c r="C1603" s="56" t="s">
        <v>2427</v>
      </c>
      <c r="D1603" s="56" t="s">
        <v>3114</v>
      </c>
      <c r="E1603" s="74" t="s">
        <v>2482</v>
      </c>
      <c r="F1603" s="74" t="s">
        <v>2412</v>
      </c>
      <c r="G1603" s="56" t="s">
        <v>2453</v>
      </c>
    </row>
    <row r="1604" spans="1:7" ht="17.100000000000001">
      <c r="A1604" s="270" t="s">
        <v>2870</v>
      </c>
      <c r="B1604" s="270" t="s">
        <v>2871</v>
      </c>
      <c r="C1604" s="270" t="s">
        <v>2427</v>
      </c>
      <c r="D1604" s="270" t="s">
        <v>3114</v>
      </c>
      <c r="E1604" s="271" t="s">
        <v>2482</v>
      </c>
      <c r="F1604" s="270" t="s">
        <v>2412</v>
      </c>
      <c r="G1604" s="270" t="s">
        <v>2435</v>
      </c>
    </row>
    <row r="1605" spans="1:7" ht="17.100000000000001">
      <c r="A1605" s="270" t="s">
        <v>2874</v>
      </c>
      <c r="B1605" s="270" t="s">
        <v>2432</v>
      </c>
      <c r="C1605" s="270" t="s">
        <v>2427</v>
      </c>
      <c r="D1605" s="270" t="s">
        <v>3114</v>
      </c>
      <c r="E1605" s="271" t="s">
        <v>2482</v>
      </c>
      <c r="F1605" s="270" t="s">
        <v>2412</v>
      </c>
      <c r="G1605" s="270" t="s">
        <v>2435</v>
      </c>
    </row>
    <row r="1606" spans="1:7" ht="17.100000000000001">
      <c r="A1606" s="270" t="s">
        <v>2883</v>
      </c>
      <c r="B1606" s="270" t="s">
        <v>2792</v>
      </c>
      <c r="C1606" s="270" t="s">
        <v>2427</v>
      </c>
      <c r="D1606" s="270" t="s">
        <v>3114</v>
      </c>
      <c r="E1606" s="271" t="s">
        <v>2482</v>
      </c>
      <c r="F1606" s="270" t="s">
        <v>2412</v>
      </c>
      <c r="G1606" s="270" t="s">
        <v>2884</v>
      </c>
    </row>
    <row r="1607" spans="1:7" ht="17.100000000000001">
      <c r="A1607" s="270" t="s">
        <v>2885</v>
      </c>
      <c r="B1607" s="270" t="s">
        <v>2826</v>
      </c>
      <c r="C1607" s="270" t="s">
        <v>2427</v>
      </c>
      <c r="D1607" s="270" t="s">
        <v>3114</v>
      </c>
      <c r="E1607" s="271" t="s">
        <v>2482</v>
      </c>
      <c r="F1607" s="270" t="s">
        <v>2412</v>
      </c>
      <c r="G1607" s="270" t="s">
        <v>2884</v>
      </c>
    </row>
    <row r="1608" spans="1:7">
      <c r="A1608" s="56" t="s">
        <v>2454</v>
      </c>
      <c r="B1608" s="56" t="s">
        <v>2432</v>
      </c>
      <c r="C1608" s="56"/>
      <c r="D1608" s="56" t="s">
        <v>2433</v>
      </c>
      <c r="E1608" s="74"/>
      <c r="F1608" s="74" t="s">
        <v>2434</v>
      </c>
      <c r="G1608" s="56" t="s">
        <v>2435</v>
      </c>
    </row>
    <row r="1609" spans="1:7">
      <c r="A1609" s="56" t="s">
        <v>2888</v>
      </c>
      <c r="B1609" s="56" t="s">
        <v>2432</v>
      </c>
      <c r="C1609" s="56" t="s">
        <v>2427</v>
      </c>
      <c r="D1609" s="56" t="s">
        <v>3114</v>
      </c>
      <c r="E1609" s="74" t="s">
        <v>2482</v>
      </c>
      <c r="F1609" s="56" t="s">
        <v>2412</v>
      </c>
      <c r="G1609" s="56" t="s">
        <v>2435</v>
      </c>
    </row>
    <row r="1610" spans="1:7" ht="17.100000000000001">
      <c r="A1610" s="270" t="s">
        <v>2889</v>
      </c>
      <c r="B1610" s="270" t="s">
        <v>2871</v>
      </c>
      <c r="C1610" s="270" t="s">
        <v>2890</v>
      </c>
      <c r="D1610" s="270" t="s">
        <v>3114</v>
      </c>
      <c r="E1610" s="271" t="s">
        <v>2891</v>
      </c>
      <c r="F1610" s="270" t="s">
        <v>2412</v>
      </c>
      <c r="G1610" s="270" t="s">
        <v>2435</v>
      </c>
    </row>
    <row r="1611" spans="1:7">
      <c r="A1611" s="56" t="s">
        <v>2892</v>
      </c>
      <c r="B1611" s="56" t="s">
        <v>2792</v>
      </c>
      <c r="C1611" s="56" t="s">
        <v>2890</v>
      </c>
      <c r="D1611" s="56" t="s">
        <v>3114</v>
      </c>
      <c r="E1611" s="74" t="s">
        <v>2891</v>
      </c>
      <c r="F1611" s="56" t="s">
        <v>2412</v>
      </c>
      <c r="G1611" s="56" t="s">
        <v>2893</v>
      </c>
    </row>
    <row r="1612" spans="1:7" ht="17.100000000000001">
      <c r="A1612" s="270" t="s">
        <v>2894</v>
      </c>
      <c r="B1612" s="270" t="s">
        <v>2871</v>
      </c>
      <c r="C1612" s="270" t="s">
        <v>2474</v>
      </c>
      <c r="D1612" s="270" t="s">
        <v>3114</v>
      </c>
      <c r="E1612" s="271" t="s">
        <v>2475</v>
      </c>
      <c r="F1612" s="270" t="s">
        <v>2412</v>
      </c>
      <c r="G1612" s="270" t="s">
        <v>2895</v>
      </c>
    </row>
    <row r="1613" spans="1:7" ht="17.100000000000001">
      <c r="A1613" s="75" t="s">
        <v>3118</v>
      </c>
      <c r="B1613" s="75"/>
      <c r="C1613" s="75"/>
      <c r="D1613" s="75"/>
      <c r="E1613" s="76"/>
      <c r="F1613" s="75"/>
      <c r="G1613" s="75"/>
    </row>
    <row r="1614" spans="1:7">
      <c r="A1614" s="56" t="s">
        <v>2426</v>
      </c>
      <c r="B1614" s="56" t="s">
        <v>2426</v>
      </c>
      <c r="C1614" s="56" t="s">
        <v>2427</v>
      </c>
      <c r="D1614" s="56" t="s">
        <v>3114</v>
      </c>
      <c r="E1614" s="74" t="s">
        <v>2482</v>
      </c>
      <c r="F1614" s="74" t="s">
        <v>2412</v>
      </c>
      <c r="G1614" s="56" t="s">
        <v>2450</v>
      </c>
    </row>
    <row r="1615" spans="1:7" ht="17.100000000000001">
      <c r="A1615" s="270" t="s">
        <v>2901</v>
      </c>
      <c r="B1615" s="270" t="s">
        <v>2844</v>
      </c>
      <c r="C1615" s="270" t="s">
        <v>2427</v>
      </c>
      <c r="D1615" s="270" t="s">
        <v>3114</v>
      </c>
      <c r="E1615" s="271" t="s">
        <v>2482</v>
      </c>
      <c r="F1615" s="270" t="s">
        <v>2412</v>
      </c>
      <c r="G1615" s="270" t="s">
        <v>2435</v>
      </c>
    </row>
    <row r="1616" spans="1:7" ht="17.100000000000001">
      <c r="A1616" s="270" t="s">
        <v>2915</v>
      </c>
      <c r="B1616" s="270" t="s">
        <v>2814</v>
      </c>
      <c r="C1616" s="270" t="s">
        <v>2427</v>
      </c>
      <c r="D1616" s="270" t="s">
        <v>3114</v>
      </c>
      <c r="E1616" s="271" t="s">
        <v>2482</v>
      </c>
      <c r="F1616" s="270" t="s">
        <v>2412</v>
      </c>
      <c r="G1616" s="270" t="s">
        <v>2916</v>
      </c>
    </row>
    <row r="1617" spans="1:7">
      <c r="A1617" s="56" t="s">
        <v>2927</v>
      </c>
      <c r="B1617" s="56" t="s">
        <v>2792</v>
      </c>
      <c r="C1617" s="56" t="s">
        <v>2890</v>
      </c>
      <c r="D1617" s="56" t="s">
        <v>3114</v>
      </c>
      <c r="E1617" s="74" t="s">
        <v>2891</v>
      </c>
      <c r="F1617" s="74" t="s">
        <v>2412</v>
      </c>
      <c r="G1617" s="56" t="s">
        <v>2435</v>
      </c>
    </row>
    <row r="1618" spans="1:7" ht="17.100000000000001">
      <c r="A1618" s="75" t="s">
        <v>3119</v>
      </c>
      <c r="B1618" s="75"/>
      <c r="C1618" s="75"/>
      <c r="D1618" s="75"/>
      <c r="E1618" s="76"/>
      <c r="F1618" s="75"/>
      <c r="G1618" s="75"/>
    </row>
    <row r="1619" spans="1:7">
      <c r="A1619" s="56" t="s">
        <v>2426</v>
      </c>
      <c r="B1619" s="56" t="s">
        <v>2426</v>
      </c>
      <c r="C1619" s="56" t="s">
        <v>2427</v>
      </c>
      <c r="D1619" s="56" t="s">
        <v>3114</v>
      </c>
      <c r="E1619" s="74" t="s">
        <v>2482</v>
      </c>
      <c r="F1619" s="74" t="s">
        <v>2412</v>
      </c>
      <c r="G1619" s="56" t="s">
        <v>2450</v>
      </c>
    </row>
    <row r="1620" spans="1:7" ht="17.100000000000001">
      <c r="A1620" s="270" t="s">
        <v>2937</v>
      </c>
      <c r="B1620" s="270" t="s">
        <v>2792</v>
      </c>
      <c r="C1620" s="270" t="s">
        <v>2938</v>
      </c>
      <c r="D1620" s="270" t="s">
        <v>3114</v>
      </c>
      <c r="E1620" s="271" t="s">
        <v>2482</v>
      </c>
      <c r="F1620" s="270" t="s">
        <v>2412</v>
      </c>
      <c r="G1620" s="270" t="s">
        <v>2940</v>
      </c>
    </row>
    <row r="1621" spans="1:7" ht="17.100000000000001">
      <c r="A1621" s="270" t="s">
        <v>2945</v>
      </c>
      <c r="B1621" s="270" t="s">
        <v>2467</v>
      </c>
      <c r="C1621" s="270" t="s">
        <v>2427</v>
      </c>
      <c r="D1621" s="270" t="s">
        <v>3114</v>
      </c>
      <c r="E1621" s="271" t="s">
        <v>2482</v>
      </c>
      <c r="F1621" s="270" t="s">
        <v>2412</v>
      </c>
      <c r="G1621" s="270" t="s">
        <v>2946</v>
      </c>
    </row>
    <row r="1622" spans="1:7">
      <c r="A1622" s="56" t="s">
        <v>2457</v>
      </c>
      <c r="B1622" s="56" t="s">
        <v>2432</v>
      </c>
      <c r="C1622" s="56"/>
      <c r="D1622" s="56" t="s">
        <v>2433</v>
      </c>
      <c r="E1622" s="74"/>
      <c r="F1622" s="74" t="s">
        <v>2434</v>
      </c>
      <c r="G1622" s="56" t="s">
        <v>2435</v>
      </c>
    </row>
    <row r="1623" spans="1:7" ht="17.100000000000001">
      <c r="A1623" s="270" t="s">
        <v>2458</v>
      </c>
      <c r="B1623" s="270" t="s">
        <v>2432</v>
      </c>
      <c r="C1623" s="270"/>
      <c r="D1623" s="270" t="s">
        <v>2433</v>
      </c>
      <c r="E1623" s="271"/>
      <c r="F1623" s="270" t="s">
        <v>2434</v>
      </c>
      <c r="G1623" s="270" t="s">
        <v>2435</v>
      </c>
    </row>
    <row r="1624" spans="1:7">
      <c r="A1624" s="56" t="s">
        <v>2459</v>
      </c>
      <c r="B1624" s="56" t="s">
        <v>2432</v>
      </c>
      <c r="C1624" s="56"/>
      <c r="D1624" s="56" t="s">
        <v>2433</v>
      </c>
      <c r="E1624" s="74"/>
      <c r="F1624" s="74" t="s">
        <v>2434</v>
      </c>
      <c r="G1624" s="56" t="s">
        <v>2435</v>
      </c>
    </row>
    <row r="1625" spans="1:7" ht="17.100000000000001">
      <c r="A1625" s="270" t="s">
        <v>2460</v>
      </c>
      <c r="B1625" s="270" t="s">
        <v>2432</v>
      </c>
      <c r="C1625" s="270"/>
      <c r="D1625" s="270" t="s">
        <v>2433</v>
      </c>
      <c r="E1625" s="271"/>
      <c r="F1625" s="271" t="s">
        <v>2434</v>
      </c>
      <c r="G1625" s="270" t="s">
        <v>2435</v>
      </c>
    </row>
    <row r="1626" spans="1:7" ht="17.100000000000001">
      <c r="A1626" s="270" t="s">
        <v>2461</v>
      </c>
      <c r="B1626" s="270" t="s">
        <v>2432</v>
      </c>
      <c r="C1626" s="270"/>
      <c r="D1626" s="270" t="s">
        <v>2433</v>
      </c>
      <c r="E1626" s="271"/>
      <c r="F1626" s="270" t="s">
        <v>2434</v>
      </c>
      <c r="G1626" s="270" t="s">
        <v>2435</v>
      </c>
    </row>
    <row r="1627" spans="1:7" ht="17.100000000000001">
      <c r="A1627" s="270" t="s">
        <v>2462</v>
      </c>
      <c r="B1627" s="270" t="s">
        <v>2432</v>
      </c>
      <c r="C1627" s="270"/>
      <c r="D1627" s="270" t="s">
        <v>2433</v>
      </c>
      <c r="E1627" s="271"/>
      <c r="F1627" s="271" t="s">
        <v>2434</v>
      </c>
      <c r="G1627" s="270" t="s">
        <v>2435</v>
      </c>
    </row>
    <row r="1628" spans="1:7" ht="17.100000000000001">
      <c r="A1628" s="270" t="s">
        <v>2463</v>
      </c>
      <c r="B1628" s="270" t="s">
        <v>2432</v>
      </c>
      <c r="C1628" s="270"/>
      <c r="D1628" s="270" t="s">
        <v>2433</v>
      </c>
      <c r="E1628" s="271"/>
      <c r="F1628" s="270" t="s">
        <v>2434</v>
      </c>
      <c r="G1628" s="270" t="s">
        <v>2435</v>
      </c>
    </row>
    <row r="1629" spans="1:7">
      <c r="A1629" s="56" t="s">
        <v>2464</v>
      </c>
      <c r="B1629" s="56" t="s">
        <v>2432</v>
      </c>
      <c r="C1629" s="56"/>
      <c r="D1629" s="56" t="s">
        <v>2433</v>
      </c>
      <c r="E1629" s="74"/>
      <c r="F1629" s="74" t="s">
        <v>2434</v>
      </c>
      <c r="G1629" s="56" t="s">
        <v>2435</v>
      </c>
    </row>
    <row r="1630" spans="1:7" ht="17.100000000000001">
      <c r="A1630" s="270" t="s">
        <v>2959</v>
      </c>
      <c r="B1630" s="270" t="s">
        <v>2809</v>
      </c>
      <c r="C1630" s="270" t="s">
        <v>2890</v>
      </c>
      <c r="D1630" s="270" t="s">
        <v>3114</v>
      </c>
      <c r="E1630" s="271" t="s">
        <v>2891</v>
      </c>
      <c r="F1630" s="270" t="s">
        <v>2412</v>
      </c>
      <c r="G1630" s="270" t="s">
        <v>2435</v>
      </c>
    </row>
    <row r="1631" spans="1:7" ht="17.100000000000001">
      <c r="A1631" s="75" t="s">
        <v>3120</v>
      </c>
      <c r="B1631" s="75"/>
      <c r="C1631" s="75"/>
      <c r="D1631" s="75"/>
      <c r="E1631" s="76"/>
      <c r="F1631" s="75"/>
      <c r="G1631" s="75"/>
    </row>
    <row r="1632" spans="1:7" ht="17.100000000000001">
      <c r="A1632" s="270" t="s">
        <v>2426</v>
      </c>
      <c r="B1632" s="270" t="s">
        <v>2426</v>
      </c>
      <c r="C1632" s="270" t="s">
        <v>2427</v>
      </c>
      <c r="D1632" s="270" t="s">
        <v>3114</v>
      </c>
      <c r="E1632" s="271" t="s">
        <v>2482</v>
      </c>
      <c r="F1632" s="271" t="s">
        <v>2412</v>
      </c>
      <c r="G1632" s="270" t="s">
        <v>2450</v>
      </c>
    </row>
    <row r="1633" spans="1:7">
      <c r="A1633" s="56" t="s">
        <v>2466</v>
      </c>
      <c r="B1633" s="56" t="s">
        <v>2467</v>
      </c>
      <c r="C1633" s="56"/>
      <c r="D1633" s="56" t="s">
        <v>2433</v>
      </c>
      <c r="E1633" s="74"/>
      <c r="F1633" s="74" t="s">
        <v>2468</v>
      </c>
      <c r="G1633" s="56" t="s">
        <v>2435</v>
      </c>
    </row>
    <row r="1634" spans="1:7">
      <c r="A1634" s="57" t="s">
        <v>3097</v>
      </c>
      <c r="B1634" s="57" t="s">
        <v>2467</v>
      </c>
      <c r="C1634" s="57" t="s">
        <v>3098</v>
      </c>
      <c r="D1634" s="57" t="s">
        <v>3114</v>
      </c>
      <c r="E1634" s="58" t="s">
        <v>133</v>
      </c>
      <c r="F1634" s="58" t="s">
        <v>2493</v>
      </c>
      <c r="G1634" s="57" t="s">
        <v>3099</v>
      </c>
    </row>
    <row r="1635" spans="1:7" ht="17.100000000000001">
      <c r="A1635" s="270" t="s">
        <v>2469</v>
      </c>
      <c r="B1635" s="270" t="s">
        <v>2432</v>
      </c>
      <c r="C1635" s="270"/>
      <c r="D1635" s="270" t="s">
        <v>2433</v>
      </c>
      <c r="E1635" s="271"/>
      <c r="F1635" s="270" t="s">
        <v>2434</v>
      </c>
      <c r="G1635" s="270" t="s">
        <v>2435</v>
      </c>
    </row>
    <row r="1636" spans="1:7" ht="17.100000000000001">
      <c r="A1636" s="75" t="s">
        <v>3121</v>
      </c>
      <c r="B1636" s="75"/>
      <c r="C1636" s="75"/>
      <c r="D1636" s="75"/>
      <c r="E1636" s="76"/>
      <c r="F1636" s="75"/>
      <c r="G1636" s="75"/>
    </row>
    <row r="1637" spans="1:7">
      <c r="A1637" s="56" t="s">
        <v>2426</v>
      </c>
      <c r="B1637" s="56" t="s">
        <v>2426</v>
      </c>
      <c r="C1637" s="56" t="s">
        <v>2427</v>
      </c>
      <c r="D1637" s="56" t="s">
        <v>3114</v>
      </c>
      <c r="E1637" s="74" t="s">
        <v>2482</v>
      </c>
      <c r="F1637" s="74" t="s">
        <v>2412</v>
      </c>
      <c r="G1637" s="56" t="s">
        <v>2450</v>
      </c>
    </row>
    <row r="1638" spans="1:7" ht="17.100000000000001">
      <c r="A1638" s="270" t="s">
        <v>2993</v>
      </c>
      <c r="B1638" s="270" t="s">
        <v>2834</v>
      </c>
      <c r="C1638" s="270" t="s">
        <v>2994</v>
      </c>
      <c r="D1638" s="270" t="s">
        <v>3114</v>
      </c>
      <c r="E1638" s="271" t="s">
        <v>2475</v>
      </c>
      <c r="F1638" s="271" t="s">
        <v>2412</v>
      </c>
      <c r="G1638" s="270" t="s">
        <v>2996</v>
      </c>
    </row>
    <row r="1639" spans="1:7" ht="17.100000000000001">
      <c r="A1639" s="75" t="s">
        <v>3122</v>
      </c>
      <c r="B1639" s="75"/>
      <c r="C1639" s="75"/>
      <c r="D1639" s="75"/>
      <c r="E1639" s="76"/>
      <c r="F1639" s="75"/>
      <c r="G1639" s="75"/>
    </row>
    <row r="1640" spans="1:7">
      <c r="A1640" s="56" t="s">
        <v>2472</v>
      </c>
      <c r="B1640" s="56" t="s">
        <v>2473</v>
      </c>
      <c r="C1640" s="56" t="s">
        <v>2474</v>
      </c>
      <c r="D1640" s="56" t="s">
        <v>3114</v>
      </c>
      <c r="E1640" s="74" t="s">
        <v>2475</v>
      </c>
      <c r="F1640" s="74" t="s">
        <v>2412</v>
      </c>
      <c r="G1640" s="56" t="s">
        <v>2476</v>
      </c>
    </row>
    <row r="1641" spans="1:7" ht="17.100000000000001">
      <c r="A1641" s="75" t="s">
        <v>3123</v>
      </c>
      <c r="B1641" s="75"/>
      <c r="C1641" s="75"/>
      <c r="D1641" s="75"/>
      <c r="E1641" s="76"/>
      <c r="F1641" s="75"/>
      <c r="G1641" s="75"/>
    </row>
    <row r="1642" spans="1:7">
      <c r="A1642" s="56" t="s">
        <v>2481</v>
      </c>
      <c r="B1642" s="56" t="s">
        <v>2426</v>
      </c>
      <c r="C1642" s="56" t="s">
        <v>2427</v>
      </c>
      <c r="D1642" s="56" t="s">
        <v>3114</v>
      </c>
      <c r="E1642" s="74" t="s">
        <v>2482</v>
      </c>
      <c r="F1642" s="74" t="s">
        <v>2412</v>
      </c>
      <c r="G1642" s="56" t="s">
        <v>2435</v>
      </c>
    </row>
    <row r="1643" spans="1:7" ht="17.100000000000001">
      <c r="A1643" s="75" t="s">
        <v>3124</v>
      </c>
      <c r="B1643" s="75"/>
      <c r="C1643" s="75"/>
      <c r="D1643" s="75"/>
      <c r="E1643" s="76"/>
      <c r="F1643" s="75"/>
      <c r="G1643" s="75"/>
    </row>
    <row r="1644" spans="1:7" ht="17.100000000000001">
      <c r="A1644" s="270" t="s">
        <v>2484</v>
      </c>
      <c r="B1644" s="270" t="s">
        <v>2485</v>
      </c>
      <c r="C1644" s="270" t="s">
        <v>2427</v>
      </c>
      <c r="D1644" s="270" t="s">
        <v>3114</v>
      </c>
      <c r="E1644" s="271" t="s">
        <v>2482</v>
      </c>
      <c r="F1644" s="270" t="s">
        <v>2412</v>
      </c>
      <c r="G1644" s="270" t="s">
        <v>2435</v>
      </c>
    </row>
    <row r="1645" spans="1:7">
      <c r="A1645" s="56" t="s">
        <v>2486</v>
      </c>
      <c r="B1645" s="56" t="s">
        <v>2485</v>
      </c>
      <c r="C1645" s="56" t="s">
        <v>2427</v>
      </c>
      <c r="D1645" s="56" t="s">
        <v>3114</v>
      </c>
      <c r="E1645" s="74" t="s">
        <v>2482</v>
      </c>
      <c r="F1645" s="74" t="s">
        <v>2412</v>
      </c>
      <c r="G1645" s="56" t="s">
        <v>2435</v>
      </c>
    </row>
    <row r="1646" spans="1:7">
      <c r="A1646" s="56" t="s">
        <v>2487</v>
      </c>
      <c r="B1646" s="56" t="s">
        <v>2485</v>
      </c>
      <c r="C1646" s="56" t="s">
        <v>2427</v>
      </c>
      <c r="D1646" s="56" t="s">
        <v>3114</v>
      </c>
      <c r="E1646" s="74" t="s">
        <v>2482</v>
      </c>
      <c r="F1646" s="56" t="s">
        <v>2412</v>
      </c>
      <c r="G1646" s="56" t="s">
        <v>2435</v>
      </c>
    </row>
    <row r="1647" spans="1:7" ht="17.100000000000001">
      <c r="A1647" s="270" t="s">
        <v>2488</v>
      </c>
      <c r="B1647" s="270" t="s">
        <v>2485</v>
      </c>
      <c r="C1647" s="270" t="s">
        <v>2427</v>
      </c>
      <c r="D1647" s="270" t="s">
        <v>3114</v>
      </c>
      <c r="E1647" s="271" t="s">
        <v>2482</v>
      </c>
      <c r="F1647" s="270" t="s">
        <v>2412</v>
      </c>
      <c r="G1647" s="270" t="s">
        <v>2435</v>
      </c>
    </row>
    <row r="1648" spans="1:7" ht="17.100000000000001">
      <c r="A1648" s="75" t="s">
        <v>3125</v>
      </c>
      <c r="B1648" s="75"/>
      <c r="C1648" s="75"/>
      <c r="D1648" s="75"/>
      <c r="E1648" s="76"/>
      <c r="F1648" s="75"/>
      <c r="G1648" s="75"/>
    </row>
    <row r="1649" spans="1:7">
      <c r="A1649" s="56" t="s">
        <v>2494</v>
      </c>
      <c r="B1649" s="56" t="s">
        <v>2426</v>
      </c>
      <c r="C1649" s="56" t="s">
        <v>2427</v>
      </c>
      <c r="D1649" s="56" t="s">
        <v>3114</v>
      </c>
      <c r="E1649" s="74" t="s">
        <v>2482</v>
      </c>
      <c r="F1649" s="56" t="s">
        <v>2412</v>
      </c>
      <c r="G1649" s="56" t="s">
        <v>2435</v>
      </c>
    </row>
    <row r="1650" spans="1:7" ht="17.100000000000001">
      <c r="A1650" s="270" t="s">
        <v>2495</v>
      </c>
      <c r="B1650" s="270" t="s">
        <v>2426</v>
      </c>
      <c r="C1650" s="270" t="s">
        <v>2427</v>
      </c>
      <c r="D1650" s="270" t="s">
        <v>3114</v>
      </c>
      <c r="E1650" s="271" t="s">
        <v>2482</v>
      </c>
      <c r="F1650" s="270" t="s">
        <v>2412</v>
      </c>
      <c r="G1650" s="270" t="s">
        <v>2435</v>
      </c>
    </row>
    <row r="1651" spans="1:7">
      <c r="A1651" s="56" t="s">
        <v>2496</v>
      </c>
      <c r="B1651" s="56" t="s">
        <v>2426</v>
      </c>
      <c r="C1651" s="56" t="s">
        <v>2427</v>
      </c>
      <c r="D1651" s="56" t="s">
        <v>3114</v>
      </c>
      <c r="E1651" s="74" t="s">
        <v>2482</v>
      </c>
      <c r="F1651" s="74" t="s">
        <v>2412</v>
      </c>
      <c r="G1651" s="56" t="s">
        <v>2435</v>
      </c>
    </row>
    <row r="1652" spans="1:7" ht="17.100000000000001">
      <c r="A1652" s="75" t="s">
        <v>3126</v>
      </c>
      <c r="B1652" s="75"/>
      <c r="C1652" s="75"/>
      <c r="D1652" s="75"/>
      <c r="E1652" s="76"/>
      <c r="F1652" s="75"/>
      <c r="G1652" s="75"/>
    </row>
    <row r="1653" spans="1:7">
      <c r="A1653" s="56" t="s">
        <v>2498</v>
      </c>
      <c r="B1653" s="56" t="s">
        <v>2426</v>
      </c>
      <c r="C1653" s="56" t="s">
        <v>2427</v>
      </c>
      <c r="D1653" s="56" t="s">
        <v>3114</v>
      </c>
      <c r="E1653" s="74" t="s">
        <v>2482</v>
      </c>
      <c r="F1653" s="74" t="s">
        <v>2412</v>
      </c>
      <c r="G1653" s="56" t="s">
        <v>2435</v>
      </c>
    </row>
    <row r="1654" spans="1:7" ht="17.100000000000001">
      <c r="A1654" s="75" t="s">
        <v>3127</v>
      </c>
      <c r="B1654" s="75"/>
      <c r="C1654" s="75"/>
      <c r="D1654" s="75"/>
      <c r="E1654" s="76"/>
      <c r="F1654" s="75"/>
      <c r="G1654" s="75"/>
    </row>
    <row r="1655" spans="1:7">
      <c r="A1655" s="56" t="s">
        <v>2500</v>
      </c>
      <c r="B1655" s="56" t="s">
        <v>2501</v>
      </c>
      <c r="C1655" s="56" t="s">
        <v>2474</v>
      </c>
      <c r="D1655" s="56" t="s">
        <v>3114</v>
      </c>
      <c r="E1655" s="74" t="s">
        <v>2475</v>
      </c>
      <c r="F1655" s="56" t="s">
        <v>2412</v>
      </c>
      <c r="G1655" s="56" t="s">
        <v>2502</v>
      </c>
    </row>
    <row r="1656" spans="1:7">
      <c r="A1656" s="56" t="s">
        <v>2503</v>
      </c>
      <c r="B1656" s="56" t="s">
        <v>2504</v>
      </c>
      <c r="C1656" s="56" t="s">
        <v>2474</v>
      </c>
      <c r="D1656" s="56" t="s">
        <v>3114</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3128</v>
      </c>
      <c r="B1660" s="75"/>
      <c r="C1660" s="75"/>
      <c r="D1660" s="75"/>
      <c r="E1660" s="76"/>
      <c r="F1660" s="75"/>
      <c r="G1660" s="75"/>
    </row>
    <row r="1661" spans="1:7">
      <c r="A1661" s="56" t="s">
        <v>2515</v>
      </c>
      <c r="B1661" s="56" t="s">
        <v>2426</v>
      </c>
      <c r="C1661" s="56" t="s">
        <v>2474</v>
      </c>
      <c r="D1661" s="56" t="s">
        <v>3114</v>
      </c>
      <c r="E1661" s="74" t="s">
        <v>2475</v>
      </c>
      <c r="F1661" s="56" t="s">
        <v>2412</v>
      </c>
      <c r="G1661" s="56" t="s">
        <v>2435</v>
      </c>
    </row>
    <row r="1662" spans="1:7">
      <c r="A1662" s="56" t="s">
        <v>3131</v>
      </c>
      <c r="B1662" s="56" t="s">
        <v>2426</v>
      </c>
      <c r="C1662" s="56" t="s">
        <v>551</v>
      </c>
      <c r="D1662" s="56" t="s">
        <v>2433</v>
      </c>
      <c r="E1662" s="74"/>
      <c r="F1662" s="56" t="s">
        <v>3132</v>
      </c>
      <c r="G1662" s="56" t="s">
        <v>3132</v>
      </c>
    </row>
    <row r="1663" spans="1:7" ht="17.100000000000001">
      <c r="A1663" s="75" t="s">
        <v>3129</v>
      </c>
      <c r="B1663" s="75"/>
      <c r="C1663" s="75"/>
      <c r="D1663" s="75"/>
      <c r="E1663" s="76"/>
      <c r="F1663" s="75"/>
      <c r="G1663" s="75"/>
    </row>
    <row r="1664" spans="1:7">
      <c r="A1664" s="56" t="s">
        <v>2517</v>
      </c>
      <c r="B1664" s="56"/>
      <c r="C1664" s="56" t="s">
        <v>551</v>
      </c>
      <c r="D1664" s="56" t="s">
        <v>2433</v>
      </c>
      <c r="E1664" s="74"/>
      <c r="F1664" s="56" t="s">
        <v>2518</v>
      </c>
      <c r="G1664" s="56" t="s">
        <v>2435</v>
      </c>
    </row>
    <row r="1665" spans="1:7">
      <c r="A1665" s="56" t="s">
        <v>2524</v>
      </c>
      <c r="B1665" s="56"/>
      <c r="C1665" s="56" t="s">
        <v>2525</v>
      </c>
      <c r="D1665" s="56" t="s">
        <v>2433</v>
      </c>
      <c r="E1665" s="74"/>
      <c r="F1665" s="56" t="s">
        <v>2526</v>
      </c>
      <c r="G1665" s="56" t="s">
        <v>2435</v>
      </c>
    </row>
    <row r="1666" spans="1:7" ht="17.100000000000001">
      <c r="A1666" s="75" t="s">
        <v>3130</v>
      </c>
      <c r="B1666" s="75"/>
      <c r="C1666" s="75"/>
      <c r="D1666" s="75"/>
      <c r="E1666" s="76"/>
      <c r="F1666" s="75"/>
      <c r="G1666" s="75"/>
    </row>
    <row r="1667" spans="1:7">
      <c r="A1667" s="56" t="s">
        <v>2528</v>
      </c>
      <c r="B1667" s="56" t="s">
        <v>2426</v>
      </c>
      <c r="C1667" s="56" t="s">
        <v>2474</v>
      </c>
      <c r="D1667" s="56" t="s">
        <v>3114</v>
      </c>
      <c r="E1667" s="74" t="s">
        <v>2475</v>
      </c>
      <c r="F1667" s="56" t="s">
        <v>2412</v>
      </c>
      <c r="G1667" s="56" t="s">
        <v>2529</v>
      </c>
    </row>
    <row r="1668" spans="1:7">
      <c r="A1668" s="56" t="s">
        <v>2530</v>
      </c>
      <c r="B1668" s="56" t="s">
        <v>2531</v>
      </c>
      <c r="C1668" s="56" t="s">
        <v>2532</v>
      </c>
      <c r="D1668" s="56" t="s">
        <v>2433</v>
      </c>
      <c r="E1668" s="74"/>
      <c r="F1668" s="56" t="s">
        <v>2434</v>
      </c>
      <c r="G1668" s="56" t="s">
        <v>2533</v>
      </c>
    </row>
    <row r="1669" spans="1:7">
      <c r="A1669" s="56" t="s">
        <v>2534</v>
      </c>
      <c r="B1669" s="56" t="s">
        <v>2535</v>
      </c>
      <c r="C1669" s="56" t="s">
        <v>2474</v>
      </c>
      <c r="D1669" s="56" t="s">
        <v>3114</v>
      </c>
      <c r="E1669" s="74" t="s">
        <v>2475</v>
      </c>
      <c r="F1669" s="56" t="s">
        <v>2412</v>
      </c>
      <c r="G1669" s="56" t="s">
        <v>2536</v>
      </c>
    </row>
    <row r="1670" spans="1:7">
      <c r="A1670" s="56" t="s">
        <v>2537</v>
      </c>
      <c r="B1670" s="56" t="s">
        <v>2426</v>
      </c>
      <c r="C1670" s="56" t="s">
        <v>2427</v>
      </c>
      <c r="D1670" s="56" t="s">
        <v>3114</v>
      </c>
      <c r="E1670" s="74" t="s">
        <v>2482</v>
      </c>
      <c r="F1670" s="56" t="s">
        <v>2412</v>
      </c>
      <c r="G1670" s="56" t="s">
        <v>2435</v>
      </c>
    </row>
    <row r="2456" spans="1:7">
      <c r="A2456" s="57" t="s">
        <v>3134</v>
      </c>
      <c r="B2456" s="57" t="s">
        <v>2625</v>
      </c>
      <c r="C2456" s="57" t="s">
        <v>3135</v>
      </c>
      <c r="D2456" s="57" t="s">
        <v>3136</v>
      </c>
      <c r="E2456" s="58" t="s">
        <v>3135</v>
      </c>
      <c r="F2456" s="58" t="s">
        <v>2493</v>
      </c>
      <c r="G2456" s="57" t="s">
        <v>3137</v>
      </c>
    </row>
    <row r="2457" spans="1:7">
      <c r="A2457" s="57" t="s">
        <v>3134</v>
      </c>
      <c r="B2457" s="57" t="s">
        <v>2625</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2686</v>
      </c>
      <c r="B4" s="75"/>
      <c r="C4" s="75"/>
      <c r="D4" s="75"/>
      <c r="E4" s="76"/>
      <c r="F4" s="75"/>
      <c r="G4" s="75"/>
    </row>
    <row r="5" spans="1:7" ht="15">
      <c r="A5" s="56" t="s">
        <v>2477</v>
      </c>
      <c r="B5" s="56" t="s">
        <v>2426</v>
      </c>
      <c r="C5" s="56" t="s">
        <v>1213</v>
      </c>
      <c r="D5" s="56" t="s">
        <v>3138</v>
      </c>
      <c r="E5" s="74" t="s">
        <v>1213</v>
      </c>
      <c r="F5" s="74" t="s">
        <v>2318</v>
      </c>
      <c r="G5" s="56" t="s">
        <v>2435</v>
      </c>
    </row>
    <row r="6" spans="1:7" ht="17.25">
      <c r="A6" s="268" t="s">
        <v>2478</v>
      </c>
      <c r="B6" s="268"/>
      <c r="C6" s="268" t="s">
        <v>2479</v>
      </c>
      <c r="D6" s="268" t="s">
        <v>3138</v>
      </c>
      <c r="E6" s="269" t="s">
        <v>2479</v>
      </c>
      <c r="F6" s="269" t="s">
        <v>2493</v>
      </c>
      <c r="G6" s="268" t="s">
        <v>2435</v>
      </c>
    </row>
    <row r="7" spans="1:7" ht="15">
      <c r="A7" s="56" t="s">
        <v>2553</v>
      </c>
      <c r="B7" s="56" t="s">
        <v>2473</v>
      </c>
      <c r="C7" s="56" t="s">
        <v>108</v>
      </c>
      <c r="D7" s="56" t="s">
        <v>3138</v>
      </c>
      <c r="E7" s="74" t="s">
        <v>108</v>
      </c>
      <c r="F7" s="74" t="s">
        <v>2317</v>
      </c>
      <c r="G7" s="56" t="s">
        <v>2435</v>
      </c>
    </row>
    <row r="8" spans="1:7" ht="15">
      <c r="A8" s="56" t="s">
        <v>2554</v>
      </c>
      <c r="B8" s="56" t="s">
        <v>2555</v>
      </c>
      <c r="C8" s="56" t="s">
        <v>2556</v>
      </c>
      <c r="D8" s="56" t="s">
        <v>3138</v>
      </c>
      <c r="E8" s="74" t="s">
        <v>2556</v>
      </c>
      <c r="F8" s="74" t="s">
        <v>2317</v>
      </c>
      <c r="G8" s="56" t="s">
        <v>2557</v>
      </c>
    </row>
    <row r="9" spans="1:7" ht="15">
      <c r="A9" s="56" t="s">
        <v>2558</v>
      </c>
      <c r="B9" s="56"/>
      <c r="C9" s="56" t="s">
        <v>108</v>
      </c>
      <c r="D9" s="56" t="s">
        <v>3138</v>
      </c>
      <c r="E9" s="74" t="s">
        <v>108</v>
      </c>
      <c r="F9" s="74" t="s">
        <v>2317</v>
      </c>
      <c r="G9" s="56" t="s">
        <v>2435</v>
      </c>
    </row>
    <row r="10" spans="1:7" ht="17.25">
      <c r="A10" s="75" t="s">
        <v>2688</v>
      </c>
      <c r="B10" s="75"/>
      <c r="C10" s="75"/>
      <c r="D10" s="75"/>
      <c r="E10" s="76"/>
      <c r="F10" s="75"/>
      <c r="G10" s="75"/>
    </row>
    <row r="11" spans="1:7" ht="17.25">
      <c r="A11" s="270" t="s">
        <v>2560</v>
      </c>
      <c r="B11" s="270" t="s">
        <v>2485</v>
      </c>
      <c r="C11" s="270" t="s">
        <v>108</v>
      </c>
      <c r="D11" s="270" t="s">
        <v>3138</v>
      </c>
      <c r="E11" s="271" t="s">
        <v>108</v>
      </c>
      <c r="F11" s="271" t="s">
        <v>2317</v>
      </c>
      <c r="G11" s="270" t="s">
        <v>2435</v>
      </c>
    </row>
    <row r="12" spans="1:7" ht="17.25">
      <c r="A12" s="270" t="s">
        <v>2561</v>
      </c>
      <c r="B12" s="270" t="s">
        <v>2562</v>
      </c>
      <c r="C12" s="270" t="s">
        <v>108</v>
      </c>
      <c r="D12" s="270" t="s">
        <v>3138</v>
      </c>
      <c r="E12" s="271" t="s">
        <v>108</v>
      </c>
      <c r="F12" s="270" t="s">
        <v>2317</v>
      </c>
      <c r="G12" s="270" t="s">
        <v>2563</v>
      </c>
    </row>
    <row r="13" spans="1:7" ht="17.25">
      <c r="A13" s="270" t="s">
        <v>2564</v>
      </c>
      <c r="B13" s="270" t="s">
        <v>2562</v>
      </c>
      <c r="C13" s="270" t="s">
        <v>108</v>
      </c>
      <c r="D13" s="270" t="s">
        <v>3138</v>
      </c>
      <c r="E13" s="271" t="s">
        <v>108</v>
      </c>
      <c r="F13" s="270" t="s">
        <v>2317</v>
      </c>
      <c r="G13" s="270" t="s">
        <v>2435</v>
      </c>
    </row>
    <row r="14" spans="1:7" ht="15">
      <c r="A14" s="56" t="s">
        <v>2481</v>
      </c>
      <c r="B14" s="56" t="s">
        <v>2426</v>
      </c>
      <c r="C14" s="56" t="s">
        <v>2427</v>
      </c>
      <c r="D14" s="56" t="s">
        <v>3138</v>
      </c>
      <c r="E14" s="74" t="s">
        <v>2689</v>
      </c>
      <c r="F14" s="74" t="s">
        <v>2317</v>
      </c>
      <c r="G14" s="56" t="s">
        <v>2435</v>
      </c>
    </row>
    <row r="15" spans="1:7" ht="15">
      <c r="A15" s="56" t="s">
        <v>2566</v>
      </c>
      <c r="B15" s="56" t="s">
        <v>2567</v>
      </c>
      <c r="C15" s="56" t="s">
        <v>108</v>
      </c>
      <c r="D15" s="56" t="s">
        <v>3138</v>
      </c>
      <c r="E15" s="74" t="s">
        <v>108</v>
      </c>
      <c r="F15" s="74" t="s">
        <v>2317</v>
      </c>
      <c r="G15" s="56" t="s">
        <v>2568</v>
      </c>
    </row>
    <row r="16" spans="1:7" ht="17.25">
      <c r="A16" s="75" t="s">
        <v>2690</v>
      </c>
      <c r="B16" s="75"/>
      <c r="C16" s="75"/>
      <c r="D16" s="75"/>
      <c r="E16" s="76"/>
      <c r="F16" s="75"/>
      <c r="G16" s="75"/>
    </row>
    <row r="17" spans="1:7" ht="17.25">
      <c r="A17" s="270" t="s">
        <v>2570</v>
      </c>
      <c r="B17" s="270" t="s">
        <v>2571</v>
      </c>
      <c r="C17" s="270" t="s">
        <v>108</v>
      </c>
      <c r="D17" s="270" t="s">
        <v>3138</v>
      </c>
      <c r="E17" s="271" t="s">
        <v>108</v>
      </c>
      <c r="F17" s="270" t="s">
        <v>2317</v>
      </c>
      <c r="G17" s="270" t="s">
        <v>2435</v>
      </c>
    </row>
    <row r="18" spans="1:7" ht="17.25">
      <c r="A18" s="268" t="s">
        <v>2572</v>
      </c>
      <c r="B18" s="268" t="s">
        <v>2571</v>
      </c>
      <c r="C18" s="268" t="s">
        <v>2573</v>
      </c>
      <c r="D18" s="268" t="s">
        <v>3138</v>
      </c>
      <c r="E18" s="269" t="s">
        <v>3139</v>
      </c>
      <c r="F18" s="269" t="s">
        <v>2493</v>
      </c>
      <c r="G18" s="268" t="s">
        <v>2435</v>
      </c>
    </row>
    <row r="19" spans="1:7" ht="17.25">
      <c r="A19" s="270" t="s">
        <v>2574</v>
      </c>
      <c r="B19" s="270" t="s">
        <v>2571</v>
      </c>
      <c r="C19" s="270" t="s">
        <v>2575</v>
      </c>
      <c r="D19" s="270" t="s">
        <v>3138</v>
      </c>
      <c r="E19" s="271" t="s">
        <v>108</v>
      </c>
      <c r="F19" s="270" t="s">
        <v>2317</v>
      </c>
      <c r="G19" s="270" t="s">
        <v>2576</v>
      </c>
    </row>
    <row r="20" spans="1:7" ht="15">
      <c r="A20" s="56" t="s">
        <v>2577</v>
      </c>
      <c r="B20" s="56" t="s">
        <v>2571</v>
      </c>
      <c r="C20" s="56" t="s">
        <v>108</v>
      </c>
      <c r="D20" s="56" t="s">
        <v>3138</v>
      </c>
      <c r="E20" s="74" t="s">
        <v>108</v>
      </c>
      <c r="F20" s="74" t="s">
        <v>2317</v>
      </c>
      <c r="G20" s="56" t="s">
        <v>2435</v>
      </c>
    </row>
    <row r="21" spans="1:7" ht="17.25">
      <c r="A21" s="75" t="s">
        <v>2691</v>
      </c>
      <c r="B21" s="75"/>
      <c r="C21" s="75"/>
      <c r="D21" s="75"/>
      <c r="E21" s="76"/>
      <c r="F21" s="75"/>
      <c r="G21" s="75"/>
    </row>
    <row r="22" spans="1:7" ht="17.25">
      <c r="A22" s="270" t="s">
        <v>2579</v>
      </c>
      <c r="B22" s="270" t="s">
        <v>2580</v>
      </c>
      <c r="C22" s="270" t="s">
        <v>2581</v>
      </c>
      <c r="D22" s="270" t="s">
        <v>3138</v>
      </c>
      <c r="E22" s="271" t="s">
        <v>108</v>
      </c>
      <c r="F22" s="270" t="s">
        <v>2317</v>
      </c>
      <c r="G22" s="270" t="s">
        <v>2435</v>
      </c>
    </row>
    <row r="23" spans="1:7" ht="17.25">
      <c r="A23" s="270" t="s">
        <v>2584</v>
      </c>
      <c r="B23" s="270" t="s">
        <v>2585</v>
      </c>
      <c r="C23" s="270" t="s">
        <v>2586</v>
      </c>
      <c r="D23" s="270" t="s">
        <v>3138</v>
      </c>
      <c r="E23" s="271" t="s">
        <v>108</v>
      </c>
      <c r="F23" s="270" t="s">
        <v>2317</v>
      </c>
      <c r="G23" s="270" t="s">
        <v>2435</v>
      </c>
    </row>
    <row r="24" spans="1:7" ht="17.25">
      <c r="A24" s="270" t="s">
        <v>2587</v>
      </c>
      <c r="B24" s="270" t="s">
        <v>2588</v>
      </c>
      <c r="C24" s="270" t="s">
        <v>108</v>
      </c>
      <c r="D24" s="270" t="s">
        <v>3138</v>
      </c>
      <c r="E24" s="271" t="s">
        <v>108</v>
      </c>
      <c r="F24" s="270" t="s">
        <v>2317</v>
      </c>
      <c r="G24" s="270" t="s">
        <v>2589</v>
      </c>
    </row>
    <row r="25" spans="1:7" ht="15">
      <c r="A25" s="56" t="s">
        <v>2590</v>
      </c>
      <c r="B25" s="56" t="s">
        <v>2588</v>
      </c>
      <c r="C25" s="56" t="s">
        <v>108</v>
      </c>
      <c r="D25" s="56" t="s">
        <v>3138</v>
      </c>
      <c r="E25" s="74" t="s">
        <v>108</v>
      </c>
      <c r="F25" s="74" t="s">
        <v>2317</v>
      </c>
      <c r="G25" s="56" t="s">
        <v>2435</v>
      </c>
    </row>
    <row r="26" spans="1:7" ht="17.25">
      <c r="A26" s="75" t="s">
        <v>2692</v>
      </c>
      <c r="B26" s="75"/>
      <c r="C26" s="75"/>
      <c r="D26" s="75"/>
      <c r="E26" s="76"/>
      <c r="F26" s="75"/>
      <c r="G26" s="75"/>
    </row>
    <row r="27" spans="1:7" ht="17.25">
      <c r="A27" s="270" t="s">
        <v>2592</v>
      </c>
      <c r="B27" s="270" t="s">
        <v>2485</v>
      </c>
      <c r="C27" s="270" t="s">
        <v>108</v>
      </c>
      <c r="D27" s="270" t="s">
        <v>3138</v>
      </c>
      <c r="E27" s="271" t="s">
        <v>108</v>
      </c>
      <c r="F27" s="270" t="s">
        <v>2317</v>
      </c>
      <c r="G27" s="270" t="s">
        <v>2435</v>
      </c>
    </row>
    <row r="28" spans="1:7" ht="17.25">
      <c r="A28" s="270" t="s">
        <v>2484</v>
      </c>
      <c r="B28" s="270" t="s">
        <v>2485</v>
      </c>
      <c r="C28" s="270" t="s">
        <v>2427</v>
      </c>
      <c r="D28" s="270" t="s">
        <v>3138</v>
      </c>
      <c r="E28" s="271" t="s">
        <v>2689</v>
      </c>
      <c r="F28" s="270" t="s">
        <v>2317</v>
      </c>
      <c r="G28" s="270" t="s">
        <v>2435</v>
      </c>
    </row>
    <row r="29" spans="1:7" ht="17.25">
      <c r="A29" s="270" t="s">
        <v>2486</v>
      </c>
      <c r="B29" s="270" t="s">
        <v>2485</v>
      </c>
      <c r="C29" s="270" t="s">
        <v>2427</v>
      </c>
      <c r="D29" s="270" t="s">
        <v>3138</v>
      </c>
      <c r="E29" s="271" t="s">
        <v>2689</v>
      </c>
      <c r="F29" s="270" t="s">
        <v>2317</v>
      </c>
      <c r="G29" s="270" t="s">
        <v>2435</v>
      </c>
    </row>
    <row r="30" spans="1:7" ht="15">
      <c r="A30" s="56" t="s">
        <v>2487</v>
      </c>
      <c r="B30" s="56" t="s">
        <v>2485</v>
      </c>
      <c r="C30" s="56" t="s">
        <v>2427</v>
      </c>
      <c r="D30" s="56" t="s">
        <v>3138</v>
      </c>
      <c r="E30" s="74" t="s">
        <v>2689</v>
      </c>
      <c r="F30" s="74" t="s">
        <v>2317</v>
      </c>
      <c r="G30" s="56" t="s">
        <v>2435</v>
      </c>
    </row>
    <row r="31" spans="1:7" ht="15">
      <c r="A31" s="56" t="s">
        <v>2488</v>
      </c>
      <c r="B31" s="56" t="s">
        <v>2485</v>
      </c>
      <c r="C31" s="56" t="s">
        <v>2427</v>
      </c>
      <c r="D31" s="56" t="s">
        <v>3138</v>
      </c>
      <c r="E31" s="74" t="s">
        <v>2689</v>
      </c>
      <c r="F31" s="74" t="s">
        <v>2317</v>
      </c>
      <c r="G31" s="56" t="s">
        <v>2435</v>
      </c>
    </row>
    <row r="32" spans="1:7" ht="15">
      <c r="A32" s="56" t="s">
        <v>2593</v>
      </c>
      <c r="B32" s="56" t="s">
        <v>2594</v>
      </c>
      <c r="C32" s="56" t="s">
        <v>108</v>
      </c>
      <c r="D32" s="56" t="s">
        <v>3138</v>
      </c>
      <c r="E32" s="74" t="s">
        <v>108</v>
      </c>
      <c r="F32" s="74" t="s">
        <v>2317</v>
      </c>
      <c r="G32" s="56" t="s">
        <v>2595</v>
      </c>
    </row>
    <row r="33" spans="1:7" ht="15">
      <c r="A33" s="56" t="s">
        <v>2596</v>
      </c>
      <c r="B33" s="56" t="s">
        <v>2594</v>
      </c>
      <c r="C33" s="56" t="s">
        <v>108</v>
      </c>
      <c r="D33" s="56" t="s">
        <v>3138</v>
      </c>
      <c r="E33" s="74" t="s">
        <v>108</v>
      </c>
      <c r="F33" s="74" t="s">
        <v>2317</v>
      </c>
      <c r="G33" s="56" t="s">
        <v>2435</v>
      </c>
    </row>
    <row r="34" spans="1:7" ht="17.25">
      <c r="A34" s="75" t="s">
        <v>2693</v>
      </c>
      <c r="B34" s="75"/>
      <c r="C34" s="75"/>
      <c r="D34" s="75"/>
      <c r="E34" s="76"/>
      <c r="F34" s="75"/>
      <c r="G34" s="75"/>
    </row>
    <row r="35" spans="1:7" ht="15">
      <c r="A35" s="56" t="s">
        <v>2598</v>
      </c>
      <c r="B35" s="56" t="s">
        <v>2599</v>
      </c>
      <c r="C35" s="56" t="s">
        <v>108</v>
      </c>
      <c r="D35" s="56" t="s">
        <v>3138</v>
      </c>
      <c r="E35" s="74" t="s">
        <v>108</v>
      </c>
      <c r="F35" s="74" t="s">
        <v>2317</v>
      </c>
      <c r="G35" s="56" t="s">
        <v>2435</v>
      </c>
    </row>
    <row r="36" spans="1:7" ht="17.25">
      <c r="A36" s="270" t="s">
        <v>2600</v>
      </c>
      <c r="B36" s="270" t="s">
        <v>2601</v>
      </c>
      <c r="C36" s="270" t="s">
        <v>2581</v>
      </c>
      <c r="D36" s="270" t="s">
        <v>3138</v>
      </c>
      <c r="E36" s="271" t="s">
        <v>108</v>
      </c>
      <c r="F36" s="270" t="s">
        <v>2317</v>
      </c>
      <c r="G36" s="270" t="s">
        <v>2435</v>
      </c>
    </row>
    <row r="37" spans="1:7" ht="17.25">
      <c r="A37" s="270" t="s">
        <v>2602</v>
      </c>
      <c r="B37" s="270" t="s">
        <v>2599</v>
      </c>
      <c r="C37" s="270" t="s">
        <v>2603</v>
      </c>
      <c r="D37" s="270" t="s">
        <v>3138</v>
      </c>
      <c r="E37" s="271" t="s">
        <v>108</v>
      </c>
      <c r="F37" s="270" t="s">
        <v>2317</v>
      </c>
      <c r="G37" s="270" t="s">
        <v>2604</v>
      </c>
    </row>
    <row r="38" spans="1:7" ht="17.25">
      <c r="A38" s="270" t="s">
        <v>2490</v>
      </c>
      <c r="B38" s="270" t="s">
        <v>2426</v>
      </c>
      <c r="C38" s="270" t="s">
        <v>2491</v>
      </c>
      <c r="D38" s="270" t="s">
        <v>3138</v>
      </c>
      <c r="E38" s="271" t="s">
        <v>108</v>
      </c>
      <c r="F38" s="270" t="s">
        <v>2317</v>
      </c>
      <c r="G38" s="270" t="s">
        <v>2435</v>
      </c>
    </row>
    <row r="39" spans="1:7" ht="15">
      <c r="A39" s="56" t="s">
        <v>2494</v>
      </c>
      <c r="B39" s="56" t="s">
        <v>2426</v>
      </c>
      <c r="C39" s="56" t="s">
        <v>2427</v>
      </c>
      <c r="D39" s="56" t="s">
        <v>3138</v>
      </c>
      <c r="E39" s="74" t="s">
        <v>2689</v>
      </c>
      <c r="F39" s="74" t="s">
        <v>2317</v>
      </c>
      <c r="G39" s="56" t="s">
        <v>2435</v>
      </c>
    </row>
    <row r="40" spans="1:7" ht="15">
      <c r="A40" s="56" t="s">
        <v>2495</v>
      </c>
      <c r="B40" s="56" t="s">
        <v>2426</v>
      </c>
      <c r="C40" s="56" t="s">
        <v>2427</v>
      </c>
      <c r="D40" s="56" t="s">
        <v>3138</v>
      </c>
      <c r="E40" s="74" t="s">
        <v>2689</v>
      </c>
      <c r="F40" s="74" t="s">
        <v>2317</v>
      </c>
      <c r="G40" s="56" t="s">
        <v>2435</v>
      </c>
    </row>
    <row r="41" spans="1:7" ht="17.25">
      <c r="A41" s="270" t="s">
        <v>2496</v>
      </c>
      <c r="B41" s="270" t="s">
        <v>2426</v>
      </c>
      <c r="C41" s="270" t="s">
        <v>2427</v>
      </c>
      <c r="D41" s="270" t="s">
        <v>3138</v>
      </c>
      <c r="E41" s="271" t="s">
        <v>2689</v>
      </c>
      <c r="F41" s="270" t="s">
        <v>2317</v>
      </c>
      <c r="G41" s="270" t="s">
        <v>2435</v>
      </c>
    </row>
    <row r="42" spans="1:7" ht="17.25">
      <c r="A42" s="270" t="s">
        <v>2605</v>
      </c>
      <c r="B42" s="270" t="s">
        <v>2599</v>
      </c>
      <c r="C42" s="270" t="s">
        <v>2556</v>
      </c>
      <c r="D42" s="270" t="s">
        <v>3138</v>
      </c>
      <c r="E42" s="271" t="s">
        <v>2556</v>
      </c>
      <c r="F42" s="270" t="s">
        <v>2317</v>
      </c>
      <c r="G42" s="270" t="s">
        <v>2435</v>
      </c>
    </row>
    <row r="43" spans="1:7" ht="15">
      <c r="A43" s="56" t="s">
        <v>2606</v>
      </c>
      <c r="B43" s="56" t="s">
        <v>2607</v>
      </c>
      <c r="C43" s="56" t="s">
        <v>108</v>
      </c>
      <c r="D43" s="56" t="s">
        <v>3138</v>
      </c>
      <c r="E43" s="74" t="s">
        <v>108</v>
      </c>
      <c r="F43" s="74" t="s">
        <v>2317</v>
      </c>
      <c r="G43" s="56" t="s">
        <v>2435</v>
      </c>
    </row>
    <row r="44" spans="1:7" ht="17.25">
      <c r="A44" s="75" t="s">
        <v>2694</v>
      </c>
      <c r="B44" s="75"/>
      <c r="C44" s="75"/>
      <c r="D44" s="75"/>
      <c r="E44" s="76"/>
      <c r="F44" s="75"/>
      <c r="G44" s="75"/>
    </row>
    <row r="45" spans="1:7" ht="17.25">
      <c r="A45" s="270" t="s">
        <v>2609</v>
      </c>
      <c r="B45" s="270"/>
      <c r="C45" s="270" t="s">
        <v>2556</v>
      </c>
      <c r="D45" s="270" t="s">
        <v>3138</v>
      </c>
      <c r="E45" s="271" t="s">
        <v>2556</v>
      </c>
      <c r="F45" s="270" t="s">
        <v>2317</v>
      </c>
      <c r="G45" s="270" t="s">
        <v>2435</v>
      </c>
    </row>
    <row r="46" spans="1:7" ht="17.25">
      <c r="A46" s="270" t="s">
        <v>2610</v>
      </c>
      <c r="B46" s="270"/>
      <c r="C46" s="270" t="s">
        <v>2611</v>
      </c>
      <c r="D46" s="270" t="s">
        <v>3138</v>
      </c>
      <c r="E46" s="271" t="s">
        <v>2556</v>
      </c>
      <c r="F46" s="270" t="s">
        <v>2317</v>
      </c>
      <c r="G46" s="270" t="s">
        <v>2435</v>
      </c>
    </row>
    <row r="47" spans="1:7" ht="17.25">
      <c r="A47" s="270" t="s">
        <v>2613</v>
      </c>
      <c r="B47" s="270" t="s">
        <v>2599</v>
      </c>
      <c r="C47" s="270" t="s">
        <v>108</v>
      </c>
      <c r="D47" s="270" t="s">
        <v>3138</v>
      </c>
      <c r="E47" s="271" t="s">
        <v>108</v>
      </c>
      <c r="F47" s="270" t="s">
        <v>2317</v>
      </c>
      <c r="G47" s="270" t="s">
        <v>2435</v>
      </c>
    </row>
    <row r="48" spans="1:7" ht="17.25">
      <c r="A48" s="270" t="s">
        <v>2614</v>
      </c>
      <c r="B48" s="270" t="s">
        <v>2599</v>
      </c>
      <c r="C48" s="270" t="s">
        <v>108</v>
      </c>
      <c r="D48" s="270" t="s">
        <v>3138</v>
      </c>
      <c r="E48" s="271" t="s">
        <v>108</v>
      </c>
      <c r="F48" s="271" t="s">
        <v>2317</v>
      </c>
      <c r="G48" s="270" t="s">
        <v>2435</v>
      </c>
    </row>
    <row r="49" spans="1:7" ht="15">
      <c r="A49" s="56" t="s">
        <v>2615</v>
      </c>
      <c r="B49" s="56" t="s">
        <v>2594</v>
      </c>
      <c r="C49" s="56" t="s">
        <v>108</v>
      </c>
      <c r="D49" s="56" t="s">
        <v>3138</v>
      </c>
      <c r="E49" s="74" t="s">
        <v>108</v>
      </c>
      <c r="F49" s="74" t="s">
        <v>2317</v>
      </c>
      <c r="G49" s="56" t="s">
        <v>2435</v>
      </c>
    </row>
    <row r="50" spans="1:7" ht="17.25">
      <c r="A50" s="270" t="s">
        <v>2616</v>
      </c>
      <c r="B50" s="270" t="s">
        <v>2617</v>
      </c>
      <c r="C50" s="270" t="s">
        <v>2556</v>
      </c>
      <c r="D50" s="270" t="s">
        <v>3138</v>
      </c>
      <c r="E50" s="271" t="s">
        <v>2556</v>
      </c>
      <c r="F50" s="270" t="s">
        <v>2317</v>
      </c>
      <c r="G50" s="270" t="s">
        <v>2435</v>
      </c>
    </row>
    <row r="51" spans="1:7" ht="17.25">
      <c r="A51" s="270" t="s">
        <v>2618</v>
      </c>
      <c r="B51" s="270" t="s">
        <v>2617</v>
      </c>
      <c r="C51" s="270" t="s">
        <v>2556</v>
      </c>
      <c r="D51" s="270" t="s">
        <v>3138</v>
      </c>
      <c r="E51" s="271" t="s">
        <v>2556</v>
      </c>
      <c r="F51" s="270" t="s">
        <v>2317</v>
      </c>
      <c r="G51" s="270" t="s">
        <v>2435</v>
      </c>
    </row>
    <row r="52" spans="1:7" ht="15">
      <c r="A52" s="56" t="s">
        <v>2498</v>
      </c>
      <c r="B52" s="56" t="s">
        <v>2426</v>
      </c>
      <c r="C52" s="56" t="s">
        <v>2427</v>
      </c>
      <c r="D52" s="56" t="s">
        <v>3138</v>
      </c>
      <c r="E52" s="74" t="s">
        <v>2689</v>
      </c>
      <c r="F52" s="74" t="s">
        <v>2317</v>
      </c>
      <c r="G52" s="56" t="s">
        <v>2435</v>
      </c>
    </row>
    <row r="53" spans="1:7" ht="15">
      <c r="A53" s="56" t="s">
        <v>2619</v>
      </c>
      <c r="B53" s="56" t="s">
        <v>2617</v>
      </c>
      <c r="C53" s="56" t="s">
        <v>108</v>
      </c>
      <c r="D53" s="56" t="s">
        <v>3138</v>
      </c>
      <c r="E53" s="74" t="s">
        <v>108</v>
      </c>
      <c r="F53" s="74" t="s">
        <v>2317</v>
      </c>
      <c r="G53" s="56" t="s">
        <v>2620</v>
      </c>
    </row>
    <row r="54" spans="1:7" ht="17.25">
      <c r="A54" s="75" t="s">
        <v>2695</v>
      </c>
      <c r="B54" s="75"/>
      <c r="C54" s="75"/>
      <c r="D54" s="75"/>
      <c r="E54" s="76"/>
      <c r="F54" s="75"/>
      <c r="G54" s="75"/>
    </row>
    <row r="55" spans="1:7" ht="17.25">
      <c r="A55" s="270" t="s">
        <v>2622</v>
      </c>
      <c r="B55" s="270" t="s">
        <v>2623</v>
      </c>
      <c r="C55" s="270" t="s">
        <v>108</v>
      </c>
      <c r="D55" s="270" t="s">
        <v>3138</v>
      </c>
      <c r="E55" s="271" t="s">
        <v>108</v>
      </c>
      <c r="F55" s="270" t="s">
        <v>2317</v>
      </c>
      <c r="G55" s="270" t="s">
        <v>2435</v>
      </c>
    </row>
    <row r="56" spans="1:7" ht="17.25">
      <c r="A56" s="270" t="s">
        <v>2624</v>
      </c>
      <c r="B56" s="270" t="s">
        <v>2625</v>
      </c>
      <c r="C56" s="270" t="s">
        <v>108</v>
      </c>
      <c r="D56" s="270" t="s">
        <v>3138</v>
      </c>
      <c r="E56" s="271" t="s">
        <v>108</v>
      </c>
      <c r="F56" s="270" t="s">
        <v>2317</v>
      </c>
      <c r="G56" s="270" t="s">
        <v>2435</v>
      </c>
    </row>
    <row r="57" spans="1:7" ht="17.25">
      <c r="A57" s="270" t="s">
        <v>2626</v>
      </c>
      <c r="B57" s="270" t="s">
        <v>2625</v>
      </c>
      <c r="C57" s="270" t="s">
        <v>108</v>
      </c>
      <c r="D57" s="270" t="s">
        <v>3138</v>
      </c>
      <c r="E57" s="271" t="s">
        <v>108</v>
      </c>
      <c r="F57" s="270" t="s">
        <v>2317</v>
      </c>
      <c r="G57" s="270" t="s">
        <v>2435</v>
      </c>
    </row>
    <row r="58" spans="1:7" ht="17.25">
      <c r="A58" s="75" t="s">
        <v>2696</v>
      </c>
      <c r="B58" s="75"/>
      <c r="C58" s="75"/>
      <c r="D58" s="75"/>
      <c r="E58" s="76"/>
      <c r="F58" s="75"/>
      <c r="G58" s="75"/>
    </row>
    <row r="59" spans="1:7" ht="17.25">
      <c r="A59" s="270" t="s">
        <v>2635</v>
      </c>
      <c r="B59" s="270" t="s">
        <v>2501</v>
      </c>
      <c r="C59" s="270" t="s">
        <v>2556</v>
      </c>
      <c r="D59" s="270" t="s">
        <v>3138</v>
      </c>
      <c r="E59" s="271" t="s">
        <v>2556</v>
      </c>
      <c r="F59" s="270" t="s">
        <v>2317</v>
      </c>
      <c r="G59" s="270" t="s">
        <v>2636</v>
      </c>
    </row>
    <row r="60" spans="1:7" ht="17.25">
      <c r="A60" s="270" t="s">
        <v>2637</v>
      </c>
      <c r="B60" s="270" t="s">
        <v>2632</v>
      </c>
      <c r="C60" s="270" t="s">
        <v>108</v>
      </c>
      <c r="D60" s="270" t="s">
        <v>3138</v>
      </c>
      <c r="E60" s="271" t="s">
        <v>108</v>
      </c>
      <c r="F60" s="270" t="s">
        <v>2317</v>
      </c>
      <c r="G60" s="270" t="s">
        <v>2638</v>
      </c>
    </row>
    <row r="61" spans="1:7" ht="17.25">
      <c r="A61" s="270" t="s">
        <v>2639</v>
      </c>
      <c r="B61" s="270" t="s">
        <v>2640</v>
      </c>
      <c r="C61" s="270" t="s">
        <v>108</v>
      </c>
      <c r="D61" s="270" t="s">
        <v>3138</v>
      </c>
      <c r="E61" s="271" t="s">
        <v>108</v>
      </c>
      <c r="F61" s="270" t="s">
        <v>2317</v>
      </c>
      <c r="G61" s="270" t="s">
        <v>2641</v>
      </c>
    </row>
    <row r="62" spans="1:7" ht="17.25">
      <c r="A62" s="75" t="s">
        <v>2697</v>
      </c>
      <c r="B62" s="75"/>
      <c r="C62" s="75"/>
      <c r="D62" s="75"/>
      <c r="E62" s="76"/>
      <c r="F62" s="75"/>
      <c r="G62" s="75"/>
    </row>
    <row r="63" spans="1:7" ht="17.25">
      <c r="A63" s="270" t="s">
        <v>2643</v>
      </c>
      <c r="B63" s="270" t="s">
        <v>2632</v>
      </c>
      <c r="C63" s="270" t="s">
        <v>108</v>
      </c>
      <c r="D63" s="270" t="s">
        <v>3138</v>
      </c>
      <c r="E63" s="271" t="s">
        <v>108</v>
      </c>
      <c r="F63" s="270" t="s">
        <v>2317</v>
      </c>
      <c r="G63" s="270" t="s">
        <v>2644</v>
      </c>
    </row>
    <row r="64" spans="1:7" ht="17.25">
      <c r="A64" s="270" t="s">
        <v>2645</v>
      </c>
      <c r="B64" s="270" t="s">
        <v>2646</v>
      </c>
      <c r="C64" s="270" t="s">
        <v>108</v>
      </c>
      <c r="D64" s="270" t="s">
        <v>3138</v>
      </c>
      <c r="E64" s="271" t="s">
        <v>108</v>
      </c>
      <c r="F64" s="270" t="s">
        <v>2317</v>
      </c>
      <c r="G64" s="270" t="s">
        <v>2647</v>
      </c>
    </row>
    <row r="65" spans="1:7" ht="17.25">
      <c r="A65" s="270" t="s">
        <v>2648</v>
      </c>
      <c r="B65" s="270" t="s">
        <v>2646</v>
      </c>
      <c r="C65" s="270" t="s">
        <v>108</v>
      </c>
      <c r="D65" s="270" t="s">
        <v>3138</v>
      </c>
      <c r="E65" s="271" t="s">
        <v>108</v>
      </c>
      <c r="F65" s="270" t="s">
        <v>2317</v>
      </c>
      <c r="G65" s="270" t="s">
        <v>2649</v>
      </c>
    </row>
    <row r="66" spans="1:7" ht="17.25">
      <c r="A66" s="270" t="s">
        <v>2650</v>
      </c>
      <c r="B66" s="270" t="s">
        <v>2632</v>
      </c>
      <c r="C66" s="270" t="s">
        <v>108</v>
      </c>
      <c r="D66" s="270" t="s">
        <v>3138</v>
      </c>
      <c r="E66" s="271" t="s">
        <v>108</v>
      </c>
      <c r="F66" s="270" t="s">
        <v>2317</v>
      </c>
      <c r="G66" s="270" t="s">
        <v>2435</v>
      </c>
    </row>
    <row r="67" spans="1:7" ht="15">
      <c r="A67" s="56" t="s">
        <v>2651</v>
      </c>
      <c r="B67" s="56" t="s">
        <v>2652</v>
      </c>
      <c r="C67" s="56" t="s">
        <v>2653</v>
      </c>
      <c r="D67" s="56" t="s">
        <v>3138</v>
      </c>
      <c r="E67" s="74" t="s">
        <v>108</v>
      </c>
      <c r="F67" s="74" t="s">
        <v>2317</v>
      </c>
      <c r="G67" s="56" t="s">
        <v>2435</v>
      </c>
    </row>
    <row r="68" spans="1:7" ht="17.25">
      <c r="A68" s="75" t="s">
        <v>2698</v>
      </c>
      <c r="B68" s="75"/>
      <c r="C68" s="75"/>
      <c r="D68" s="75"/>
      <c r="E68" s="76"/>
      <c r="F68" s="75"/>
      <c r="G68" s="75"/>
    </row>
    <row r="69" spans="1:7" ht="17.25">
      <c r="A69" s="270" t="s">
        <v>2657</v>
      </c>
      <c r="B69" s="270" t="s">
        <v>2658</v>
      </c>
      <c r="C69" s="270" t="s">
        <v>108</v>
      </c>
      <c r="D69" s="270" t="s">
        <v>3138</v>
      </c>
      <c r="E69" s="271" t="s">
        <v>108</v>
      </c>
      <c r="F69" s="270" t="s">
        <v>2317</v>
      </c>
      <c r="G69" s="270" t="s">
        <v>2435</v>
      </c>
    </row>
    <row r="70" spans="1:7" ht="17.25">
      <c r="A70" s="270" t="s">
        <v>2659</v>
      </c>
      <c r="B70" s="270" t="s">
        <v>2658</v>
      </c>
      <c r="C70" s="270" t="s">
        <v>2556</v>
      </c>
      <c r="D70" s="270" t="s">
        <v>3138</v>
      </c>
      <c r="E70" s="271" t="s">
        <v>2556</v>
      </c>
      <c r="F70" s="270" t="s">
        <v>2317</v>
      </c>
      <c r="G70" s="270" t="s">
        <v>2660</v>
      </c>
    </row>
    <row r="71" spans="1:7" ht="17.25">
      <c r="A71" s="270" t="s">
        <v>2519</v>
      </c>
      <c r="B71" s="270" t="s">
        <v>2520</v>
      </c>
      <c r="C71" s="270" t="s">
        <v>2521</v>
      </c>
      <c r="D71" s="270" t="s">
        <v>3138</v>
      </c>
      <c r="E71" s="271" t="s">
        <v>3140</v>
      </c>
      <c r="F71" s="270" t="s">
        <v>2318</v>
      </c>
      <c r="G71" s="270" t="s">
        <v>2523</v>
      </c>
    </row>
    <row r="72" spans="1:7" ht="17.25">
      <c r="A72" s="270" t="s">
        <v>2662</v>
      </c>
      <c r="B72" s="270" t="s">
        <v>2520</v>
      </c>
      <c r="C72" s="270" t="s">
        <v>2575</v>
      </c>
      <c r="D72" s="270" t="s">
        <v>3138</v>
      </c>
      <c r="E72" s="271" t="s">
        <v>108</v>
      </c>
      <c r="F72" s="270" t="s">
        <v>2317</v>
      </c>
      <c r="G72" s="270" t="s">
        <v>2663</v>
      </c>
    </row>
    <row r="73" spans="1:7" ht="17.25">
      <c r="A73" s="270" t="s">
        <v>2664</v>
      </c>
      <c r="B73" s="270" t="s">
        <v>2658</v>
      </c>
      <c r="C73" s="270" t="s">
        <v>2665</v>
      </c>
      <c r="D73" s="270" t="s">
        <v>3138</v>
      </c>
      <c r="E73" s="271" t="s">
        <v>108</v>
      </c>
      <c r="F73" s="270" t="s">
        <v>2317</v>
      </c>
      <c r="G73" s="270" t="s">
        <v>2435</v>
      </c>
    </row>
    <row r="74" spans="1:7" ht="15">
      <c r="A74" s="56" t="s">
        <v>2666</v>
      </c>
      <c r="B74" s="56" t="s">
        <v>2658</v>
      </c>
      <c r="C74" s="56" t="s">
        <v>2667</v>
      </c>
      <c r="D74" s="56" t="s">
        <v>3138</v>
      </c>
      <c r="E74" s="74" t="s">
        <v>108</v>
      </c>
      <c r="F74" s="74" t="s">
        <v>2317</v>
      </c>
      <c r="G74" s="56" t="s">
        <v>2668</v>
      </c>
    </row>
    <row r="75" spans="1:7" ht="17.25">
      <c r="A75" s="75" t="s">
        <v>2699</v>
      </c>
      <c r="B75" s="75"/>
      <c r="C75" s="75"/>
      <c r="D75" s="75"/>
      <c r="E75" s="76"/>
      <c r="F75" s="75"/>
      <c r="G75" s="75"/>
    </row>
    <row r="76" spans="1:7" ht="17.25">
      <c r="A76" s="270" t="s">
        <v>2670</v>
      </c>
      <c r="B76" s="270" t="s">
        <v>2507</v>
      </c>
      <c r="C76" s="270" t="s">
        <v>2671</v>
      </c>
      <c r="D76" s="270" t="s">
        <v>3138</v>
      </c>
      <c r="E76" s="271" t="s">
        <v>108</v>
      </c>
      <c r="F76" s="270" t="s">
        <v>2317</v>
      </c>
      <c r="G76" s="270" t="s">
        <v>2672</v>
      </c>
    </row>
    <row r="77" spans="1:7" ht="17.25">
      <c r="A77" s="270" t="s">
        <v>2530</v>
      </c>
      <c r="B77" s="270" t="s">
        <v>2531</v>
      </c>
      <c r="C77" s="270" t="s">
        <v>2532</v>
      </c>
      <c r="D77" s="270" t="s">
        <v>3138</v>
      </c>
      <c r="E77" s="271" t="s">
        <v>108</v>
      </c>
      <c r="F77" s="270" t="s">
        <v>2317</v>
      </c>
      <c r="G77" s="270" t="s">
        <v>2533</v>
      </c>
    </row>
    <row r="78" spans="1:7" ht="17.25">
      <c r="A78" s="270" t="s">
        <v>2537</v>
      </c>
      <c r="B78" s="270" t="s">
        <v>2426</v>
      </c>
      <c r="C78" s="270" t="s">
        <v>2427</v>
      </c>
      <c r="D78" s="270" t="s">
        <v>3138</v>
      </c>
      <c r="E78" s="271" t="s">
        <v>2689</v>
      </c>
      <c r="F78" s="270" t="s">
        <v>2317</v>
      </c>
      <c r="G78" s="270" t="s">
        <v>2435</v>
      </c>
    </row>
    <row r="79" spans="1:7" ht="17.25">
      <c r="A79" s="270" t="s">
        <v>2673</v>
      </c>
      <c r="B79" s="270" t="s">
        <v>2426</v>
      </c>
      <c r="C79" s="270" t="s">
        <v>108</v>
      </c>
      <c r="D79" s="270" t="s">
        <v>3138</v>
      </c>
      <c r="E79" s="271" t="s">
        <v>108</v>
      </c>
      <c r="F79" s="270" t="s">
        <v>2317</v>
      </c>
      <c r="G79" s="270" t="s">
        <v>2435</v>
      </c>
    </row>
    <row r="80" spans="1:7" ht="17.25">
      <c r="A80" s="270" t="s">
        <v>2674</v>
      </c>
      <c r="B80" s="270" t="s">
        <v>2535</v>
      </c>
      <c r="C80" s="270" t="s">
        <v>2675</v>
      </c>
      <c r="D80" s="270" t="s">
        <v>3138</v>
      </c>
      <c r="E80" s="271" t="s">
        <v>2675</v>
      </c>
      <c r="F80" s="271" t="s">
        <v>2317</v>
      </c>
      <c r="G80" s="270" t="s">
        <v>2676</v>
      </c>
    </row>
    <row r="81" spans="1:7" ht="17.25">
      <c r="A81" s="75" t="s">
        <v>3141</v>
      </c>
      <c r="B81" s="75"/>
      <c r="C81" s="75"/>
      <c r="D81" s="75"/>
      <c r="E81" s="76"/>
      <c r="F81" s="75"/>
      <c r="G81" s="75"/>
    </row>
    <row r="82" spans="1:7" ht="17.25">
      <c r="A82" s="268" t="s">
        <v>2572</v>
      </c>
      <c r="B82" s="268" t="s">
        <v>2571</v>
      </c>
      <c r="C82" s="268" t="s">
        <v>2573</v>
      </c>
      <c r="D82" s="268" t="s">
        <v>3142</v>
      </c>
      <c r="E82" s="269" t="s">
        <v>3143</v>
      </c>
      <c r="F82" s="269" t="s">
        <v>2493</v>
      </c>
      <c r="G82" s="268" t="s">
        <v>2435</v>
      </c>
    </row>
    <row r="83" spans="1:7" ht="17.25">
      <c r="A83" s="75" t="s">
        <v>2787</v>
      </c>
      <c r="B83" s="75"/>
      <c r="C83" s="75"/>
      <c r="D83" s="75"/>
      <c r="E83" s="76"/>
      <c r="F83" s="75"/>
      <c r="G83" s="75"/>
    </row>
    <row r="84" spans="1:7" ht="17.25">
      <c r="A84" s="270" t="s">
        <v>2788</v>
      </c>
      <c r="B84" s="270" t="s">
        <v>2467</v>
      </c>
      <c r="C84" s="270" t="s">
        <v>1617</v>
      </c>
      <c r="D84" s="270" t="s">
        <v>3144</v>
      </c>
      <c r="E84" s="271" t="s">
        <v>108</v>
      </c>
      <c r="F84" s="271" t="s">
        <v>2216</v>
      </c>
      <c r="G84" s="270" t="s">
        <v>2790</v>
      </c>
    </row>
    <row r="85" spans="1:7" ht="17.25">
      <c r="A85" s="270" t="s">
        <v>2791</v>
      </c>
      <c r="B85" s="270" t="s">
        <v>2792</v>
      </c>
      <c r="C85" s="270" t="s">
        <v>2793</v>
      </c>
      <c r="D85" s="270" t="s">
        <v>3144</v>
      </c>
      <c r="E85" s="271" t="s">
        <v>108</v>
      </c>
      <c r="F85" s="271" t="s">
        <v>2216</v>
      </c>
      <c r="G85" s="270" t="s">
        <v>2795</v>
      </c>
    </row>
    <row r="86" spans="1:7" ht="17.25">
      <c r="A86" s="270" t="s">
        <v>2796</v>
      </c>
      <c r="B86" s="270" t="s">
        <v>2792</v>
      </c>
      <c r="C86" s="270" t="s">
        <v>2556</v>
      </c>
      <c r="D86" s="270" t="s">
        <v>3144</v>
      </c>
      <c r="E86" s="271" t="s">
        <v>2556</v>
      </c>
      <c r="F86" s="271" t="s">
        <v>2216</v>
      </c>
      <c r="G86" s="270" t="s">
        <v>2797</v>
      </c>
    </row>
    <row r="87" spans="1:7" ht="17.25">
      <c r="A87" s="270" t="s">
        <v>2798</v>
      </c>
      <c r="B87" s="270" t="s">
        <v>2467</v>
      </c>
      <c r="C87" s="270" t="s">
        <v>108</v>
      </c>
      <c r="D87" s="270" t="s">
        <v>3144</v>
      </c>
      <c r="E87" s="271" t="s">
        <v>108</v>
      </c>
      <c r="F87" s="271" t="s">
        <v>2216</v>
      </c>
      <c r="G87" s="270" t="s">
        <v>2799</v>
      </c>
    </row>
    <row r="88" spans="1:7" ht="17.25">
      <c r="A88" s="270" t="s">
        <v>2800</v>
      </c>
      <c r="B88" s="270" t="s">
        <v>2801</v>
      </c>
      <c r="C88" s="270" t="s">
        <v>2556</v>
      </c>
      <c r="D88" s="270" t="s">
        <v>3144</v>
      </c>
      <c r="E88" s="271" t="s">
        <v>2556</v>
      </c>
      <c r="F88" s="270" t="s">
        <v>2216</v>
      </c>
      <c r="G88" s="270" t="s">
        <v>2797</v>
      </c>
    </row>
    <row r="89" spans="1:7" ht="17.25">
      <c r="A89" s="270" t="s">
        <v>2426</v>
      </c>
      <c r="B89" s="270" t="s">
        <v>2426</v>
      </c>
      <c r="C89" s="270" t="s">
        <v>2427</v>
      </c>
      <c r="D89" s="270" t="s">
        <v>3144</v>
      </c>
      <c r="E89" s="271" t="s">
        <v>2689</v>
      </c>
      <c r="F89" s="270" t="s">
        <v>2216</v>
      </c>
      <c r="G89" s="270" t="s">
        <v>2430</v>
      </c>
    </row>
    <row r="90" spans="1:7" ht="17.25">
      <c r="A90" s="75" t="s">
        <v>2803</v>
      </c>
      <c r="B90" s="75"/>
      <c r="C90" s="75"/>
      <c r="D90" s="75"/>
      <c r="E90" s="76"/>
      <c r="F90" s="75"/>
      <c r="G90" s="75"/>
    </row>
    <row r="91" spans="1:7" ht="17.25">
      <c r="A91" s="270" t="s">
        <v>2804</v>
      </c>
      <c r="B91" s="270" t="s">
        <v>2792</v>
      </c>
      <c r="C91" s="270" t="s">
        <v>2675</v>
      </c>
      <c r="D91" s="270" t="s">
        <v>3144</v>
      </c>
      <c r="E91" s="271" t="s">
        <v>2675</v>
      </c>
      <c r="F91" s="270" t="s">
        <v>2216</v>
      </c>
      <c r="G91" s="270" t="s">
        <v>2805</v>
      </c>
    </row>
    <row r="92" spans="1:7" ht="17.25">
      <c r="A92" s="270" t="s">
        <v>2806</v>
      </c>
      <c r="B92" s="270" t="s">
        <v>2792</v>
      </c>
      <c r="C92" s="270" t="s">
        <v>2427</v>
      </c>
      <c r="D92" s="270" t="s">
        <v>3144</v>
      </c>
      <c r="E92" s="271" t="s">
        <v>2689</v>
      </c>
      <c r="F92" s="270" t="s">
        <v>2216</v>
      </c>
      <c r="G92" s="270" t="s">
        <v>2807</v>
      </c>
    </row>
    <row r="93" spans="1:7" ht="17.25">
      <c r="A93" s="270" t="s">
        <v>2808</v>
      </c>
      <c r="B93" s="270" t="s">
        <v>2809</v>
      </c>
      <c r="C93" s="270" t="s">
        <v>2427</v>
      </c>
      <c r="D93" s="270" t="s">
        <v>3144</v>
      </c>
      <c r="E93" s="271" t="s">
        <v>2689</v>
      </c>
      <c r="F93" s="270" t="s">
        <v>2216</v>
      </c>
      <c r="G93" s="270" t="s">
        <v>2810</v>
      </c>
    </row>
    <row r="94" spans="1:7" ht="17.25">
      <c r="A94" s="270" t="s">
        <v>2811</v>
      </c>
      <c r="B94" s="270" t="s">
        <v>2467</v>
      </c>
      <c r="C94" s="270" t="s">
        <v>2675</v>
      </c>
      <c r="D94" s="270" t="s">
        <v>3144</v>
      </c>
      <c r="E94" s="271" t="s">
        <v>2675</v>
      </c>
      <c r="F94" s="270" t="s">
        <v>2216</v>
      </c>
      <c r="G94" s="270" t="s">
        <v>2812</v>
      </c>
    </row>
    <row r="95" spans="1:7" ht="17.25">
      <c r="A95" s="270" t="s">
        <v>2813</v>
      </c>
      <c r="B95" s="270" t="s">
        <v>2814</v>
      </c>
      <c r="C95" s="270" t="s">
        <v>2815</v>
      </c>
      <c r="D95" s="270" t="s">
        <v>3144</v>
      </c>
      <c r="E95" s="271" t="s">
        <v>2675</v>
      </c>
      <c r="F95" s="270" t="s">
        <v>2216</v>
      </c>
      <c r="G95" s="270" t="s">
        <v>2816</v>
      </c>
    </row>
    <row r="96" spans="1:7" ht="17.25">
      <c r="A96" s="270" t="s">
        <v>2817</v>
      </c>
      <c r="B96" s="270" t="s">
        <v>2818</v>
      </c>
      <c r="C96" s="270" t="s">
        <v>2819</v>
      </c>
      <c r="D96" s="270" t="s">
        <v>3144</v>
      </c>
      <c r="E96" s="271" t="s">
        <v>1213</v>
      </c>
      <c r="F96" s="271" t="s">
        <v>2215</v>
      </c>
      <c r="G96" s="270" t="s">
        <v>2820</v>
      </c>
    </row>
    <row r="97" spans="1:7" ht="17.25">
      <c r="A97" s="270" t="s">
        <v>2821</v>
      </c>
      <c r="B97" s="270" t="s">
        <v>2801</v>
      </c>
      <c r="C97" s="270" t="s">
        <v>2822</v>
      </c>
      <c r="D97" s="270" t="s">
        <v>3144</v>
      </c>
      <c r="E97" s="271" t="s">
        <v>108</v>
      </c>
      <c r="F97" s="271" t="s">
        <v>2216</v>
      </c>
      <c r="G97" s="270" t="s">
        <v>2824</v>
      </c>
    </row>
    <row r="98" spans="1:7" ht="17.25">
      <c r="A98" s="270" t="s">
        <v>2825</v>
      </c>
      <c r="B98" s="270" t="s">
        <v>2826</v>
      </c>
      <c r="C98" s="270" t="s">
        <v>2427</v>
      </c>
      <c r="D98" s="270" t="s">
        <v>3144</v>
      </c>
      <c r="E98" s="271" t="s">
        <v>2689</v>
      </c>
      <c r="F98" s="270" t="s">
        <v>2216</v>
      </c>
      <c r="G98" s="270" t="s">
        <v>2435</v>
      </c>
    </row>
    <row r="99" spans="1:7" ht="17.25">
      <c r="A99" s="270" t="s">
        <v>2830</v>
      </c>
      <c r="B99" s="270" t="s">
        <v>2467</v>
      </c>
      <c r="C99" s="270" t="s">
        <v>2427</v>
      </c>
      <c r="D99" s="270" t="s">
        <v>3144</v>
      </c>
      <c r="E99" s="271" t="s">
        <v>2689</v>
      </c>
      <c r="F99" s="270" t="s">
        <v>2216</v>
      </c>
      <c r="G99" s="270" t="s">
        <v>2435</v>
      </c>
    </row>
    <row r="100" spans="1:7" ht="17.25">
      <c r="A100" s="270" t="s">
        <v>2831</v>
      </c>
      <c r="B100" s="270" t="s">
        <v>2826</v>
      </c>
      <c r="C100" s="270" t="s">
        <v>108</v>
      </c>
      <c r="D100" s="270" t="s">
        <v>3144</v>
      </c>
      <c r="E100" s="271" t="s">
        <v>108</v>
      </c>
      <c r="F100" s="270" t="s">
        <v>2216</v>
      </c>
      <c r="G100" s="270" t="s">
        <v>2832</v>
      </c>
    </row>
    <row r="101" spans="1:7" ht="17.25">
      <c r="A101" s="270" t="s">
        <v>2833</v>
      </c>
      <c r="B101" s="270" t="s">
        <v>2834</v>
      </c>
      <c r="C101" s="270" t="s">
        <v>2819</v>
      </c>
      <c r="D101" s="270" t="s">
        <v>3144</v>
      </c>
      <c r="E101" s="271" t="s">
        <v>1213</v>
      </c>
      <c r="F101" s="271" t="s">
        <v>2215</v>
      </c>
      <c r="G101" s="270" t="s">
        <v>2820</v>
      </c>
    </row>
    <row r="102" spans="1:7" ht="17.25">
      <c r="A102" s="270" t="s">
        <v>2426</v>
      </c>
      <c r="B102" s="270" t="s">
        <v>2426</v>
      </c>
      <c r="C102" s="270" t="s">
        <v>2427</v>
      </c>
      <c r="D102" s="270" t="s">
        <v>3144</v>
      </c>
      <c r="E102" s="271" t="s">
        <v>2689</v>
      </c>
      <c r="F102" s="271" t="s">
        <v>2216</v>
      </c>
      <c r="G102" s="270" t="s">
        <v>2450</v>
      </c>
    </row>
    <row r="103" spans="1:7" ht="17.25">
      <c r="A103" s="270" t="s">
        <v>2835</v>
      </c>
      <c r="B103" s="270" t="s">
        <v>2432</v>
      </c>
      <c r="C103" s="270" t="s">
        <v>2427</v>
      </c>
      <c r="D103" s="270" t="s">
        <v>3144</v>
      </c>
      <c r="E103" s="271" t="s">
        <v>2689</v>
      </c>
      <c r="F103" s="270" t="s">
        <v>2216</v>
      </c>
      <c r="G103" s="270" t="s">
        <v>2836</v>
      </c>
    </row>
    <row r="104" spans="1:7" ht="17.25">
      <c r="A104" s="268" t="s">
        <v>2837</v>
      </c>
      <c r="B104" s="268" t="s">
        <v>2801</v>
      </c>
      <c r="C104" s="268" t="s">
        <v>2838</v>
      </c>
      <c r="D104" s="268" t="s">
        <v>3144</v>
      </c>
      <c r="E104" s="269" t="s">
        <v>2479</v>
      </c>
      <c r="F104" s="269" t="s">
        <v>2493</v>
      </c>
      <c r="G104" s="268" t="s">
        <v>2839</v>
      </c>
    </row>
    <row r="105" spans="1:7" ht="17.25">
      <c r="A105" s="270" t="s">
        <v>2840</v>
      </c>
      <c r="B105" s="270" t="s">
        <v>2809</v>
      </c>
      <c r="C105" s="270" t="s">
        <v>2675</v>
      </c>
      <c r="D105" s="270" t="s">
        <v>3144</v>
      </c>
      <c r="E105" s="271" t="s">
        <v>2675</v>
      </c>
      <c r="F105" s="270" t="s">
        <v>2216</v>
      </c>
      <c r="G105" s="270" t="s">
        <v>2841</v>
      </c>
    </row>
    <row r="106" spans="1:7" ht="17.25">
      <c r="A106" s="75" t="s">
        <v>2842</v>
      </c>
      <c r="B106" s="75"/>
      <c r="C106" s="75"/>
      <c r="D106" s="75"/>
      <c r="E106" s="76"/>
      <c r="F106" s="75"/>
      <c r="G106" s="75"/>
    </row>
    <row r="107" spans="1:7" ht="17.25">
      <c r="A107" s="270" t="s">
        <v>2426</v>
      </c>
      <c r="B107" s="270" t="s">
        <v>2426</v>
      </c>
      <c r="C107" s="270" t="s">
        <v>2427</v>
      </c>
      <c r="D107" s="270" t="s">
        <v>3144</v>
      </c>
      <c r="E107" s="271" t="s">
        <v>2689</v>
      </c>
      <c r="F107" s="270" t="s">
        <v>2216</v>
      </c>
      <c r="G107" s="270" t="s">
        <v>2430</v>
      </c>
    </row>
    <row r="108" spans="1:7" ht="17.25">
      <c r="A108" s="270" t="s">
        <v>2843</v>
      </c>
      <c r="B108" s="270" t="s">
        <v>2844</v>
      </c>
      <c r="C108" s="270" t="s">
        <v>2845</v>
      </c>
      <c r="D108" s="270" t="s">
        <v>3144</v>
      </c>
      <c r="E108" s="271" t="s">
        <v>2675</v>
      </c>
      <c r="F108" s="270" t="s">
        <v>2216</v>
      </c>
      <c r="G108" s="270" t="s">
        <v>2847</v>
      </c>
    </row>
    <row r="109" spans="1:7" ht="15">
      <c r="A109" s="56" t="s">
        <v>2848</v>
      </c>
      <c r="B109" s="56" t="s">
        <v>2467</v>
      </c>
      <c r="C109" s="56" t="s">
        <v>2675</v>
      </c>
      <c r="D109" s="56" t="s">
        <v>3144</v>
      </c>
      <c r="E109" s="74" t="s">
        <v>2675</v>
      </c>
      <c r="F109" s="74" t="s">
        <v>2216</v>
      </c>
      <c r="G109" s="56" t="s">
        <v>2849</v>
      </c>
    </row>
    <row r="110" spans="1:7" ht="17.25">
      <c r="A110" s="270" t="s">
        <v>2850</v>
      </c>
      <c r="B110" s="270" t="s">
        <v>2432</v>
      </c>
      <c r="C110" s="270" t="s">
        <v>108</v>
      </c>
      <c r="D110" s="270" t="s">
        <v>3144</v>
      </c>
      <c r="E110" s="271" t="s">
        <v>108</v>
      </c>
      <c r="F110" s="271" t="s">
        <v>2216</v>
      </c>
      <c r="G110" s="270" t="s">
        <v>2435</v>
      </c>
    </row>
    <row r="111" spans="1:7" ht="15">
      <c r="A111" s="56" t="s">
        <v>2851</v>
      </c>
      <c r="B111" s="56" t="s">
        <v>2792</v>
      </c>
      <c r="C111" s="56" t="s">
        <v>108</v>
      </c>
      <c r="D111" s="56" t="s">
        <v>3144</v>
      </c>
      <c r="E111" s="74" t="s">
        <v>108</v>
      </c>
      <c r="F111" s="74" t="s">
        <v>2216</v>
      </c>
      <c r="G111" s="56" t="s">
        <v>2852</v>
      </c>
    </row>
    <row r="112" spans="1:7" ht="17.25">
      <c r="A112" s="270" t="s">
        <v>2853</v>
      </c>
      <c r="B112" s="270" t="s">
        <v>2814</v>
      </c>
      <c r="C112" s="270" t="s">
        <v>2675</v>
      </c>
      <c r="D112" s="270" t="s">
        <v>3144</v>
      </c>
      <c r="E112" s="271" t="s">
        <v>2675</v>
      </c>
      <c r="F112" s="270" t="s">
        <v>2216</v>
      </c>
      <c r="G112" s="270" t="s">
        <v>2854</v>
      </c>
    </row>
    <row r="113" spans="1:7" ht="17.25">
      <c r="A113" s="270" t="s">
        <v>2855</v>
      </c>
      <c r="B113" s="270" t="s">
        <v>2467</v>
      </c>
      <c r="C113" s="270" t="s">
        <v>2675</v>
      </c>
      <c r="D113" s="270" t="s">
        <v>3144</v>
      </c>
      <c r="E113" s="271" t="s">
        <v>2675</v>
      </c>
      <c r="F113" s="270" t="s">
        <v>2216</v>
      </c>
      <c r="G113" s="270" t="s">
        <v>2856</v>
      </c>
    </row>
    <row r="114" spans="1:7" ht="17.25">
      <c r="A114" s="270" t="s">
        <v>2857</v>
      </c>
      <c r="B114" s="270" t="s">
        <v>2814</v>
      </c>
      <c r="C114" s="270" t="s">
        <v>2858</v>
      </c>
      <c r="D114" s="270" t="s">
        <v>3144</v>
      </c>
      <c r="E114" s="271" t="s">
        <v>2556</v>
      </c>
      <c r="F114" s="270" t="s">
        <v>2216</v>
      </c>
      <c r="G114" s="270" t="s">
        <v>2859</v>
      </c>
    </row>
    <row r="115" spans="1:7" ht="17.25">
      <c r="A115" s="270" t="s">
        <v>2860</v>
      </c>
      <c r="B115" s="270" t="s">
        <v>2818</v>
      </c>
      <c r="C115" s="270" t="s">
        <v>2861</v>
      </c>
      <c r="D115" s="270" t="s">
        <v>3144</v>
      </c>
      <c r="E115" s="271" t="s">
        <v>2675</v>
      </c>
      <c r="F115" s="270" t="s">
        <v>2216</v>
      </c>
      <c r="G115" s="270" t="s">
        <v>2862</v>
      </c>
    </row>
    <row r="116" spans="1:7" ht="17.25">
      <c r="A116" s="270" t="s">
        <v>2863</v>
      </c>
      <c r="B116" s="270" t="s">
        <v>2801</v>
      </c>
      <c r="C116" s="270" t="s">
        <v>108</v>
      </c>
      <c r="D116" s="270" t="s">
        <v>3144</v>
      </c>
      <c r="E116" s="271" t="s">
        <v>108</v>
      </c>
      <c r="F116" s="270" t="s">
        <v>2216</v>
      </c>
      <c r="G116" s="270" t="s">
        <v>2435</v>
      </c>
    </row>
    <row r="117" spans="1:7" ht="17.25">
      <c r="A117" s="270" t="s">
        <v>2864</v>
      </c>
      <c r="B117" s="270" t="s">
        <v>2801</v>
      </c>
      <c r="C117" s="270" t="s">
        <v>2675</v>
      </c>
      <c r="D117" s="270" t="s">
        <v>3144</v>
      </c>
      <c r="E117" s="271" t="s">
        <v>2675</v>
      </c>
      <c r="F117" s="270" t="s">
        <v>2216</v>
      </c>
      <c r="G117" s="270" t="s">
        <v>2865</v>
      </c>
    </row>
    <row r="118" spans="1:7" ht="17.25">
      <c r="A118" s="75" t="s">
        <v>2866</v>
      </c>
      <c r="B118" s="75"/>
      <c r="C118" s="75"/>
      <c r="D118" s="75"/>
      <c r="E118" s="76"/>
      <c r="F118" s="75"/>
      <c r="G118" s="75"/>
    </row>
    <row r="119" spans="1:7" ht="17.25">
      <c r="A119" s="270" t="s">
        <v>2426</v>
      </c>
      <c r="B119" s="270" t="s">
        <v>2426</v>
      </c>
      <c r="C119" s="270" t="s">
        <v>2427</v>
      </c>
      <c r="D119" s="270" t="s">
        <v>3144</v>
      </c>
      <c r="E119" s="271" t="s">
        <v>2689</v>
      </c>
      <c r="F119" s="271" t="s">
        <v>2216</v>
      </c>
      <c r="G119" s="270" t="s">
        <v>2453</v>
      </c>
    </row>
    <row r="120" spans="1:7" ht="17.25">
      <c r="A120" s="270" t="s">
        <v>2867</v>
      </c>
      <c r="B120" s="270" t="s">
        <v>2792</v>
      </c>
      <c r="C120" s="270" t="s">
        <v>2868</v>
      </c>
      <c r="D120" s="270" t="s">
        <v>3144</v>
      </c>
      <c r="E120" s="271" t="s">
        <v>2675</v>
      </c>
      <c r="F120" s="271" t="s">
        <v>2216</v>
      </c>
      <c r="G120" s="270" t="s">
        <v>2869</v>
      </c>
    </row>
    <row r="121" spans="1:7" ht="17.25">
      <c r="A121" s="270" t="s">
        <v>2870</v>
      </c>
      <c r="B121" s="270" t="s">
        <v>2871</v>
      </c>
      <c r="C121" s="270" t="s">
        <v>2427</v>
      </c>
      <c r="D121" s="270" t="s">
        <v>3144</v>
      </c>
      <c r="E121" s="271" t="s">
        <v>2689</v>
      </c>
      <c r="F121" s="270" t="s">
        <v>2216</v>
      </c>
      <c r="G121" s="270" t="s">
        <v>2435</v>
      </c>
    </row>
    <row r="122" spans="1:7" ht="17.25">
      <c r="A122" s="270" t="s">
        <v>2872</v>
      </c>
      <c r="B122" s="270" t="s">
        <v>2809</v>
      </c>
      <c r="C122" s="270" t="s">
        <v>2675</v>
      </c>
      <c r="D122" s="270" t="s">
        <v>3144</v>
      </c>
      <c r="E122" s="271" t="s">
        <v>2675</v>
      </c>
      <c r="F122" s="271" t="s">
        <v>2216</v>
      </c>
      <c r="G122" s="270" t="s">
        <v>2873</v>
      </c>
    </row>
    <row r="123" spans="1:7" ht="17.25">
      <c r="A123" s="270" t="s">
        <v>2874</v>
      </c>
      <c r="B123" s="270" t="s">
        <v>2432</v>
      </c>
      <c r="C123" s="270" t="s">
        <v>2427</v>
      </c>
      <c r="D123" s="270" t="s">
        <v>3144</v>
      </c>
      <c r="E123" s="271" t="s">
        <v>2689</v>
      </c>
      <c r="F123" s="270" t="s">
        <v>2216</v>
      </c>
      <c r="G123" s="270" t="s">
        <v>2435</v>
      </c>
    </row>
    <row r="124" spans="1:7" ht="17.25">
      <c r="A124" s="270" t="s">
        <v>2875</v>
      </c>
      <c r="B124" s="270" t="s">
        <v>2467</v>
      </c>
      <c r="C124" s="270" t="s">
        <v>2675</v>
      </c>
      <c r="D124" s="270" t="s">
        <v>3144</v>
      </c>
      <c r="E124" s="271" t="s">
        <v>2675</v>
      </c>
      <c r="F124" s="270" t="s">
        <v>2216</v>
      </c>
      <c r="G124" s="270" t="s">
        <v>2876</v>
      </c>
    </row>
    <row r="125" spans="1:7" ht="17.25">
      <c r="A125" s="270" t="s">
        <v>2877</v>
      </c>
      <c r="B125" s="270" t="s">
        <v>2467</v>
      </c>
      <c r="C125" s="270" t="s">
        <v>2675</v>
      </c>
      <c r="D125" s="270" t="s">
        <v>3144</v>
      </c>
      <c r="E125" s="271" t="s">
        <v>2675</v>
      </c>
      <c r="F125" s="271" t="s">
        <v>2216</v>
      </c>
      <c r="G125" s="270" t="s">
        <v>2435</v>
      </c>
    </row>
    <row r="126" spans="1:7" ht="17.25">
      <c r="A126" s="270" t="s">
        <v>2878</v>
      </c>
      <c r="B126" s="270" t="s">
        <v>2834</v>
      </c>
      <c r="C126" s="270" t="s">
        <v>1213</v>
      </c>
      <c r="D126" s="270" t="s">
        <v>3144</v>
      </c>
      <c r="E126" s="271" t="s">
        <v>1213</v>
      </c>
      <c r="F126" s="270" t="s">
        <v>2215</v>
      </c>
      <c r="G126" s="270" t="s">
        <v>2879</v>
      </c>
    </row>
    <row r="127" spans="1:7" ht="17.25">
      <c r="A127" s="268" t="s">
        <v>2880</v>
      </c>
      <c r="B127" s="268" t="s">
        <v>2467</v>
      </c>
      <c r="C127" s="268" t="s">
        <v>2881</v>
      </c>
      <c r="D127" s="268" t="s">
        <v>3144</v>
      </c>
      <c r="E127" s="269" t="s">
        <v>3145</v>
      </c>
      <c r="F127" s="269" t="s">
        <v>2493</v>
      </c>
      <c r="G127" s="268" t="s">
        <v>2882</v>
      </c>
    </row>
    <row r="128" spans="1:7" ht="17.25">
      <c r="A128" s="270" t="s">
        <v>2883</v>
      </c>
      <c r="B128" s="270" t="s">
        <v>2792</v>
      </c>
      <c r="C128" s="270" t="s">
        <v>2427</v>
      </c>
      <c r="D128" s="270" t="s">
        <v>3144</v>
      </c>
      <c r="E128" s="271" t="s">
        <v>2689</v>
      </c>
      <c r="F128" s="271" t="s">
        <v>2216</v>
      </c>
      <c r="G128" s="270" t="s">
        <v>2884</v>
      </c>
    </row>
    <row r="129" spans="1:7" ht="17.25">
      <c r="A129" s="270" t="s">
        <v>2885</v>
      </c>
      <c r="B129" s="270" t="s">
        <v>2826</v>
      </c>
      <c r="C129" s="270" t="s">
        <v>2427</v>
      </c>
      <c r="D129" s="270" t="s">
        <v>3144</v>
      </c>
      <c r="E129" s="271" t="s">
        <v>2689</v>
      </c>
      <c r="F129" s="271" t="s">
        <v>2216</v>
      </c>
      <c r="G129" s="270" t="s">
        <v>2884</v>
      </c>
    </row>
    <row r="130" spans="1:7" ht="17.25">
      <c r="A130" s="270" t="s">
        <v>2886</v>
      </c>
      <c r="B130" s="270" t="s">
        <v>2818</v>
      </c>
      <c r="C130" s="270" t="s">
        <v>2675</v>
      </c>
      <c r="D130" s="270" t="s">
        <v>3144</v>
      </c>
      <c r="E130" s="271" t="s">
        <v>2675</v>
      </c>
      <c r="F130" s="270" t="s">
        <v>2216</v>
      </c>
      <c r="G130" s="270" t="s">
        <v>2887</v>
      </c>
    </row>
    <row r="131" spans="1:7" ht="17.25">
      <c r="A131" s="270" t="s">
        <v>2888</v>
      </c>
      <c r="B131" s="270" t="s">
        <v>2432</v>
      </c>
      <c r="C131" s="270" t="s">
        <v>2427</v>
      </c>
      <c r="D131" s="270" t="s">
        <v>3144</v>
      </c>
      <c r="E131" s="271" t="s">
        <v>2689</v>
      </c>
      <c r="F131" s="270" t="s">
        <v>2216</v>
      </c>
      <c r="G131" s="270" t="s">
        <v>2435</v>
      </c>
    </row>
    <row r="132" spans="1:7" ht="17.25">
      <c r="A132" s="75" t="s">
        <v>2896</v>
      </c>
      <c r="B132" s="75"/>
      <c r="C132" s="75"/>
      <c r="D132" s="75"/>
      <c r="E132" s="76"/>
      <c r="F132" s="75"/>
      <c r="G132" s="75"/>
    </row>
    <row r="133" spans="1:7" ht="17.25">
      <c r="A133" s="270" t="s">
        <v>2426</v>
      </c>
      <c r="B133" s="270" t="s">
        <v>2426</v>
      </c>
      <c r="C133" s="270" t="s">
        <v>2427</v>
      </c>
      <c r="D133" s="270" t="s">
        <v>3144</v>
      </c>
      <c r="E133" s="271" t="s">
        <v>2689</v>
      </c>
      <c r="F133" s="270" t="s">
        <v>2216</v>
      </c>
      <c r="G133" s="270" t="s">
        <v>2450</v>
      </c>
    </row>
    <row r="134" spans="1:7" ht="17.25">
      <c r="A134" s="270" t="s">
        <v>2897</v>
      </c>
      <c r="B134" s="270" t="s">
        <v>2834</v>
      </c>
      <c r="C134" s="270" t="s">
        <v>2675</v>
      </c>
      <c r="D134" s="270" t="s">
        <v>3144</v>
      </c>
      <c r="E134" s="271" t="s">
        <v>2675</v>
      </c>
      <c r="F134" s="270" t="s">
        <v>2216</v>
      </c>
      <c r="G134" s="270" t="s">
        <v>2898</v>
      </c>
    </row>
    <row r="135" spans="1:7" ht="17.25">
      <c r="A135" s="270" t="s">
        <v>2899</v>
      </c>
      <c r="B135" s="270" t="s">
        <v>2792</v>
      </c>
      <c r="C135" s="270" t="s">
        <v>2675</v>
      </c>
      <c r="D135" s="270" t="s">
        <v>3144</v>
      </c>
      <c r="E135" s="271" t="s">
        <v>2675</v>
      </c>
      <c r="F135" s="270" t="s">
        <v>2216</v>
      </c>
      <c r="G135" s="270" t="s">
        <v>2900</v>
      </c>
    </row>
    <row r="136" spans="1:7" ht="17.25">
      <c r="A136" s="270" t="s">
        <v>2901</v>
      </c>
      <c r="B136" s="270" t="s">
        <v>2844</v>
      </c>
      <c r="C136" s="270" t="s">
        <v>2427</v>
      </c>
      <c r="D136" s="270" t="s">
        <v>3144</v>
      </c>
      <c r="E136" s="271" t="s">
        <v>2689</v>
      </c>
      <c r="F136" s="270" t="s">
        <v>2216</v>
      </c>
      <c r="G136" s="270" t="s">
        <v>2435</v>
      </c>
    </row>
    <row r="137" spans="1:7" ht="17.25">
      <c r="A137" s="270" t="s">
        <v>2902</v>
      </c>
      <c r="B137" s="270" t="s">
        <v>2844</v>
      </c>
      <c r="C137" s="270" t="s">
        <v>2675</v>
      </c>
      <c r="D137" s="270" t="s">
        <v>3144</v>
      </c>
      <c r="E137" s="271" t="s">
        <v>2675</v>
      </c>
      <c r="F137" s="270" t="s">
        <v>2216</v>
      </c>
      <c r="G137" s="270" t="s">
        <v>2903</v>
      </c>
    </row>
    <row r="138" spans="1:7" ht="17.25">
      <c r="A138" s="270" t="s">
        <v>2904</v>
      </c>
      <c r="B138" s="270" t="s">
        <v>2826</v>
      </c>
      <c r="C138" s="270" t="s">
        <v>2905</v>
      </c>
      <c r="D138" s="270" t="s">
        <v>3144</v>
      </c>
      <c r="E138" s="271" t="s">
        <v>2675</v>
      </c>
      <c r="F138" s="270" t="s">
        <v>2216</v>
      </c>
      <c r="G138" s="270" t="s">
        <v>2906</v>
      </c>
    </row>
    <row r="139" spans="1:7" ht="17.25">
      <c r="A139" s="270" t="s">
        <v>2907</v>
      </c>
      <c r="B139" s="270" t="s">
        <v>2467</v>
      </c>
      <c r="C139" s="270" t="s">
        <v>2675</v>
      </c>
      <c r="D139" s="270" t="s">
        <v>3144</v>
      </c>
      <c r="E139" s="271" t="s">
        <v>2675</v>
      </c>
      <c r="F139" s="270" t="s">
        <v>2216</v>
      </c>
      <c r="G139" s="270" t="s">
        <v>2908</v>
      </c>
    </row>
    <row r="140" spans="1:7" ht="17.25">
      <c r="A140" s="270" t="s">
        <v>2909</v>
      </c>
      <c r="B140" s="270" t="s">
        <v>2826</v>
      </c>
      <c r="C140" s="270" t="s">
        <v>2675</v>
      </c>
      <c r="D140" s="270" t="s">
        <v>3144</v>
      </c>
      <c r="E140" s="271" t="s">
        <v>2675</v>
      </c>
      <c r="F140" s="270" t="s">
        <v>2216</v>
      </c>
      <c r="G140" s="270" t="s">
        <v>2910</v>
      </c>
    </row>
    <row r="141" spans="1:7" ht="17.25">
      <c r="A141" s="270" t="s">
        <v>2911</v>
      </c>
      <c r="B141" s="270" t="s">
        <v>2467</v>
      </c>
      <c r="C141" s="270" t="s">
        <v>2675</v>
      </c>
      <c r="D141" s="270" t="s">
        <v>3144</v>
      </c>
      <c r="E141" s="271" t="s">
        <v>2675</v>
      </c>
      <c r="F141" s="270" t="s">
        <v>2216</v>
      </c>
      <c r="G141" s="270" t="s">
        <v>2912</v>
      </c>
    </row>
    <row r="142" spans="1:7" ht="15">
      <c r="A142" s="56" t="s">
        <v>2913</v>
      </c>
      <c r="B142" s="56" t="s">
        <v>2814</v>
      </c>
      <c r="C142" s="56" t="s">
        <v>2675</v>
      </c>
      <c r="D142" s="56" t="s">
        <v>3144</v>
      </c>
      <c r="E142" s="74" t="s">
        <v>2675</v>
      </c>
      <c r="F142" s="74" t="s">
        <v>2216</v>
      </c>
      <c r="G142" s="56" t="s">
        <v>2914</v>
      </c>
    </row>
    <row r="143" spans="1:7" ht="17.25">
      <c r="A143" s="270" t="s">
        <v>2915</v>
      </c>
      <c r="B143" s="270" t="s">
        <v>2814</v>
      </c>
      <c r="C143" s="270" t="s">
        <v>2427</v>
      </c>
      <c r="D143" s="270" t="s">
        <v>3144</v>
      </c>
      <c r="E143" s="271" t="s">
        <v>2689</v>
      </c>
      <c r="F143" s="270" t="s">
        <v>2216</v>
      </c>
      <c r="G143" s="270" t="s">
        <v>2916</v>
      </c>
    </row>
    <row r="144" spans="1:7" ht="17.25">
      <c r="A144" s="270" t="s">
        <v>2917</v>
      </c>
      <c r="B144" s="270" t="s">
        <v>2814</v>
      </c>
      <c r="C144" s="270" t="s">
        <v>2675</v>
      </c>
      <c r="D144" s="270" t="s">
        <v>3144</v>
      </c>
      <c r="E144" s="271" t="s">
        <v>2675</v>
      </c>
      <c r="F144" s="271" t="s">
        <v>2216</v>
      </c>
      <c r="G144" s="270" t="s">
        <v>2918</v>
      </c>
    </row>
    <row r="145" spans="1:7" ht="17.25">
      <c r="A145" s="270" t="s">
        <v>2919</v>
      </c>
      <c r="B145" s="270" t="s">
        <v>2818</v>
      </c>
      <c r="C145" s="270" t="s">
        <v>2675</v>
      </c>
      <c r="D145" s="270" t="s">
        <v>3144</v>
      </c>
      <c r="E145" s="271" t="s">
        <v>2675</v>
      </c>
      <c r="F145" s="270" t="s">
        <v>2216</v>
      </c>
      <c r="G145" s="270" t="s">
        <v>2920</v>
      </c>
    </row>
    <row r="146" spans="1:7" ht="17.25">
      <c r="A146" s="270" t="s">
        <v>2921</v>
      </c>
      <c r="B146" s="270" t="s">
        <v>2826</v>
      </c>
      <c r="C146" s="270" t="s">
        <v>2922</v>
      </c>
      <c r="D146" s="270" t="s">
        <v>3144</v>
      </c>
      <c r="E146" s="271" t="s">
        <v>2923</v>
      </c>
      <c r="F146" s="271" t="s">
        <v>2216</v>
      </c>
      <c r="G146" s="270" t="s">
        <v>2924</v>
      </c>
    </row>
    <row r="147" spans="1:7" ht="17.25">
      <c r="A147" s="270" t="s">
        <v>2925</v>
      </c>
      <c r="B147" s="270" t="s">
        <v>2844</v>
      </c>
      <c r="C147" s="270" t="s">
        <v>2675</v>
      </c>
      <c r="D147" s="270" t="s">
        <v>3144</v>
      </c>
      <c r="E147" s="271" t="s">
        <v>2675</v>
      </c>
      <c r="F147" s="270" t="s">
        <v>2216</v>
      </c>
      <c r="G147" s="270" t="s">
        <v>2926</v>
      </c>
    </row>
    <row r="148" spans="1:7" ht="15">
      <c r="A148" s="56" t="s">
        <v>2928</v>
      </c>
      <c r="B148" s="56" t="s">
        <v>2467</v>
      </c>
      <c r="C148" s="56" t="s">
        <v>1213</v>
      </c>
      <c r="D148" s="56" t="s">
        <v>3144</v>
      </c>
      <c r="E148" s="74" t="s">
        <v>1213</v>
      </c>
      <c r="F148" s="74" t="s">
        <v>2215</v>
      </c>
      <c r="G148" s="56" t="s">
        <v>2929</v>
      </c>
    </row>
    <row r="149" spans="1:7" ht="17.25">
      <c r="A149" s="75" t="s">
        <v>2930</v>
      </c>
      <c r="B149" s="75"/>
      <c r="C149" s="75"/>
      <c r="D149" s="75"/>
      <c r="E149" s="76"/>
      <c r="F149" s="75"/>
      <c r="G149" s="75"/>
    </row>
    <row r="150" spans="1:7" ht="15">
      <c r="A150" s="56" t="s">
        <v>2426</v>
      </c>
      <c r="B150" s="56" t="s">
        <v>2426</v>
      </c>
      <c r="C150" s="56" t="s">
        <v>2427</v>
      </c>
      <c r="D150" s="56" t="s">
        <v>3144</v>
      </c>
      <c r="E150" s="74" t="s">
        <v>2689</v>
      </c>
      <c r="F150" s="74" t="s">
        <v>2216</v>
      </c>
      <c r="G150" s="56" t="s">
        <v>2450</v>
      </c>
    </row>
    <row r="151" spans="1:7" ht="17.25">
      <c r="A151" s="270" t="s">
        <v>2931</v>
      </c>
      <c r="B151" s="270" t="s">
        <v>2467</v>
      </c>
      <c r="C151" s="270" t="s">
        <v>2675</v>
      </c>
      <c r="D151" s="270" t="s">
        <v>3144</v>
      </c>
      <c r="E151" s="271" t="s">
        <v>2675</v>
      </c>
      <c r="F151" s="270" t="s">
        <v>2216</v>
      </c>
      <c r="G151" s="270" t="s">
        <v>2932</v>
      </c>
    </row>
    <row r="152" spans="1:7" ht="17.25">
      <c r="A152" s="270" t="s">
        <v>2933</v>
      </c>
      <c r="B152" s="270" t="s">
        <v>2792</v>
      </c>
      <c r="C152" s="270" t="s">
        <v>2675</v>
      </c>
      <c r="D152" s="270" t="s">
        <v>3144</v>
      </c>
      <c r="E152" s="271" t="s">
        <v>2675</v>
      </c>
      <c r="F152" s="270" t="s">
        <v>2216</v>
      </c>
      <c r="G152" s="270" t="s">
        <v>2934</v>
      </c>
    </row>
    <row r="153" spans="1:7" ht="15">
      <c r="A153" s="56" t="s">
        <v>2935</v>
      </c>
      <c r="B153" s="56" t="s">
        <v>2818</v>
      </c>
      <c r="C153" s="56" t="s">
        <v>108</v>
      </c>
      <c r="D153" s="56" t="s">
        <v>3144</v>
      </c>
      <c r="E153" s="74" t="s">
        <v>108</v>
      </c>
      <c r="F153" s="74" t="s">
        <v>2216</v>
      </c>
      <c r="G153" s="56" t="s">
        <v>2936</v>
      </c>
    </row>
    <row r="154" spans="1:7" ht="17.25">
      <c r="A154" s="270" t="s">
        <v>2937</v>
      </c>
      <c r="B154" s="270" t="s">
        <v>2792</v>
      </c>
      <c r="C154" s="270" t="s">
        <v>2938</v>
      </c>
      <c r="D154" s="270" t="s">
        <v>3144</v>
      </c>
      <c r="E154" s="271" t="s">
        <v>3146</v>
      </c>
      <c r="F154" s="270" t="s">
        <v>2216</v>
      </c>
      <c r="G154" s="270" t="s">
        <v>2940</v>
      </c>
    </row>
    <row r="155" spans="1:7" ht="17.25">
      <c r="A155" s="270" t="s">
        <v>2941</v>
      </c>
      <c r="B155" s="270" t="s">
        <v>2809</v>
      </c>
      <c r="C155" s="270" t="s">
        <v>2675</v>
      </c>
      <c r="D155" s="270" t="s">
        <v>3144</v>
      </c>
      <c r="E155" s="271" t="s">
        <v>2675</v>
      </c>
      <c r="F155" s="271" t="s">
        <v>2216</v>
      </c>
      <c r="G155" s="270" t="s">
        <v>2942</v>
      </c>
    </row>
    <row r="156" spans="1:7" ht="17.25">
      <c r="A156" s="270" t="s">
        <v>2943</v>
      </c>
      <c r="B156" s="270" t="s">
        <v>2809</v>
      </c>
      <c r="C156" s="270" t="s">
        <v>2675</v>
      </c>
      <c r="D156" s="270" t="s">
        <v>3144</v>
      </c>
      <c r="E156" s="271" t="s">
        <v>2675</v>
      </c>
      <c r="F156" s="270" t="s">
        <v>2216</v>
      </c>
      <c r="G156" s="270" t="s">
        <v>2944</v>
      </c>
    </row>
    <row r="157" spans="1:7" ht="17.25">
      <c r="A157" s="270" t="s">
        <v>2945</v>
      </c>
      <c r="B157" s="270" t="s">
        <v>2467</v>
      </c>
      <c r="C157" s="270" t="s">
        <v>2427</v>
      </c>
      <c r="D157" s="270" t="s">
        <v>3144</v>
      </c>
      <c r="E157" s="271" t="s">
        <v>2689</v>
      </c>
      <c r="F157" s="271" t="s">
        <v>2216</v>
      </c>
      <c r="G157" s="270" t="s">
        <v>2946</v>
      </c>
    </row>
    <row r="158" spans="1:7" ht="17.25">
      <c r="A158" s="270" t="s">
        <v>2947</v>
      </c>
      <c r="B158" s="270" t="s">
        <v>2467</v>
      </c>
      <c r="C158" s="270" t="s">
        <v>2675</v>
      </c>
      <c r="D158" s="270" t="s">
        <v>3144</v>
      </c>
      <c r="E158" s="271" t="s">
        <v>2675</v>
      </c>
      <c r="F158" s="270" t="s">
        <v>2216</v>
      </c>
      <c r="G158" s="270" t="s">
        <v>2948</v>
      </c>
    </row>
    <row r="159" spans="1:7" ht="15">
      <c r="A159" s="56" t="s">
        <v>2949</v>
      </c>
      <c r="B159" s="56" t="s">
        <v>2844</v>
      </c>
      <c r="C159" s="56" t="s">
        <v>2675</v>
      </c>
      <c r="D159" s="56" t="s">
        <v>3144</v>
      </c>
      <c r="E159" s="74" t="s">
        <v>2675</v>
      </c>
      <c r="F159" s="74" t="s">
        <v>2216</v>
      </c>
      <c r="G159" s="56" t="s">
        <v>2950</v>
      </c>
    </row>
    <row r="160" spans="1:7" ht="17.25">
      <c r="A160" s="270" t="s">
        <v>2951</v>
      </c>
      <c r="B160" s="270" t="s">
        <v>2432</v>
      </c>
      <c r="C160" s="270" t="s">
        <v>2612</v>
      </c>
      <c r="D160" s="270" t="s">
        <v>3144</v>
      </c>
      <c r="E160" s="271" t="s">
        <v>2556</v>
      </c>
      <c r="F160" s="270" t="s">
        <v>2216</v>
      </c>
      <c r="G160" s="270" t="s">
        <v>2952</v>
      </c>
    </row>
    <row r="161" spans="1:7" ht="15">
      <c r="A161" s="56" t="s">
        <v>2953</v>
      </c>
      <c r="B161" s="56" t="s">
        <v>2826</v>
      </c>
      <c r="C161" s="56" t="s">
        <v>2675</v>
      </c>
      <c r="D161" s="56" t="s">
        <v>3144</v>
      </c>
      <c r="E161" s="74" t="s">
        <v>2675</v>
      </c>
      <c r="F161" s="74" t="s">
        <v>2216</v>
      </c>
      <c r="G161" s="56" t="s">
        <v>2954</v>
      </c>
    </row>
    <row r="162" spans="1:7" ht="15">
      <c r="A162" s="56" t="s">
        <v>2955</v>
      </c>
      <c r="B162" s="56" t="s">
        <v>2814</v>
      </c>
      <c r="C162" s="56" t="s">
        <v>2556</v>
      </c>
      <c r="D162" s="56" t="s">
        <v>3144</v>
      </c>
      <c r="E162" s="74" t="s">
        <v>2556</v>
      </c>
      <c r="F162" s="74" t="s">
        <v>2216</v>
      </c>
      <c r="G162" s="56" t="s">
        <v>2956</v>
      </c>
    </row>
    <row r="163" spans="1:7" ht="17.25">
      <c r="A163" s="270" t="s">
        <v>2957</v>
      </c>
      <c r="B163" s="270" t="s">
        <v>2809</v>
      </c>
      <c r="C163" s="270" t="s">
        <v>2556</v>
      </c>
      <c r="D163" s="270" t="s">
        <v>3144</v>
      </c>
      <c r="E163" s="271" t="s">
        <v>2556</v>
      </c>
      <c r="F163" s="270" t="s">
        <v>2216</v>
      </c>
      <c r="G163" s="270" t="s">
        <v>2958</v>
      </c>
    </row>
    <row r="164" spans="1:7" ht="17.25">
      <c r="A164" s="270" t="s">
        <v>2960</v>
      </c>
      <c r="B164" s="270" t="s">
        <v>2844</v>
      </c>
      <c r="C164" s="270" t="s">
        <v>108</v>
      </c>
      <c r="D164" s="270" t="s">
        <v>3144</v>
      </c>
      <c r="E164" s="271" t="s">
        <v>108</v>
      </c>
      <c r="F164" s="270" t="s">
        <v>2216</v>
      </c>
      <c r="G164" s="270" t="s">
        <v>2961</v>
      </c>
    </row>
    <row r="165" spans="1:7" ht="17.25">
      <c r="A165" s="75" t="s">
        <v>2962</v>
      </c>
      <c r="B165" s="75"/>
      <c r="C165" s="75"/>
      <c r="D165" s="75"/>
      <c r="E165" s="76"/>
      <c r="F165" s="75"/>
      <c r="G165" s="75"/>
    </row>
    <row r="166" spans="1:7" ht="17.25">
      <c r="A166" s="270" t="s">
        <v>2426</v>
      </c>
      <c r="B166" s="270" t="s">
        <v>2426</v>
      </c>
      <c r="C166" s="270" t="s">
        <v>2427</v>
      </c>
      <c r="D166" s="270" t="s">
        <v>3144</v>
      </c>
      <c r="E166" s="271" t="s">
        <v>2689</v>
      </c>
      <c r="F166" s="271" t="s">
        <v>2216</v>
      </c>
      <c r="G166" s="270" t="s">
        <v>2450</v>
      </c>
    </row>
    <row r="167" spans="1:7" ht="17.25">
      <c r="A167" s="270" t="s">
        <v>2963</v>
      </c>
      <c r="B167" s="270" t="s">
        <v>2432</v>
      </c>
      <c r="C167" s="270" t="s">
        <v>2964</v>
      </c>
      <c r="D167" s="270" t="s">
        <v>3144</v>
      </c>
      <c r="E167" s="271" t="s">
        <v>2923</v>
      </c>
      <c r="F167" s="270" t="s">
        <v>2216</v>
      </c>
      <c r="G167" s="270" t="s">
        <v>2435</v>
      </c>
    </row>
    <row r="168" spans="1:7" ht="15">
      <c r="A168" s="56" t="s">
        <v>2965</v>
      </c>
      <c r="B168" s="56" t="s">
        <v>2834</v>
      </c>
      <c r="C168" s="56" t="s">
        <v>2675</v>
      </c>
      <c r="D168" s="56" t="s">
        <v>3144</v>
      </c>
      <c r="E168" s="74" t="s">
        <v>2675</v>
      </c>
      <c r="F168" s="74" t="s">
        <v>2216</v>
      </c>
      <c r="G168" s="56" t="s">
        <v>2966</v>
      </c>
    </row>
    <row r="169" spans="1:7" ht="17.25">
      <c r="A169" s="270" t="s">
        <v>2971</v>
      </c>
      <c r="B169" s="270" t="s">
        <v>2844</v>
      </c>
      <c r="C169" s="270" t="s">
        <v>2675</v>
      </c>
      <c r="D169" s="270" t="s">
        <v>3144</v>
      </c>
      <c r="E169" s="271" t="s">
        <v>2675</v>
      </c>
      <c r="F169" s="271" t="s">
        <v>2216</v>
      </c>
      <c r="G169" s="270" t="s">
        <v>2972</v>
      </c>
    </row>
    <row r="170" spans="1:7" ht="17.25">
      <c r="A170" s="270" t="s">
        <v>2973</v>
      </c>
      <c r="B170" s="270" t="s">
        <v>2826</v>
      </c>
      <c r="C170" s="270" t="s">
        <v>2675</v>
      </c>
      <c r="D170" s="270" t="s">
        <v>3144</v>
      </c>
      <c r="E170" s="271" t="s">
        <v>2675</v>
      </c>
      <c r="F170" s="271" t="s">
        <v>2216</v>
      </c>
      <c r="G170" s="270" t="s">
        <v>2974</v>
      </c>
    </row>
    <row r="171" spans="1:7" ht="17.25">
      <c r="A171" s="270" t="s">
        <v>2975</v>
      </c>
      <c r="B171" s="270" t="s">
        <v>2814</v>
      </c>
      <c r="C171" s="270" t="s">
        <v>2675</v>
      </c>
      <c r="D171" s="270" t="s">
        <v>3144</v>
      </c>
      <c r="E171" s="271" t="s">
        <v>2675</v>
      </c>
      <c r="F171" s="271" t="s">
        <v>2216</v>
      </c>
      <c r="G171" s="270" t="s">
        <v>2976</v>
      </c>
    </row>
    <row r="172" spans="1:7" ht="17.25">
      <c r="A172" s="270" t="s">
        <v>2977</v>
      </c>
      <c r="B172" s="270" t="s">
        <v>2814</v>
      </c>
      <c r="C172" s="270" t="s">
        <v>108</v>
      </c>
      <c r="D172" s="270" t="s">
        <v>3144</v>
      </c>
      <c r="E172" s="271" t="s">
        <v>108</v>
      </c>
      <c r="F172" s="270" t="s">
        <v>2216</v>
      </c>
      <c r="G172" s="270" t="s">
        <v>2978</v>
      </c>
    </row>
    <row r="173" spans="1:7" ht="15">
      <c r="A173" s="56" t="s">
        <v>2979</v>
      </c>
      <c r="B173" s="56" t="s">
        <v>2844</v>
      </c>
      <c r="C173" s="56" t="s">
        <v>2675</v>
      </c>
      <c r="D173" s="56" t="s">
        <v>3144</v>
      </c>
      <c r="E173" s="74" t="s">
        <v>2675</v>
      </c>
      <c r="F173" s="74" t="s">
        <v>2216</v>
      </c>
      <c r="G173" s="56" t="s">
        <v>2974</v>
      </c>
    </row>
    <row r="174" spans="1:7" ht="15">
      <c r="A174" s="56" t="s">
        <v>2980</v>
      </c>
      <c r="B174" s="56" t="s">
        <v>2432</v>
      </c>
      <c r="C174" s="56" t="s">
        <v>2556</v>
      </c>
      <c r="D174" s="56" t="s">
        <v>3144</v>
      </c>
      <c r="E174" s="74" t="s">
        <v>2556</v>
      </c>
      <c r="F174" s="74" t="s">
        <v>2216</v>
      </c>
      <c r="G174" s="56" t="s">
        <v>2435</v>
      </c>
    </row>
    <row r="175" spans="1:7" ht="17.25">
      <c r="A175" s="270" t="s">
        <v>2981</v>
      </c>
      <c r="B175" s="270" t="s">
        <v>2844</v>
      </c>
      <c r="C175" s="270" t="s">
        <v>108</v>
      </c>
      <c r="D175" s="270" t="s">
        <v>3144</v>
      </c>
      <c r="E175" s="271" t="s">
        <v>108</v>
      </c>
      <c r="F175" s="271" t="s">
        <v>2216</v>
      </c>
      <c r="G175" s="270" t="s">
        <v>2982</v>
      </c>
    </row>
    <row r="176" spans="1:7" ht="15">
      <c r="A176" s="56" t="s">
        <v>2983</v>
      </c>
      <c r="B176" s="56" t="s">
        <v>2801</v>
      </c>
      <c r="C176" s="56" t="s">
        <v>2675</v>
      </c>
      <c r="D176" s="56" t="s">
        <v>3144</v>
      </c>
      <c r="E176" s="74" t="s">
        <v>2675</v>
      </c>
      <c r="F176" s="74" t="s">
        <v>2216</v>
      </c>
      <c r="G176" s="56" t="s">
        <v>2984</v>
      </c>
    </row>
    <row r="177" spans="1:7" ht="17.25">
      <c r="A177" s="270" t="s">
        <v>2985</v>
      </c>
      <c r="B177" s="270" t="s">
        <v>2801</v>
      </c>
      <c r="C177" s="270" t="s">
        <v>2986</v>
      </c>
      <c r="D177" s="270" t="s">
        <v>3144</v>
      </c>
      <c r="E177" s="271" t="s">
        <v>108</v>
      </c>
      <c r="F177" s="271" t="s">
        <v>2216</v>
      </c>
      <c r="G177" s="270" t="s">
        <v>2987</v>
      </c>
    </row>
    <row r="178" spans="1:7" ht="17.25">
      <c r="A178" s="270" t="s">
        <v>2988</v>
      </c>
      <c r="B178" s="270" t="s">
        <v>2844</v>
      </c>
      <c r="C178" s="270" t="s">
        <v>2675</v>
      </c>
      <c r="D178" s="270" t="s">
        <v>3144</v>
      </c>
      <c r="E178" s="271" t="s">
        <v>2675</v>
      </c>
      <c r="F178" s="270" t="s">
        <v>2216</v>
      </c>
      <c r="G178" s="270" t="s">
        <v>2989</v>
      </c>
    </row>
    <row r="179" spans="1:7" ht="15">
      <c r="A179" s="56" t="s">
        <v>2990</v>
      </c>
      <c r="B179" s="56" t="s">
        <v>2801</v>
      </c>
      <c r="C179" s="56" t="s">
        <v>2556</v>
      </c>
      <c r="D179" s="56" t="s">
        <v>3144</v>
      </c>
      <c r="E179" s="74" t="s">
        <v>2556</v>
      </c>
      <c r="F179" s="74" t="s">
        <v>2216</v>
      </c>
      <c r="G179" s="56" t="s">
        <v>2991</v>
      </c>
    </row>
    <row r="180" spans="1:7" ht="17.25">
      <c r="A180" s="75" t="s">
        <v>2992</v>
      </c>
      <c r="B180" s="75"/>
      <c r="C180" s="75"/>
      <c r="D180" s="75"/>
      <c r="E180" s="76"/>
      <c r="F180" s="75"/>
      <c r="G180" s="75"/>
    </row>
    <row r="181" spans="1:7" ht="17.25">
      <c r="A181" s="270" t="s">
        <v>2426</v>
      </c>
      <c r="B181" s="270" t="s">
        <v>2426</v>
      </c>
      <c r="C181" s="270" t="s">
        <v>2427</v>
      </c>
      <c r="D181" s="270" t="s">
        <v>3144</v>
      </c>
      <c r="E181" s="271" t="s">
        <v>2689</v>
      </c>
      <c r="F181" s="271" t="s">
        <v>2216</v>
      </c>
      <c r="G181" s="270" t="s">
        <v>2450</v>
      </c>
    </row>
    <row r="182" spans="1:7" ht="15">
      <c r="A182" s="56" t="s">
        <v>2993</v>
      </c>
      <c r="B182" s="56" t="s">
        <v>2834</v>
      </c>
      <c r="C182" s="56" t="s">
        <v>2994</v>
      </c>
      <c r="D182" s="56" t="s">
        <v>3144</v>
      </c>
      <c r="E182" s="74" t="s">
        <v>2675</v>
      </c>
      <c r="F182" s="74" t="s">
        <v>2216</v>
      </c>
      <c r="G182" s="56" t="s">
        <v>2996</v>
      </c>
    </row>
    <row r="183" spans="1:7" ht="17.25">
      <c r="A183" s="270" t="s">
        <v>2997</v>
      </c>
      <c r="B183" s="270" t="s">
        <v>2814</v>
      </c>
      <c r="C183" s="270" t="s">
        <v>2998</v>
      </c>
      <c r="D183" s="270" t="s">
        <v>3144</v>
      </c>
      <c r="E183" s="271" t="s">
        <v>108</v>
      </c>
      <c r="F183" s="270" t="s">
        <v>2216</v>
      </c>
      <c r="G183" s="270" t="s">
        <v>2999</v>
      </c>
    </row>
    <row r="184" spans="1:7" ht="15">
      <c r="A184" s="56" t="s">
        <v>3000</v>
      </c>
      <c r="B184" s="56" t="s">
        <v>2826</v>
      </c>
      <c r="C184" s="56" t="s">
        <v>3001</v>
      </c>
      <c r="D184" s="56" t="s">
        <v>3144</v>
      </c>
      <c r="E184" s="74" t="s">
        <v>2675</v>
      </c>
      <c r="F184" s="74" t="s">
        <v>2216</v>
      </c>
      <c r="G184" s="56" t="s">
        <v>3002</v>
      </c>
    </row>
    <row r="185" spans="1:7" ht="17.25">
      <c r="A185" s="270" t="s">
        <v>3003</v>
      </c>
      <c r="B185" s="270" t="s">
        <v>2826</v>
      </c>
      <c r="C185" s="270" t="s">
        <v>3001</v>
      </c>
      <c r="D185" s="270" t="s">
        <v>3144</v>
      </c>
      <c r="E185" s="271" t="s">
        <v>2675</v>
      </c>
      <c r="F185" s="271" t="s">
        <v>2216</v>
      </c>
      <c r="G185" s="270" t="s">
        <v>3002</v>
      </c>
    </row>
    <row r="186" spans="1:7" ht="15">
      <c r="A186" s="56" t="s">
        <v>3004</v>
      </c>
      <c r="B186" s="56" t="s">
        <v>2467</v>
      </c>
      <c r="C186" s="56" t="s">
        <v>2675</v>
      </c>
      <c r="D186" s="56" t="s">
        <v>3144</v>
      </c>
      <c r="E186" s="74" t="s">
        <v>2675</v>
      </c>
      <c r="F186" s="74" t="s">
        <v>2216</v>
      </c>
      <c r="G186" s="56" t="s">
        <v>3005</v>
      </c>
    </row>
    <row r="187" spans="1:7" ht="17.25">
      <c r="A187" s="270" t="s">
        <v>3006</v>
      </c>
      <c r="B187" s="270" t="s">
        <v>2834</v>
      </c>
      <c r="C187" s="270" t="s">
        <v>2675</v>
      </c>
      <c r="D187" s="270" t="s">
        <v>3144</v>
      </c>
      <c r="E187" s="271" t="s">
        <v>2675</v>
      </c>
      <c r="F187" s="271" t="s">
        <v>2216</v>
      </c>
      <c r="G187" s="270" t="s">
        <v>3007</v>
      </c>
    </row>
    <row r="188" spans="1:7" ht="15">
      <c r="A188" s="56" t="s">
        <v>3008</v>
      </c>
      <c r="B188" s="56" t="s">
        <v>2826</v>
      </c>
      <c r="C188" s="56" t="s">
        <v>2675</v>
      </c>
      <c r="D188" s="56" t="s">
        <v>3144</v>
      </c>
      <c r="E188" s="74" t="s">
        <v>2675</v>
      </c>
      <c r="F188" s="74" t="s">
        <v>2216</v>
      </c>
      <c r="G188" s="56" t="s">
        <v>3009</v>
      </c>
    </row>
    <row r="189" spans="1:7" ht="17.25">
      <c r="A189" s="270" t="s">
        <v>3010</v>
      </c>
      <c r="B189" s="270" t="s">
        <v>2792</v>
      </c>
      <c r="C189" s="270" t="s">
        <v>2675</v>
      </c>
      <c r="D189" s="270" t="s">
        <v>3144</v>
      </c>
      <c r="E189" s="271" t="s">
        <v>2675</v>
      </c>
      <c r="F189" s="270" t="s">
        <v>2216</v>
      </c>
      <c r="G189" s="270" t="s">
        <v>3011</v>
      </c>
    </row>
    <row r="190" spans="1:7" ht="15">
      <c r="A190" s="56" t="s">
        <v>3012</v>
      </c>
      <c r="B190" s="56" t="s">
        <v>2834</v>
      </c>
      <c r="C190" s="56" t="s">
        <v>2675</v>
      </c>
      <c r="D190" s="56" t="s">
        <v>3144</v>
      </c>
      <c r="E190" s="74" t="s">
        <v>2675</v>
      </c>
      <c r="F190" s="74" t="s">
        <v>2216</v>
      </c>
      <c r="G190" s="56" t="s">
        <v>3013</v>
      </c>
    </row>
    <row r="191" spans="1:7" ht="15">
      <c r="A191" s="56" t="s">
        <v>3014</v>
      </c>
      <c r="B191" s="56" t="s">
        <v>2871</v>
      </c>
      <c r="C191" s="56" t="s">
        <v>2675</v>
      </c>
      <c r="D191" s="56" t="s">
        <v>3144</v>
      </c>
      <c r="E191" s="74" t="s">
        <v>2675</v>
      </c>
      <c r="F191" s="74" t="s">
        <v>2216</v>
      </c>
      <c r="G191" s="56" t="s">
        <v>3015</v>
      </c>
    </row>
    <row r="192" spans="1:7" ht="15">
      <c r="A192" s="56" t="s">
        <v>3016</v>
      </c>
      <c r="B192" s="56" t="s">
        <v>2792</v>
      </c>
      <c r="C192" s="56" t="s">
        <v>2675</v>
      </c>
      <c r="D192" s="56" t="s">
        <v>3144</v>
      </c>
      <c r="E192" s="74" t="s">
        <v>2675</v>
      </c>
      <c r="F192" s="74" t="s">
        <v>2216</v>
      </c>
      <c r="G192" s="56" t="s">
        <v>3017</v>
      </c>
    </row>
    <row r="193" spans="1:7" ht="17.25">
      <c r="A193" s="270" t="s">
        <v>3018</v>
      </c>
      <c r="B193" s="270" t="s">
        <v>2432</v>
      </c>
      <c r="C193" s="270" t="s">
        <v>3019</v>
      </c>
      <c r="D193" s="270" t="s">
        <v>3144</v>
      </c>
      <c r="E193" s="271" t="s">
        <v>108</v>
      </c>
      <c r="F193" s="270" t="s">
        <v>2216</v>
      </c>
      <c r="G193" s="270" t="s">
        <v>3020</v>
      </c>
    </row>
    <row r="194" spans="1:7" ht="17.25">
      <c r="A194" s="270" t="s">
        <v>3021</v>
      </c>
      <c r="B194" s="270" t="s">
        <v>2432</v>
      </c>
      <c r="C194" s="270" t="s">
        <v>1213</v>
      </c>
      <c r="D194" s="270" t="s">
        <v>3144</v>
      </c>
      <c r="E194" s="271" t="s">
        <v>1213</v>
      </c>
      <c r="F194" s="270" t="s">
        <v>2215</v>
      </c>
      <c r="G194" s="270" t="s">
        <v>2435</v>
      </c>
    </row>
    <row r="195" spans="1:7" ht="17.25">
      <c r="A195" s="270" t="s">
        <v>3022</v>
      </c>
      <c r="B195" s="270" t="s">
        <v>2818</v>
      </c>
      <c r="C195" s="270" t="s">
        <v>2675</v>
      </c>
      <c r="D195" s="270" t="s">
        <v>3144</v>
      </c>
      <c r="E195" s="271" t="s">
        <v>2675</v>
      </c>
      <c r="F195" s="270" t="s">
        <v>2216</v>
      </c>
      <c r="G195" s="270" t="s">
        <v>2966</v>
      </c>
    </row>
    <row r="196" spans="1:7" ht="17.25">
      <c r="A196" s="75" t="s">
        <v>3023</v>
      </c>
      <c r="B196" s="75"/>
      <c r="C196" s="75"/>
      <c r="D196" s="75"/>
      <c r="E196" s="76"/>
      <c r="F196" s="75"/>
      <c r="G196" s="75"/>
    </row>
    <row r="197" spans="1:7" ht="17.25">
      <c r="A197" s="270" t="s">
        <v>2477</v>
      </c>
      <c r="B197" s="270" t="s">
        <v>2426</v>
      </c>
      <c r="C197" s="270" t="s">
        <v>1213</v>
      </c>
      <c r="D197" s="270" t="s">
        <v>3144</v>
      </c>
      <c r="E197" s="271" t="s">
        <v>1213</v>
      </c>
      <c r="F197" s="270" t="s">
        <v>2215</v>
      </c>
      <c r="G197" s="270" t="s">
        <v>2435</v>
      </c>
    </row>
    <row r="198" spans="1:7" ht="15">
      <c r="A198" s="57" t="s">
        <v>2478</v>
      </c>
      <c r="B198" s="57"/>
      <c r="C198" s="57" t="s">
        <v>2479</v>
      </c>
      <c r="D198" s="57" t="s">
        <v>3144</v>
      </c>
      <c r="E198" s="58" t="s">
        <v>2479</v>
      </c>
      <c r="F198" s="58" t="s">
        <v>2493</v>
      </c>
      <c r="G198" s="57" t="s">
        <v>2435</v>
      </c>
    </row>
    <row r="199" spans="1:7" ht="15">
      <c r="A199" s="56" t="s">
        <v>2553</v>
      </c>
      <c r="B199" s="56" t="s">
        <v>2473</v>
      </c>
      <c r="C199" s="56" t="s">
        <v>108</v>
      </c>
      <c r="D199" s="56" t="s">
        <v>3144</v>
      </c>
      <c r="E199" s="74" t="s">
        <v>108</v>
      </c>
      <c r="F199" s="74" t="s">
        <v>2216</v>
      </c>
      <c r="G199" s="56" t="s">
        <v>2435</v>
      </c>
    </row>
    <row r="200" spans="1:7" ht="17.25">
      <c r="A200" s="270" t="s">
        <v>2554</v>
      </c>
      <c r="B200" s="270" t="s">
        <v>2555</v>
      </c>
      <c r="C200" s="270" t="s">
        <v>2556</v>
      </c>
      <c r="D200" s="270" t="s">
        <v>3144</v>
      </c>
      <c r="E200" s="271" t="s">
        <v>2556</v>
      </c>
      <c r="F200" s="270" t="s">
        <v>2216</v>
      </c>
      <c r="G200" s="270" t="s">
        <v>2557</v>
      </c>
    </row>
    <row r="201" spans="1:7" ht="15">
      <c r="A201" s="56" t="s">
        <v>2558</v>
      </c>
      <c r="B201" s="56"/>
      <c r="C201" s="56" t="s">
        <v>108</v>
      </c>
      <c r="D201" s="56" t="s">
        <v>3144</v>
      </c>
      <c r="E201" s="74" t="s">
        <v>108</v>
      </c>
      <c r="F201" s="74" t="s">
        <v>2216</v>
      </c>
      <c r="G201" s="56" t="s">
        <v>2435</v>
      </c>
    </row>
    <row r="202" spans="1:7" ht="17.25">
      <c r="A202" s="75" t="s">
        <v>3024</v>
      </c>
      <c r="B202" s="75"/>
      <c r="C202" s="75"/>
      <c r="D202" s="75"/>
      <c r="E202" s="76"/>
      <c r="F202" s="75"/>
      <c r="G202" s="75"/>
    </row>
    <row r="203" spans="1:7" ht="15">
      <c r="A203" s="56" t="s">
        <v>2560</v>
      </c>
      <c r="B203" s="56" t="s">
        <v>2485</v>
      </c>
      <c r="C203" s="56" t="s">
        <v>108</v>
      </c>
      <c r="D203" s="56" t="s">
        <v>3144</v>
      </c>
      <c r="E203" s="74" t="s">
        <v>108</v>
      </c>
      <c r="F203" s="74" t="s">
        <v>2216</v>
      </c>
      <c r="G203" s="56" t="s">
        <v>2435</v>
      </c>
    </row>
    <row r="204" spans="1:7" ht="17.25">
      <c r="A204" s="270" t="s">
        <v>2561</v>
      </c>
      <c r="B204" s="270" t="s">
        <v>2562</v>
      </c>
      <c r="C204" s="270" t="s">
        <v>108</v>
      </c>
      <c r="D204" s="270" t="s">
        <v>3144</v>
      </c>
      <c r="E204" s="271" t="s">
        <v>108</v>
      </c>
      <c r="F204" s="271" t="s">
        <v>2216</v>
      </c>
      <c r="G204" s="270" t="s">
        <v>2563</v>
      </c>
    </row>
    <row r="205" spans="1:7" ht="15">
      <c r="A205" s="56" t="s">
        <v>2564</v>
      </c>
      <c r="B205" s="56" t="s">
        <v>2562</v>
      </c>
      <c r="C205" s="56" t="s">
        <v>108</v>
      </c>
      <c r="D205" s="56" t="s">
        <v>3144</v>
      </c>
      <c r="E205" s="74" t="s">
        <v>108</v>
      </c>
      <c r="F205" s="74" t="s">
        <v>2216</v>
      </c>
      <c r="G205" s="56" t="s">
        <v>2435</v>
      </c>
    </row>
    <row r="206" spans="1:7" ht="17.25">
      <c r="A206" s="270" t="s">
        <v>2481</v>
      </c>
      <c r="B206" s="270" t="s">
        <v>2426</v>
      </c>
      <c r="C206" s="270" t="s">
        <v>2427</v>
      </c>
      <c r="D206" s="270" t="s">
        <v>3144</v>
      </c>
      <c r="E206" s="271" t="s">
        <v>2689</v>
      </c>
      <c r="F206" s="270" t="s">
        <v>2216</v>
      </c>
      <c r="G206" s="270" t="s">
        <v>2435</v>
      </c>
    </row>
    <row r="207" spans="1:7" ht="17.25">
      <c r="A207" s="270" t="s">
        <v>2566</v>
      </c>
      <c r="B207" s="270" t="s">
        <v>2567</v>
      </c>
      <c r="C207" s="270" t="s">
        <v>108</v>
      </c>
      <c r="D207" s="270" t="s">
        <v>3144</v>
      </c>
      <c r="E207" s="271" t="s">
        <v>108</v>
      </c>
      <c r="F207" s="270" t="s">
        <v>2216</v>
      </c>
      <c r="G207" s="270" t="s">
        <v>2568</v>
      </c>
    </row>
    <row r="208" spans="1:7" ht="17.25">
      <c r="A208" s="75" t="s">
        <v>3025</v>
      </c>
      <c r="B208" s="75"/>
      <c r="C208" s="75"/>
      <c r="D208" s="75"/>
      <c r="E208" s="76"/>
      <c r="F208" s="75"/>
      <c r="G208" s="75"/>
    </row>
    <row r="209" spans="1:7" ht="17.25">
      <c r="A209" s="270" t="s">
        <v>2570</v>
      </c>
      <c r="B209" s="270" t="s">
        <v>2571</v>
      </c>
      <c r="C209" s="270" t="s">
        <v>108</v>
      </c>
      <c r="D209" s="270" t="s">
        <v>3144</v>
      </c>
      <c r="E209" s="271" t="s">
        <v>108</v>
      </c>
      <c r="F209" s="270" t="s">
        <v>2216</v>
      </c>
      <c r="G209" s="270" t="s">
        <v>2435</v>
      </c>
    </row>
    <row r="210" spans="1:7" ht="15">
      <c r="A210" s="56" t="s">
        <v>2572</v>
      </c>
      <c r="B210" s="56" t="s">
        <v>2571</v>
      </c>
      <c r="C210" s="56" t="s">
        <v>2573</v>
      </c>
      <c r="D210" s="56" t="s">
        <v>3144</v>
      </c>
      <c r="E210" s="74" t="s">
        <v>108</v>
      </c>
      <c r="F210" s="74" t="s">
        <v>2216</v>
      </c>
      <c r="G210" s="56" t="s">
        <v>2435</v>
      </c>
    </row>
    <row r="211" spans="1:7" ht="17.25">
      <c r="A211" s="270" t="s">
        <v>2574</v>
      </c>
      <c r="B211" s="270" t="s">
        <v>2571</v>
      </c>
      <c r="C211" s="270" t="s">
        <v>2575</v>
      </c>
      <c r="D211" s="270" t="s">
        <v>3144</v>
      </c>
      <c r="E211" s="271" t="s">
        <v>108</v>
      </c>
      <c r="F211" s="270" t="s">
        <v>2216</v>
      </c>
      <c r="G211" s="270" t="s">
        <v>2576</v>
      </c>
    </row>
    <row r="212" spans="1:7" ht="17.25">
      <c r="A212" s="270" t="s">
        <v>2577</v>
      </c>
      <c r="B212" s="270" t="s">
        <v>2571</v>
      </c>
      <c r="C212" s="270" t="s">
        <v>108</v>
      </c>
      <c r="D212" s="270" t="s">
        <v>3144</v>
      </c>
      <c r="E212" s="271" t="s">
        <v>108</v>
      </c>
      <c r="F212" s="270" t="s">
        <v>2216</v>
      </c>
      <c r="G212" s="270" t="s">
        <v>2435</v>
      </c>
    </row>
    <row r="213" spans="1:7" ht="17.25">
      <c r="A213" s="75" t="s">
        <v>3026</v>
      </c>
      <c r="B213" s="75"/>
      <c r="C213" s="75"/>
      <c r="D213" s="75"/>
      <c r="E213" s="76"/>
      <c r="F213" s="75"/>
      <c r="G213" s="75"/>
    </row>
    <row r="214" spans="1:7" ht="17.25">
      <c r="A214" s="270" t="s">
        <v>2579</v>
      </c>
      <c r="B214" s="270" t="s">
        <v>2580</v>
      </c>
      <c r="C214" s="270" t="s">
        <v>2581</v>
      </c>
      <c r="D214" s="270" t="s">
        <v>3144</v>
      </c>
      <c r="E214" s="271" t="s">
        <v>108</v>
      </c>
      <c r="F214" s="270" t="s">
        <v>2216</v>
      </c>
      <c r="G214" s="270" t="s">
        <v>2435</v>
      </c>
    </row>
    <row r="215" spans="1:7" ht="15">
      <c r="A215" s="56" t="s">
        <v>2584</v>
      </c>
      <c r="B215" s="56" t="s">
        <v>2585</v>
      </c>
      <c r="C215" s="56" t="s">
        <v>2586</v>
      </c>
      <c r="D215" s="56" t="s">
        <v>3144</v>
      </c>
      <c r="E215" s="74" t="s">
        <v>108</v>
      </c>
      <c r="F215" s="74" t="s">
        <v>2216</v>
      </c>
      <c r="G215" s="56" t="s">
        <v>2435</v>
      </c>
    </row>
    <row r="216" spans="1:7" ht="17.25">
      <c r="A216" s="270" t="s">
        <v>2587</v>
      </c>
      <c r="B216" s="270" t="s">
        <v>2588</v>
      </c>
      <c r="C216" s="270" t="s">
        <v>108</v>
      </c>
      <c r="D216" s="270" t="s">
        <v>3144</v>
      </c>
      <c r="E216" s="271" t="s">
        <v>108</v>
      </c>
      <c r="F216" s="270" t="s">
        <v>2216</v>
      </c>
      <c r="G216" s="270" t="s">
        <v>2589</v>
      </c>
    </row>
    <row r="217" spans="1:7" ht="15">
      <c r="A217" s="56" t="s">
        <v>2590</v>
      </c>
      <c r="B217" s="56" t="s">
        <v>2588</v>
      </c>
      <c r="C217" s="56" t="s">
        <v>108</v>
      </c>
      <c r="D217" s="56" t="s">
        <v>3144</v>
      </c>
      <c r="E217" s="74" t="s">
        <v>108</v>
      </c>
      <c r="F217" s="74" t="s">
        <v>2216</v>
      </c>
      <c r="G217" s="56" t="s">
        <v>2435</v>
      </c>
    </row>
    <row r="218" spans="1:7" ht="17.25">
      <c r="A218" s="75" t="s">
        <v>3027</v>
      </c>
      <c r="B218" s="75"/>
      <c r="C218" s="75"/>
      <c r="D218" s="75"/>
      <c r="E218" s="76"/>
      <c r="F218" s="75"/>
      <c r="G218" s="75"/>
    </row>
    <row r="219" spans="1:7" ht="15">
      <c r="A219" s="56" t="s">
        <v>2592</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2689</v>
      </c>
      <c r="F220" s="74" t="s">
        <v>2216</v>
      </c>
      <c r="G220" s="56" t="s">
        <v>2435</v>
      </c>
    </row>
    <row r="221" spans="1:7" ht="15">
      <c r="A221" s="56" t="s">
        <v>2486</v>
      </c>
      <c r="B221" s="56" t="s">
        <v>2485</v>
      </c>
      <c r="C221" s="56" t="s">
        <v>2427</v>
      </c>
      <c r="D221" s="56" t="s">
        <v>3144</v>
      </c>
      <c r="E221" s="74" t="s">
        <v>2689</v>
      </c>
      <c r="F221" s="74" t="s">
        <v>2216</v>
      </c>
      <c r="G221" s="56" t="s">
        <v>2435</v>
      </c>
    </row>
    <row r="222" spans="1:7" ht="15">
      <c r="A222" s="56" t="s">
        <v>2487</v>
      </c>
      <c r="B222" s="56" t="s">
        <v>2485</v>
      </c>
      <c r="C222" s="56" t="s">
        <v>2427</v>
      </c>
      <c r="D222" s="56" t="s">
        <v>3144</v>
      </c>
      <c r="E222" s="74" t="s">
        <v>2689</v>
      </c>
      <c r="F222" s="74" t="s">
        <v>2216</v>
      </c>
      <c r="G222" s="56" t="s">
        <v>2435</v>
      </c>
    </row>
    <row r="223" spans="1:7" ht="17.25">
      <c r="A223" s="270" t="s">
        <v>2488</v>
      </c>
      <c r="B223" s="270" t="s">
        <v>2485</v>
      </c>
      <c r="C223" s="270" t="s">
        <v>2427</v>
      </c>
      <c r="D223" s="270" t="s">
        <v>3144</v>
      </c>
      <c r="E223" s="271" t="s">
        <v>2689</v>
      </c>
      <c r="F223" s="270" t="s">
        <v>2216</v>
      </c>
      <c r="G223" s="270" t="s">
        <v>2435</v>
      </c>
    </row>
    <row r="224" spans="1:7" ht="17.25">
      <c r="A224" s="270" t="s">
        <v>2593</v>
      </c>
      <c r="B224" s="270" t="s">
        <v>2594</v>
      </c>
      <c r="C224" s="270" t="s">
        <v>108</v>
      </c>
      <c r="D224" s="270" t="s">
        <v>3144</v>
      </c>
      <c r="E224" s="271" t="s">
        <v>108</v>
      </c>
      <c r="F224" s="270" t="s">
        <v>2216</v>
      </c>
      <c r="G224" s="270" t="s">
        <v>2595</v>
      </c>
    </row>
    <row r="225" spans="1:7" ht="15">
      <c r="A225" s="56" t="s">
        <v>2596</v>
      </c>
      <c r="B225" s="56" t="s">
        <v>2594</v>
      </c>
      <c r="C225" s="56" t="s">
        <v>108</v>
      </c>
      <c r="D225" s="56" t="s">
        <v>3144</v>
      </c>
      <c r="E225" s="74" t="s">
        <v>108</v>
      </c>
      <c r="F225" s="74" t="s">
        <v>2216</v>
      </c>
      <c r="G225" s="56" t="s">
        <v>2435</v>
      </c>
    </row>
    <row r="226" spans="1:7" ht="17.25">
      <c r="A226" s="75" t="s">
        <v>3028</v>
      </c>
      <c r="B226" s="75"/>
      <c r="C226" s="75"/>
      <c r="D226" s="75"/>
      <c r="E226" s="76"/>
      <c r="F226" s="75"/>
      <c r="G226" s="75"/>
    </row>
    <row r="227" spans="1:7" ht="15">
      <c r="A227" s="56" t="s">
        <v>2598</v>
      </c>
      <c r="B227" s="56" t="s">
        <v>2599</v>
      </c>
      <c r="C227" s="56" t="s">
        <v>108</v>
      </c>
      <c r="D227" s="56" t="s">
        <v>3144</v>
      </c>
      <c r="E227" s="74" t="s">
        <v>108</v>
      </c>
      <c r="F227" s="74" t="s">
        <v>2216</v>
      </c>
      <c r="G227" s="56" t="s">
        <v>2435</v>
      </c>
    </row>
    <row r="228" spans="1:7" ht="15">
      <c r="A228" s="56" t="s">
        <v>2600</v>
      </c>
      <c r="B228" s="56" t="s">
        <v>2601</v>
      </c>
      <c r="C228" s="56" t="s">
        <v>2581</v>
      </c>
      <c r="D228" s="56" t="s">
        <v>3144</v>
      </c>
      <c r="E228" s="74" t="s">
        <v>108</v>
      </c>
      <c r="F228" s="74" t="s">
        <v>2216</v>
      </c>
      <c r="G228" s="56" t="s">
        <v>2435</v>
      </c>
    </row>
    <row r="229" spans="1:7" ht="17.25">
      <c r="A229" s="270" t="s">
        <v>2602</v>
      </c>
      <c r="B229" s="270" t="s">
        <v>2599</v>
      </c>
      <c r="C229" s="270" t="s">
        <v>2603</v>
      </c>
      <c r="D229" s="270" t="s">
        <v>3144</v>
      </c>
      <c r="E229" s="271" t="s">
        <v>108</v>
      </c>
      <c r="F229" s="270" t="s">
        <v>2216</v>
      </c>
      <c r="G229" s="270" t="s">
        <v>2604</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2689</v>
      </c>
      <c r="F231" s="74" t="s">
        <v>2216</v>
      </c>
      <c r="G231" s="56" t="s">
        <v>2435</v>
      </c>
    </row>
    <row r="232" spans="1:7" ht="15">
      <c r="A232" s="56" t="s">
        <v>2495</v>
      </c>
      <c r="B232" s="56" t="s">
        <v>2426</v>
      </c>
      <c r="C232" s="56" t="s">
        <v>2427</v>
      </c>
      <c r="D232" s="56" t="s">
        <v>3144</v>
      </c>
      <c r="E232" s="74" t="s">
        <v>2689</v>
      </c>
      <c r="F232" s="74" t="s">
        <v>2216</v>
      </c>
      <c r="G232" s="56" t="s">
        <v>2435</v>
      </c>
    </row>
    <row r="233" spans="1:7" ht="15">
      <c r="A233" s="56" t="s">
        <v>2496</v>
      </c>
      <c r="B233" s="56" t="s">
        <v>2426</v>
      </c>
      <c r="C233" s="56" t="s">
        <v>2427</v>
      </c>
      <c r="D233" s="56" t="s">
        <v>3144</v>
      </c>
      <c r="E233" s="74" t="s">
        <v>2689</v>
      </c>
      <c r="F233" s="74" t="s">
        <v>2216</v>
      </c>
      <c r="G233" s="56" t="s">
        <v>2435</v>
      </c>
    </row>
    <row r="234" spans="1:7" ht="17.25">
      <c r="A234" s="270" t="s">
        <v>2605</v>
      </c>
      <c r="B234" s="270" t="s">
        <v>2599</v>
      </c>
      <c r="C234" s="270" t="s">
        <v>2556</v>
      </c>
      <c r="D234" s="270" t="s">
        <v>3144</v>
      </c>
      <c r="E234" s="271" t="s">
        <v>2556</v>
      </c>
      <c r="F234" s="270" t="s">
        <v>2216</v>
      </c>
      <c r="G234" s="270" t="s">
        <v>2435</v>
      </c>
    </row>
    <row r="235" spans="1:7" ht="15">
      <c r="A235" s="56" t="s">
        <v>2606</v>
      </c>
      <c r="B235" s="56" t="s">
        <v>2607</v>
      </c>
      <c r="C235" s="56" t="s">
        <v>108</v>
      </c>
      <c r="D235" s="56" t="s">
        <v>3144</v>
      </c>
      <c r="E235" s="74" t="s">
        <v>108</v>
      </c>
      <c r="F235" s="74" t="s">
        <v>2216</v>
      </c>
      <c r="G235" s="56" t="s">
        <v>2435</v>
      </c>
    </row>
    <row r="236" spans="1:7" ht="17.25">
      <c r="A236" s="75" t="s">
        <v>3029</v>
      </c>
      <c r="B236" s="75"/>
      <c r="C236" s="75"/>
      <c r="D236" s="75"/>
      <c r="E236" s="76"/>
      <c r="F236" s="75"/>
      <c r="G236" s="75"/>
    </row>
    <row r="237" spans="1:7" ht="15">
      <c r="A237" s="56" t="s">
        <v>2609</v>
      </c>
      <c r="B237" s="56"/>
      <c r="C237" s="56" t="s">
        <v>2556</v>
      </c>
      <c r="D237" s="56" t="s">
        <v>3144</v>
      </c>
      <c r="E237" s="74" t="s">
        <v>2556</v>
      </c>
      <c r="F237" s="74" t="s">
        <v>2216</v>
      </c>
      <c r="G237" s="56" t="s">
        <v>2435</v>
      </c>
    </row>
    <row r="238" spans="1:7" ht="15">
      <c r="A238" s="56" t="s">
        <v>2610</v>
      </c>
      <c r="B238" s="56"/>
      <c r="C238" s="56" t="s">
        <v>2611</v>
      </c>
      <c r="D238" s="56" t="s">
        <v>3144</v>
      </c>
      <c r="E238" s="74" t="s">
        <v>2556</v>
      </c>
      <c r="F238" s="74" t="s">
        <v>2216</v>
      </c>
      <c r="G238" s="56" t="s">
        <v>2435</v>
      </c>
    </row>
    <row r="239" spans="1:7" ht="15">
      <c r="A239" s="56" t="s">
        <v>2613</v>
      </c>
      <c r="B239" s="56" t="s">
        <v>2599</v>
      </c>
      <c r="C239" s="56" t="s">
        <v>108</v>
      </c>
      <c r="D239" s="56" t="s">
        <v>3144</v>
      </c>
      <c r="E239" s="74" t="s">
        <v>108</v>
      </c>
      <c r="F239" s="74" t="s">
        <v>2216</v>
      </c>
      <c r="G239" s="56" t="s">
        <v>2435</v>
      </c>
    </row>
    <row r="240" spans="1:7" ht="17.25">
      <c r="A240" s="270" t="s">
        <v>2614</v>
      </c>
      <c r="B240" s="270" t="s">
        <v>2599</v>
      </c>
      <c r="C240" s="270" t="s">
        <v>108</v>
      </c>
      <c r="D240" s="270" t="s">
        <v>3144</v>
      </c>
      <c r="E240" s="271" t="s">
        <v>108</v>
      </c>
      <c r="F240" s="270" t="s">
        <v>2216</v>
      </c>
      <c r="G240" s="270" t="s">
        <v>2435</v>
      </c>
    </row>
    <row r="241" spans="1:7" ht="17.25">
      <c r="A241" s="270" t="s">
        <v>2615</v>
      </c>
      <c r="B241" s="270" t="s">
        <v>2594</v>
      </c>
      <c r="C241" s="270" t="s">
        <v>108</v>
      </c>
      <c r="D241" s="270" t="s">
        <v>3144</v>
      </c>
      <c r="E241" s="271" t="s">
        <v>108</v>
      </c>
      <c r="F241" s="270" t="s">
        <v>2216</v>
      </c>
      <c r="G241" s="270" t="s">
        <v>2435</v>
      </c>
    </row>
    <row r="242" spans="1:7" ht="17.25">
      <c r="A242" s="270" t="s">
        <v>2616</v>
      </c>
      <c r="B242" s="270" t="s">
        <v>2617</v>
      </c>
      <c r="C242" s="270" t="s">
        <v>2556</v>
      </c>
      <c r="D242" s="270" t="s">
        <v>3144</v>
      </c>
      <c r="E242" s="271" t="s">
        <v>2556</v>
      </c>
      <c r="F242" s="270" t="s">
        <v>2216</v>
      </c>
      <c r="G242" s="270" t="s">
        <v>2435</v>
      </c>
    </row>
    <row r="243" spans="1:7" ht="15">
      <c r="A243" s="56" t="s">
        <v>2618</v>
      </c>
      <c r="B243" s="56" t="s">
        <v>2617</v>
      </c>
      <c r="C243" s="56" t="s">
        <v>2556</v>
      </c>
      <c r="D243" s="56" t="s">
        <v>3144</v>
      </c>
      <c r="E243" s="74" t="s">
        <v>2556</v>
      </c>
      <c r="F243" s="74" t="s">
        <v>2216</v>
      </c>
      <c r="G243" s="56" t="s">
        <v>2435</v>
      </c>
    </row>
    <row r="244" spans="1:7" ht="17.25">
      <c r="A244" s="270" t="s">
        <v>2498</v>
      </c>
      <c r="B244" s="270" t="s">
        <v>2426</v>
      </c>
      <c r="C244" s="270" t="s">
        <v>2427</v>
      </c>
      <c r="D244" s="270" t="s">
        <v>3144</v>
      </c>
      <c r="E244" s="271" t="s">
        <v>2689</v>
      </c>
      <c r="F244" s="270" t="s">
        <v>2216</v>
      </c>
      <c r="G244" s="270" t="s">
        <v>2435</v>
      </c>
    </row>
    <row r="245" spans="1:7" ht="15">
      <c r="A245" s="56" t="s">
        <v>2619</v>
      </c>
      <c r="B245" s="56" t="s">
        <v>2617</v>
      </c>
      <c r="C245" s="56" t="s">
        <v>108</v>
      </c>
      <c r="D245" s="56" t="s">
        <v>3144</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3144</v>
      </c>
      <c r="E247" s="74" t="s">
        <v>108</v>
      </c>
      <c r="F247" s="74" t="s">
        <v>2216</v>
      </c>
      <c r="G247" s="56" t="s">
        <v>2435</v>
      </c>
    </row>
    <row r="248" spans="1:7" ht="17.25">
      <c r="A248" s="270" t="s">
        <v>2624</v>
      </c>
      <c r="B248" s="270" t="s">
        <v>2625</v>
      </c>
      <c r="C248" s="270" t="s">
        <v>108</v>
      </c>
      <c r="D248" s="270" t="s">
        <v>3144</v>
      </c>
      <c r="E248" s="271" t="s">
        <v>108</v>
      </c>
      <c r="F248" s="270" t="s">
        <v>2216</v>
      </c>
      <c r="G248" s="270" t="s">
        <v>2435</v>
      </c>
    </row>
    <row r="249" spans="1:7" ht="15">
      <c r="A249" s="56" t="s">
        <v>2626</v>
      </c>
      <c r="B249" s="56" t="s">
        <v>2625</v>
      </c>
      <c r="C249" s="56" t="s">
        <v>108</v>
      </c>
      <c r="D249" s="56" t="s">
        <v>3144</v>
      </c>
      <c r="E249" s="74" t="s">
        <v>108</v>
      </c>
      <c r="F249" s="74" t="s">
        <v>2216</v>
      </c>
      <c r="G249" s="56" t="s">
        <v>2435</v>
      </c>
    </row>
    <row r="250" spans="1:7" ht="17.25">
      <c r="A250" s="75" t="s">
        <v>3034</v>
      </c>
      <c r="B250" s="75"/>
      <c r="C250" s="75"/>
      <c r="D250" s="75"/>
      <c r="E250" s="76"/>
      <c r="F250" s="75"/>
      <c r="G250" s="75"/>
    </row>
    <row r="251" spans="1:7" ht="15">
      <c r="A251" s="56" t="s">
        <v>2635</v>
      </c>
      <c r="B251" s="56" t="s">
        <v>2501</v>
      </c>
      <c r="C251" s="56" t="s">
        <v>2556</v>
      </c>
      <c r="D251" s="56" t="s">
        <v>3144</v>
      </c>
      <c r="E251" s="74" t="s">
        <v>2556</v>
      </c>
      <c r="F251" s="74" t="s">
        <v>2216</v>
      </c>
      <c r="G251" s="56" t="s">
        <v>2636</v>
      </c>
    </row>
    <row r="252" spans="1:7" ht="17.25">
      <c r="A252" s="270" t="s">
        <v>2637</v>
      </c>
      <c r="B252" s="270" t="s">
        <v>2632</v>
      </c>
      <c r="C252" s="270" t="s">
        <v>108</v>
      </c>
      <c r="D252" s="270" t="s">
        <v>3144</v>
      </c>
      <c r="E252" s="271" t="s">
        <v>108</v>
      </c>
      <c r="F252" s="270" t="s">
        <v>2216</v>
      </c>
      <c r="G252" s="270" t="s">
        <v>2638</v>
      </c>
    </row>
    <row r="253" spans="1:7" ht="15">
      <c r="A253" s="56" t="s">
        <v>2639</v>
      </c>
      <c r="B253" s="56" t="s">
        <v>2640</v>
      </c>
      <c r="C253" s="56" t="s">
        <v>108</v>
      </c>
      <c r="D253" s="56" t="s">
        <v>3144</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3144</v>
      </c>
      <c r="E255" s="74" t="s">
        <v>108</v>
      </c>
      <c r="F255" s="74" t="s">
        <v>2216</v>
      </c>
      <c r="G255" s="56" t="s">
        <v>2644</v>
      </c>
    </row>
    <row r="256" spans="1:7" ht="17.25">
      <c r="A256" s="270" t="s">
        <v>2645</v>
      </c>
      <c r="B256" s="270" t="s">
        <v>2646</v>
      </c>
      <c r="C256" s="270" t="s">
        <v>108</v>
      </c>
      <c r="D256" s="270" t="s">
        <v>3144</v>
      </c>
      <c r="E256" s="271" t="s">
        <v>108</v>
      </c>
      <c r="F256" s="270" t="s">
        <v>2216</v>
      </c>
      <c r="G256" s="270" t="s">
        <v>2647</v>
      </c>
    </row>
    <row r="257" spans="1:7" ht="17.25">
      <c r="A257" s="270" t="s">
        <v>2648</v>
      </c>
      <c r="B257" s="270" t="s">
        <v>2646</v>
      </c>
      <c r="C257" s="270" t="s">
        <v>108</v>
      </c>
      <c r="D257" s="270" t="s">
        <v>3144</v>
      </c>
      <c r="E257" s="271" t="s">
        <v>108</v>
      </c>
      <c r="F257" s="270" t="s">
        <v>2216</v>
      </c>
      <c r="G257" s="270" t="s">
        <v>2649</v>
      </c>
    </row>
    <row r="258" spans="1:7" ht="17.25">
      <c r="A258" s="270" t="s">
        <v>2650</v>
      </c>
      <c r="B258" s="270" t="s">
        <v>2632</v>
      </c>
      <c r="C258" s="270" t="s">
        <v>108</v>
      </c>
      <c r="D258" s="270" t="s">
        <v>3144</v>
      </c>
      <c r="E258" s="271" t="s">
        <v>108</v>
      </c>
      <c r="F258" s="270" t="s">
        <v>2216</v>
      </c>
      <c r="G258" s="270" t="s">
        <v>2435</v>
      </c>
    </row>
    <row r="259" spans="1:7" ht="15">
      <c r="A259" s="56" t="s">
        <v>2651</v>
      </c>
      <c r="B259" s="56" t="s">
        <v>2652</v>
      </c>
      <c r="C259" s="56" t="s">
        <v>2653</v>
      </c>
      <c r="D259" s="56" t="s">
        <v>3144</v>
      </c>
      <c r="E259" s="74" t="s">
        <v>108</v>
      </c>
      <c r="F259" s="74" t="s">
        <v>2216</v>
      </c>
      <c r="G259" s="56" t="s">
        <v>2435</v>
      </c>
    </row>
    <row r="260" spans="1:7" ht="17.25">
      <c r="A260" s="75" t="s">
        <v>3036</v>
      </c>
      <c r="B260" s="75"/>
      <c r="C260" s="75"/>
      <c r="D260" s="75"/>
      <c r="E260" s="76"/>
      <c r="F260" s="75"/>
      <c r="G260" s="75"/>
    </row>
    <row r="261" spans="1:7" ht="15">
      <c r="A261" s="56" t="s">
        <v>2657</v>
      </c>
      <c r="B261" s="56" t="s">
        <v>2658</v>
      </c>
      <c r="C261" s="56" t="s">
        <v>108</v>
      </c>
      <c r="D261" s="56" t="s">
        <v>3144</v>
      </c>
      <c r="E261" s="74" t="s">
        <v>108</v>
      </c>
      <c r="F261" s="74" t="s">
        <v>2216</v>
      </c>
      <c r="G261" s="56" t="s">
        <v>2435</v>
      </c>
    </row>
    <row r="262" spans="1:7" ht="15">
      <c r="A262" s="56" t="s">
        <v>2659</v>
      </c>
      <c r="B262" s="56" t="s">
        <v>2658</v>
      </c>
      <c r="C262" s="56" t="s">
        <v>2556</v>
      </c>
      <c r="D262" s="56" t="s">
        <v>3144</v>
      </c>
      <c r="E262" s="74" t="s">
        <v>2556</v>
      </c>
      <c r="F262" s="74" t="s">
        <v>2216</v>
      </c>
      <c r="G262" s="56" t="s">
        <v>2660</v>
      </c>
    </row>
    <row r="263" spans="1:7" ht="15">
      <c r="A263" s="56" t="s">
        <v>2519</v>
      </c>
      <c r="B263" s="56" t="s">
        <v>2520</v>
      </c>
      <c r="C263" s="56" t="s">
        <v>2521</v>
      </c>
      <c r="D263" s="56" t="s">
        <v>3144</v>
      </c>
      <c r="E263" s="74" t="s">
        <v>2661</v>
      </c>
      <c r="F263" s="74" t="s">
        <v>2215</v>
      </c>
      <c r="G263" s="56" t="s">
        <v>2523</v>
      </c>
    </row>
    <row r="264" spans="1:7" ht="15">
      <c r="A264" s="56" t="s">
        <v>2662</v>
      </c>
      <c r="B264" s="56" t="s">
        <v>2520</v>
      </c>
      <c r="C264" s="56" t="s">
        <v>2575</v>
      </c>
      <c r="D264" s="56" t="s">
        <v>3144</v>
      </c>
      <c r="E264" s="74" t="s">
        <v>108</v>
      </c>
      <c r="F264" s="74" t="s">
        <v>2216</v>
      </c>
      <c r="G264" s="56" t="s">
        <v>2663</v>
      </c>
    </row>
    <row r="265" spans="1:7" ht="17.25">
      <c r="A265" s="270" t="s">
        <v>2664</v>
      </c>
      <c r="B265" s="270" t="s">
        <v>2658</v>
      </c>
      <c r="C265" s="270" t="s">
        <v>2665</v>
      </c>
      <c r="D265" s="270" t="s">
        <v>3144</v>
      </c>
      <c r="E265" s="271" t="s">
        <v>108</v>
      </c>
      <c r="F265" s="270" t="s">
        <v>2216</v>
      </c>
      <c r="G265" s="270" t="s">
        <v>2435</v>
      </c>
    </row>
    <row r="266" spans="1:7" ht="15">
      <c r="A266" s="56" t="s">
        <v>2666</v>
      </c>
      <c r="B266" s="56" t="s">
        <v>2658</v>
      </c>
      <c r="C266" s="56" t="s">
        <v>2667</v>
      </c>
      <c r="D266" s="56" t="s">
        <v>3144</v>
      </c>
      <c r="E266" s="74" t="s">
        <v>108</v>
      </c>
      <c r="F266" s="74" t="s">
        <v>2216</v>
      </c>
      <c r="G266" s="56" t="s">
        <v>2668</v>
      </c>
    </row>
    <row r="267" spans="1:7" ht="17.25">
      <c r="A267" s="75" t="s">
        <v>3038</v>
      </c>
      <c r="B267" s="75"/>
      <c r="C267" s="75"/>
      <c r="D267" s="75"/>
      <c r="E267" s="76"/>
      <c r="F267" s="75"/>
      <c r="G267" s="75"/>
    </row>
    <row r="268" spans="1:7" ht="15">
      <c r="A268" s="56" t="s">
        <v>2670</v>
      </c>
      <c r="B268" s="56" t="s">
        <v>2507</v>
      </c>
      <c r="C268" s="56" t="s">
        <v>2671</v>
      </c>
      <c r="D268" s="56" t="s">
        <v>3144</v>
      </c>
      <c r="E268" s="74" t="s">
        <v>108</v>
      </c>
      <c r="F268" s="74" t="s">
        <v>2216</v>
      </c>
      <c r="G268" s="56" t="s">
        <v>2672</v>
      </c>
    </row>
    <row r="269" spans="1:7" ht="15">
      <c r="A269" s="56" t="s">
        <v>2530</v>
      </c>
      <c r="B269" s="56" t="s">
        <v>2531</v>
      </c>
      <c r="C269" s="56" t="s">
        <v>2532</v>
      </c>
      <c r="D269" s="56" t="s">
        <v>3144</v>
      </c>
      <c r="E269" s="74" t="s">
        <v>108</v>
      </c>
      <c r="F269" s="74" t="s">
        <v>2216</v>
      </c>
      <c r="G269" s="56" t="s">
        <v>2533</v>
      </c>
    </row>
    <row r="270" spans="1:7" ht="17.25">
      <c r="A270" s="270" t="s">
        <v>2537</v>
      </c>
      <c r="B270" s="270" t="s">
        <v>2426</v>
      </c>
      <c r="C270" s="270" t="s">
        <v>2427</v>
      </c>
      <c r="D270" s="270" t="s">
        <v>3144</v>
      </c>
      <c r="E270" s="271" t="s">
        <v>2689</v>
      </c>
      <c r="F270" s="270" t="s">
        <v>2216</v>
      </c>
      <c r="G270" s="270" t="s">
        <v>2435</v>
      </c>
    </row>
    <row r="271" spans="1:7" ht="17.25">
      <c r="A271" s="270" t="s">
        <v>2673</v>
      </c>
      <c r="B271" s="270" t="s">
        <v>2426</v>
      </c>
      <c r="C271" s="270" t="s">
        <v>108</v>
      </c>
      <c r="D271" s="270" t="s">
        <v>3144</v>
      </c>
      <c r="E271" s="271" t="s">
        <v>108</v>
      </c>
      <c r="F271" s="270" t="s">
        <v>2216</v>
      </c>
      <c r="G271" s="270" t="s">
        <v>2435</v>
      </c>
    </row>
    <row r="272" spans="1:7" ht="17.25">
      <c r="A272" s="270" t="s">
        <v>2674</v>
      </c>
      <c r="B272" s="270" t="s">
        <v>2535</v>
      </c>
      <c r="C272" s="270" t="s">
        <v>2675</v>
      </c>
      <c r="D272" s="270" t="s">
        <v>3144</v>
      </c>
      <c r="E272" s="271" t="s">
        <v>2675</v>
      </c>
      <c r="F272" s="270" t="s">
        <v>2216</v>
      </c>
      <c r="G272" s="270"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7" t="s">
        <v>3147</v>
      </c>
      <c r="B1" s="417"/>
      <c r="C1" s="417"/>
      <c r="D1" s="417"/>
      <c r="E1" s="417"/>
      <c r="F1" s="417"/>
      <c r="G1" s="417"/>
      <c r="H1" s="417"/>
      <c r="I1" s="417"/>
    </row>
    <row r="2" spans="1:9" ht="47.25" customHeight="1">
      <c r="A2" s="418" t="s">
        <v>3148</v>
      </c>
      <c r="B2" s="418"/>
      <c r="C2" s="418"/>
      <c r="D2" s="418"/>
      <c r="E2" s="418"/>
      <c r="F2" s="418"/>
      <c r="G2" s="418"/>
      <c r="H2" s="418"/>
      <c r="I2" s="418"/>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0" t="s">
        <v>2553</v>
      </c>
      <c r="B7" s="270" t="s">
        <v>2473</v>
      </c>
      <c r="C7" s="270" t="s">
        <v>108</v>
      </c>
      <c r="D7" s="270" t="s">
        <v>3149</v>
      </c>
      <c r="E7" s="271" t="s">
        <v>108</v>
      </c>
      <c r="F7" s="271" t="s">
        <v>2280</v>
      </c>
      <c r="G7" s="270" t="s">
        <v>2435</v>
      </c>
    </row>
    <row r="8" spans="1:9" ht="15" customHeight="1">
      <c r="A8" s="56" t="s">
        <v>2554</v>
      </c>
      <c r="B8" s="56" t="s">
        <v>2555</v>
      </c>
      <c r="C8" s="56" t="s">
        <v>2556</v>
      </c>
      <c r="D8" s="56" t="s">
        <v>3149</v>
      </c>
      <c r="E8" s="74" t="s">
        <v>2556</v>
      </c>
      <c r="F8" s="74" t="s">
        <v>2280</v>
      </c>
      <c r="G8" s="56" t="s">
        <v>2557</v>
      </c>
    </row>
    <row r="9" spans="1:9" ht="15" customHeight="1">
      <c r="A9" s="270" t="s">
        <v>2558</v>
      </c>
      <c r="B9" s="270"/>
      <c r="C9" s="270" t="s">
        <v>108</v>
      </c>
      <c r="D9" s="270" t="s">
        <v>3149</v>
      </c>
      <c r="E9" s="271" t="s">
        <v>108</v>
      </c>
      <c r="F9" s="271" t="s">
        <v>2280</v>
      </c>
      <c r="G9" s="270" t="s">
        <v>2435</v>
      </c>
    </row>
    <row r="10" spans="1:9" ht="15" customHeight="1">
      <c r="A10" s="75" t="s">
        <v>2480</v>
      </c>
      <c r="B10" s="75"/>
      <c r="C10" s="75"/>
      <c r="D10" s="75"/>
      <c r="E10" s="76"/>
      <c r="F10" s="75"/>
      <c r="G10" s="75"/>
    </row>
    <row r="11" spans="1:9" ht="15" customHeight="1">
      <c r="A11" s="270" t="s">
        <v>2560</v>
      </c>
      <c r="B11" s="270" t="s">
        <v>2485</v>
      </c>
      <c r="C11" s="270" t="s">
        <v>108</v>
      </c>
      <c r="D11" s="270" t="s">
        <v>3149</v>
      </c>
      <c r="E11" s="271" t="s">
        <v>108</v>
      </c>
      <c r="F11" s="271" t="s">
        <v>2280</v>
      </c>
      <c r="G11" s="270" t="s">
        <v>2435</v>
      </c>
    </row>
    <row r="12" spans="1:9" ht="15" customHeight="1">
      <c r="A12" s="270" t="s">
        <v>2561</v>
      </c>
      <c r="B12" s="270" t="s">
        <v>2562</v>
      </c>
      <c r="C12" s="270" t="s">
        <v>108</v>
      </c>
      <c r="D12" s="270" t="s">
        <v>3149</v>
      </c>
      <c r="E12" s="271" t="s">
        <v>108</v>
      </c>
      <c r="F12" s="271" t="s">
        <v>2280</v>
      </c>
      <c r="G12" s="270" t="s">
        <v>2563</v>
      </c>
    </row>
    <row r="13" spans="1:9" ht="15" customHeight="1">
      <c r="A13" s="56" t="s">
        <v>2564</v>
      </c>
      <c r="B13" s="56" t="s">
        <v>2562</v>
      </c>
      <c r="C13" s="56" t="s">
        <v>108</v>
      </c>
      <c r="D13" s="56" t="s">
        <v>3149</v>
      </c>
      <c r="E13" s="74" t="s">
        <v>108</v>
      </c>
      <c r="F13" s="74" t="s">
        <v>2280</v>
      </c>
      <c r="G13" s="56" t="s">
        <v>2435</v>
      </c>
    </row>
    <row r="14" spans="1:9" ht="15" customHeight="1">
      <c r="A14" s="270" t="s">
        <v>2481</v>
      </c>
      <c r="B14" s="270" t="s">
        <v>2426</v>
      </c>
      <c r="C14" s="270" t="s">
        <v>2427</v>
      </c>
      <c r="D14" s="270" t="s">
        <v>3149</v>
      </c>
      <c r="E14" s="271" t="s">
        <v>2689</v>
      </c>
      <c r="F14" s="271" t="s">
        <v>2280</v>
      </c>
      <c r="G14" s="270" t="s">
        <v>2435</v>
      </c>
    </row>
    <row r="15" spans="1:9" ht="15" customHeight="1">
      <c r="A15" s="270" t="s">
        <v>2566</v>
      </c>
      <c r="B15" s="270" t="s">
        <v>2567</v>
      </c>
      <c r="C15" s="270" t="s">
        <v>108</v>
      </c>
      <c r="D15" s="270" t="s">
        <v>3149</v>
      </c>
      <c r="E15" s="271" t="s">
        <v>108</v>
      </c>
      <c r="F15" s="271" t="s">
        <v>2280</v>
      </c>
      <c r="G15" s="270" t="s">
        <v>2568</v>
      </c>
    </row>
    <row r="16" spans="1:9" ht="15" customHeight="1">
      <c r="A16" s="75" t="s">
        <v>3151</v>
      </c>
      <c r="B16" s="75"/>
      <c r="C16" s="75"/>
      <c r="D16" s="75"/>
      <c r="E16" s="76"/>
      <c r="F16" s="75"/>
      <c r="G16" s="75"/>
    </row>
    <row r="17" spans="1:7" ht="15" customHeight="1">
      <c r="A17" s="270" t="s">
        <v>2570</v>
      </c>
      <c r="B17" s="270" t="s">
        <v>2571</v>
      </c>
      <c r="C17" s="270" t="s">
        <v>108</v>
      </c>
      <c r="D17" s="270" t="s">
        <v>3149</v>
      </c>
      <c r="E17" s="271" t="s">
        <v>108</v>
      </c>
      <c r="F17" s="271" t="s">
        <v>2280</v>
      </c>
      <c r="G17" s="270" t="s">
        <v>2435</v>
      </c>
    </row>
    <row r="18" spans="1:7" ht="15" customHeight="1">
      <c r="A18" s="56" t="s">
        <v>2572</v>
      </c>
      <c r="B18" s="56" t="s">
        <v>2571</v>
      </c>
      <c r="C18" s="56" t="s">
        <v>2573</v>
      </c>
      <c r="D18" s="56" t="s">
        <v>3149</v>
      </c>
      <c r="E18" s="74" t="s">
        <v>108</v>
      </c>
      <c r="F18" s="74" t="s">
        <v>2280</v>
      </c>
      <c r="G18" s="56" t="s">
        <v>2435</v>
      </c>
    </row>
    <row r="19" spans="1:7" ht="15" customHeight="1">
      <c r="A19" s="56" t="s">
        <v>2574</v>
      </c>
      <c r="B19" s="56" t="s">
        <v>2571</v>
      </c>
      <c r="C19" s="56" t="s">
        <v>2575</v>
      </c>
      <c r="D19" s="56" t="s">
        <v>3149</v>
      </c>
      <c r="E19" s="74" t="s">
        <v>108</v>
      </c>
      <c r="F19" s="74" t="s">
        <v>2280</v>
      </c>
      <c r="G19" s="56" t="s">
        <v>2576</v>
      </c>
    </row>
    <row r="20" spans="1:7" ht="15" customHeight="1">
      <c r="A20" s="270" t="s">
        <v>2577</v>
      </c>
      <c r="B20" s="270" t="s">
        <v>2571</v>
      </c>
      <c r="C20" s="270" t="s">
        <v>108</v>
      </c>
      <c r="D20" s="270" t="s">
        <v>3149</v>
      </c>
      <c r="E20" s="271" t="s">
        <v>108</v>
      </c>
      <c r="F20" s="271" t="s">
        <v>2280</v>
      </c>
      <c r="G20" s="270" t="s">
        <v>2435</v>
      </c>
    </row>
    <row r="21" spans="1:7" ht="15" customHeight="1">
      <c r="A21" s="75" t="s">
        <v>3152</v>
      </c>
      <c r="B21" s="75"/>
      <c r="C21" s="75"/>
      <c r="D21" s="75"/>
      <c r="E21" s="76"/>
      <c r="F21" s="75"/>
      <c r="G21" s="75"/>
    </row>
    <row r="22" spans="1:7" ht="15" customHeight="1">
      <c r="A22" s="270" t="s">
        <v>2579</v>
      </c>
      <c r="B22" s="270" t="s">
        <v>2580</v>
      </c>
      <c r="C22" s="270" t="s">
        <v>2581</v>
      </c>
      <c r="D22" s="270" t="s">
        <v>3149</v>
      </c>
      <c r="E22" s="271" t="s">
        <v>108</v>
      </c>
      <c r="F22" s="271" t="s">
        <v>2280</v>
      </c>
      <c r="G22" s="270" t="s">
        <v>2435</v>
      </c>
    </row>
    <row r="23" spans="1:7" ht="15" customHeight="1">
      <c r="A23" s="56" t="s">
        <v>2584</v>
      </c>
      <c r="B23" s="56" t="s">
        <v>2585</v>
      </c>
      <c r="C23" s="56" t="s">
        <v>2586</v>
      </c>
      <c r="D23" s="56" t="s">
        <v>3149</v>
      </c>
      <c r="E23" s="74" t="s">
        <v>108</v>
      </c>
      <c r="F23" s="74" t="s">
        <v>2280</v>
      </c>
      <c r="G23" s="56" t="s">
        <v>2435</v>
      </c>
    </row>
    <row r="24" spans="1:7" ht="15" customHeight="1">
      <c r="A24" s="56" t="s">
        <v>2587</v>
      </c>
      <c r="B24" s="56" t="s">
        <v>2588</v>
      </c>
      <c r="C24" s="56" t="s">
        <v>108</v>
      </c>
      <c r="D24" s="56" t="s">
        <v>3149</v>
      </c>
      <c r="E24" s="74" t="s">
        <v>108</v>
      </c>
      <c r="F24" s="74" t="s">
        <v>2280</v>
      </c>
      <c r="G24" s="56" t="s">
        <v>2589</v>
      </c>
    </row>
    <row r="25" spans="1:7" ht="15" customHeight="1">
      <c r="A25" s="270" t="s">
        <v>2590</v>
      </c>
      <c r="B25" s="270" t="s">
        <v>2588</v>
      </c>
      <c r="C25" s="270" t="s">
        <v>108</v>
      </c>
      <c r="D25" s="270" t="s">
        <v>3149</v>
      </c>
      <c r="E25" s="271" t="s">
        <v>108</v>
      </c>
      <c r="F25" s="271" t="s">
        <v>2280</v>
      </c>
      <c r="G25" s="270" t="s">
        <v>2435</v>
      </c>
    </row>
    <row r="26" spans="1:7" ht="15" customHeight="1">
      <c r="A26" s="75" t="s">
        <v>2483</v>
      </c>
      <c r="B26" s="75"/>
      <c r="C26" s="75"/>
      <c r="D26" s="75"/>
      <c r="E26" s="76"/>
      <c r="F26" s="75"/>
      <c r="G26" s="75"/>
    </row>
    <row r="27" spans="1:7" ht="15" customHeight="1">
      <c r="A27" s="270" t="s">
        <v>2592</v>
      </c>
      <c r="B27" s="270" t="s">
        <v>2485</v>
      </c>
      <c r="C27" s="270" t="s">
        <v>108</v>
      </c>
      <c r="D27" s="270" t="s">
        <v>3149</v>
      </c>
      <c r="E27" s="271" t="s">
        <v>108</v>
      </c>
      <c r="F27" s="271" t="s">
        <v>2280</v>
      </c>
      <c r="G27" s="270" t="s">
        <v>2435</v>
      </c>
    </row>
    <row r="28" spans="1:7" ht="15" customHeight="1">
      <c r="A28" s="56" t="s">
        <v>2484</v>
      </c>
      <c r="B28" s="56" t="s">
        <v>2485</v>
      </c>
      <c r="C28" s="56" t="s">
        <v>2427</v>
      </c>
      <c r="D28" s="56" t="s">
        <v>3149</v>
      </c>
      <c r="E28" s="74" t="s">
        <v>2689</v>
      </c>
      <c r="F28" s="74" t="s">
        <v>2280</v>
      </c>
      <c r="G28" s="56" t="s">
        <v>2435</v>
      </c>
    </row>
    <row r="29" spans="1:7" ht="15" customHeight="1">
      <c r="A29" s="56" t="s">
        <v>2486</v>
      </c>
      <c r="B29" s="56" t="s">
        <v>2485</v>
      </c>
      <c r="C29" s="56" t="s">
        <v>2427</v>
      </c>
      <c r="D29" s="56" t="s">
        <v>3149</v>
      </c>
      <c r="E29" s="74" t="s">
        <v>2689</v>
      </c>
      <c r="F29" s="74" t="s">
        <v>2280</v>
      </c>
      <c r="G29" s="56" t="s">
        <v>2435</v>
      </c>
    </row>
    <row r="30" spans="1:7" ht="15" customHeight="1">
      <c r="A30" s="56" t="s">
        <v>2487</v>
      </c>
      <c r="B30" s="56" t="s">
        <v>2485</v>
      </c>
      <c r="C30" s="56" t="s">
        <v>2427</v>
      </c>
      <c r="D30" s="56" t="s">
        <v>3149</v>
      </c>
      <c r="E30" s="74" t="s">
        <v>2689</v>
      </c>
      <c r="F30" s="74" t="s">
        <v>2280</v>
      </c>
      <c r="G30" s="56" t="s">
        <v>2435</v>
      </c>
    </row>
    <row r="31" spans="1:7" ht="15" customHeight="1">
      <c r="A31" s="56" t="s">
        <v>2488</v>
      </c>
      <c r="B31" s="56" t="s">
        <v>2485</v>
      </c>
      <c r="C31" s="56" t="s">
        <v>2427</v>
      </c>
      <c r="D31" s="56" t="s">
        <v>3149</v>
      </c>
      <c r="E31" s="74" t="s">
        <v>2689</v>
      </c>
      <c r="F31" s="74" t="s">
        <v>2280</v>
      </c>
      <c r="G31" s="56" t="s">
        <v>2435</v>
      </c>
    </row>
    <row r="32" spans="1:7" ht="15" customHeight="1">
      <c r="A32" s="270" t="s">
        <v>2593</v>
      </c>
      <c r="B32" s="270" t="s">
        <v>2594</v>
      </c>
      <c r="C32" s="270" t="s">
        <v>108</v>
      </c>
      <c r="D32" s="270" t="s">
        <v>3149</v>
      </c>
      <c r="E32" s="271" t="s">
        <v>108</v>
      </c>
      <c r="F32" s="271" t="s">
        <v>2280</v>
      </c>
      <c r="G32" s="270" t="s">
        <v>2595</v>
      </c>
    </row>
    <row r="33" spans="1:7" ht="15" customHeight="1">
      <c r="A33" s="56" t="s">
        <v>2596</v>
      </c>
      <c r="B33" s="56" t="s">
        <v>2594</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0" t="s">
        <v>2598</v>
      </c>
      <c r="B35" s="270" t="s">
        <v>2599</v>
      </c>
      <c r="C35" s="270" t="s">
        <v>108</v>
      </c>
      <c r="D35" s="270" t="s">
        <v>3149</v>
      </c>
      <c r="E35" s="271" t="s">
        <v>108</v>
      </c>
      <c r="F35" s="271" t="s">
        <v>2280</v>
      </c>
      <c r="G35" s="270" t="s">
        <v>2435</v>
      </c>
    </row>
    <row r="36" spans="1:7" ht="15" customHeight="1">
      <c r="A36" s="270" t="s">
        <v>2600</v>
      </c>
      <c r="B36" s="270" t="s">
        <v>2601</v>
      </c>
      <c r="C36" s="270" t="s">
        <v>2581</v>
      </c>
      <c r="D36" s="270" t="s">
        <v>3149</v>
      </c>
      <c r="E36" s="271" t="s">
        <v>108</v>
      </c>
      <c r="F36" s="271" t="s">
        <v>2280</v>
      </c>
      <c r="G36" s="270" t="s">
        <v>2435</v>
      </c>
    </row>
    <row r="37" spans="1:7" ht="15" customHeight="1">
      <c r="A37" s="56" t="s">
        <v>2602</v>
      </c>
      <c r="B37" s="56" t="s">
        <v>2599</v>
      </c>
      <c r="C37" s="56" t="s">
        <v>2603</v>
      </c>
      <c r="D37" s="56" t="s">
        <v>3149</v>
      </c>
      <c r="E37" s="74" t="s">
        <v>108</v>
      </c>
      <c r="F37" s="74" t="s">
        <v>2280</v>
      </c>
      <c r="G37" s="56" t="s">
        <v>2604</v>
      </c>
    </row>
    <row r="38" spans="1:7" ht="15" customHeight="1">
      <c r="A38" s="56" t="s">
        <v>2490</v>
      </c>
      <c r="B38" s="56" t="s">
        <v>2426</v>
      </c>
      <c r="C38" s="56" t="s">
        <v>2491</v>
      </c>
      <c r="D38" s="56" t="s">
        <v>3149</v>
      </c>
      <c r="E38" s="74" t="s">
        <v>108</v>
      </c>
      <c r="F38" s="74" t="s">
        <v>2280</v>
      </c>
      <c r="G38" s="56" t="s">
        <v>2435</v>
      </c>
    </row>
    <row r="39" spans="1:7" ht="15" customHeight="1">
      <c r="A39" s="270" t="s">
        <v>2494</v>
      </c>
      <c r="B39" s="270" t="s">
        <v>2426</v>
      </c>
      <c r="C39" s="270" t="s">
        <v>2427</v>
      </c>
      <c r="D39" s="270" t="s">
        <v>3149</v>
      </c>
      <c r="E39" s="271" t="s">
        <v>2689</v>
      </c>
      <c r="F39" s="271" t="s">
        <v>2280</v>
      </c>
      <c r="G39" s="270" t="s">
        <v>2435</v>
      </c>
    </row>
    <row r="40" spans="1:7" ht="15" customHeight="1">
      <c r="A40" s="270" t="s">
        <v>2495</v>
      </c>
      <c r="B40" s="270" t="s">
        <v>2426</v>
      </c>
      <c r="C40" s="270" t="s">
        <v>2427</v>
      </c>
      <c r="D40" s="270" t="s">
        <v>3149</v>
      </c>
      <c r="E40" s="271" t="s">
        <v>2689</v>
      </c>
      <c r="F40" s="271" t="s">
        <v>2280</v>
      </c>
      <c r="G40" s="270" t="s">
        <v>2435</v>
      </c>
    </row>
    <row r="41" spans="1:7" ht="15" customHeight="1">
      <c r="A41" s="56" t="s">
        <v>2496</v>
      </c>
      <c r="B41" s="56" t="s">
        <v>2426</v>
      </c>
      <c r="C41" s="56" t="s">
        <v>2427</v>
      </c>
      <c r="D41" s="56" t="s">
        <v>3149</v>
      </c>
      <c r="E41" s="74" t="s">
        <v>2689</v>
      </c>
      <c r="F41" s="74" t="s">
        <v>2280</v>
      </c>
      <c r="G41" s="56" t="s">
        <v>2435</v>
      </c>
    </row>
    <row r="42" spans="1:7" ht="15" customHeight="1">
      <c r="A42" s="270" t="s">
        <v>2605</v>
      </c>
      <c r="B42" s="270" t="s">
        <v>2599</v>
      </c>
      <c r="C42" s="270" t="s">
        <v>2556</v>
      </c>
      <c r="D42" s="270" t="s">
        <v>3149</v>
      </c>
      <c r="E42" s="271" t="s">
        <v>2556</v>
      </c>
      <c r="F42" s="271" t="s">
        <v>2280</v>
      </c>
      <c r="G42" s="270" t="s">
        <v>2435</v>
      </c>
    </row>
    <row r="43" spans="1:7" ht="15" customHeight="1">
      <c r="A43" s="270" t="s">
        <v>2606</v>
      </c>
      <c r="B43" s="270" t="s">
        <v>2607</v>
      </c>
      <c r="C43" s="270" t="s">
        <v>108</v>
      </c>
      <c r="D43" s="270" t="s">
        <v>3149</v>
      </c>
      <c r="E43" s="271" t="s">
        <v>108</v>
      </c>
      <c r="F43" s="271" t="s">
        <v>2280</v>
      </c>
      <c r="G43" s="270" t="s">
        <v>2435</v>
      </c>
    </row>
    <row r="44" spans="1:7" ht="15" customHeight="1">
      <c r="A44" s="75" t="s">
        <v>2497</v>
      </c>
      <c r="B44" s="75"/>
      <c r="C44" s="75"/>
      <c r="D44" s="75"/>
      <c r="E44" s="76"/>
      <c r="F44" s="75"/>
      <c r="G44" s="75"/>
    </row>
    <row r="45" spans="1:7" ht="15" customHeight="1">
      <c r="A45" s="270" t="s">
        <v>2609</v>
      </c>
      <c r="B45" s="270"/>
      <c r="C45" s="270" t="s">
        <v>2556</v>
      </c>
      <c r="D45" s="270" t="s">
        <v>3149</v>
      </c>
      <c r="E45" s="271" t="s">
        <v>2556</v>
      </c>
      <c r="F45" s="271" t="s">
        <v>2280</v>
      </c>
      <c r="G45" s="270" t="s">
        <v>2435</v>
      </c>
    </row>
    <row r="46" spans="1:7" ht="15" customHeight="1">
      <c r="A46" s="56" t="s">
        <v>2610</v>
      </c>
      <c r="B46" s="56"/>
      <c r="C46" s="56" t="s">
        <v>2611</v>
      </c>
      <c r="D46" s="56" t="s">
        <v>3149</v>
      </c>
      <c r="E46" s="74" t="s">
        <v>2556</v>
      </c>
      <c r="F46" s="74" t="s">
        <v>2280</v>
      </c>
      <c r="G46" s="56" t="s">
        <v>2435</v>
      </c>
    </row>
    <row r="47" spans="1:7" ht="15" customHeight="1">
      <c r="A47" s="56" t="s">
        <v>2613</v>
      </c>
      <c r="B47" s="56" t="s">
        <v>2599</v>
      </c>
      <c r="C47" s="56" t="s">
        <v>108</v>
      </c>
      <c r="D47" s="56" t="s">
        <v>3149</v>
      </c>
      <c r="E47" s="74" t="s">
        <v>108</v>
      </c>
      <c r="F47" s="74" t="s">
        <v>2280</v>
      </c>
      <c r="G47" s="56" t="s">
        <v>2435</v>
      </c>
    </row>
    <row r="48" spans="1:7" ht="15" customHeight="1">
      <c r="A48" s="270" t="s">
        <v>2614</v>
      </c>
      <c r="B48" s="270" t="s">
        <v>2599</v>
      </c>
      <c r="C48" s="270" t="s">
        <v>108</v>
      </c>
      <c r="D48" s="270" t="s">
        <v>3149</v>
      </c>
      <c r="E48" s="271" t="s">
        <v>108</v>
      </c>
      <c r="F48" s="271" t="s">
        <v>2280</v>
      </c>
      <c r="G48" s="270" t="s">
        <v>2435</v>
      </c>
    </row>
    <row r="49" spans="1:7" ht="15" customHeight="1">
      <c r="A49" s="270" t="s">
        <v>2615</v>
      </c>
      <c r="B49" s="270" t="s">
        <v>2594</v>
      </c>
      <c r="C49" s="270" t="s">
        <v>108</v>
      </c>
      <c r="D49" s="270" t="s">
        <v>3149</v>
      </c>
      <c r="E49" s="271" t="s">
        <v>108</v>
      </c>
      <c r="F49" s="271" t="s">
        <v>2280</v>
      </c>
      <c r="G49" s="270" t="s">
        <v>2435</v>
      </c>
    </row>
    <row r="50" spans="1:7" ht="15" customHeight="1">
      <c r="A50" s="56" t="s">
        <v>2616</v>
      </c>
      <c r="B50" s="56" t="s">
        <v>2617</v>
      </c>
      <c r="C50" s="56" t="s">
        <v>2556</v>
      </c>
      <c r="D50" s="56" t="s">
        <v>3149</v>
      </c>
      <c r="E50" s="74" t="s">
        <v>2556</v>
      </c>
      <c r="F50" s="74" t="s">
        <v>2280</v>
      </c>
      <c r="G50" s="56" t="s">
        <v>2435</v>
      </c>
    </row>
    <row r="51" spans="1:7" ht="15" customHeight="1">
      <c r="A51" s="56" t="s">
        <v>2618</v>
      </c>
      <c r="B51" s="56" t="s">
        <v>2617</v>
      </c>
      <c r="C51" s="56" t="s">
        <v>2556</v>
      </c>
      <c r="D51" s="56" t="s">
        <v>3149</v>
      </c>
      <c r="E51" s="74" t="s">
        <v>2556</v>
      </c>
      <c r="F51" s="74" t="s">
        <v>2280</v>
      </c>
      <c r="G51" s="56" t="s">
        <v>2435</v>
      </c>
    </row>
    <row r="52" spans="1:7" ht="15" customHeight="1">
      <c r="A52" s="270" t="s">
        <v>2498</v>
      </c>
      <c r="B52" s="270" t="s">
        <v>2426</v>
      </c>
      <c r="C52" s="270" t="s">
        <v>2427</v>
      </c>
      <c r="D52" s="270" t="s">
        <v>3149</v>
      </c>
      <c r="E52" s="271" t="s">
        <v>2689</v>
      </c>
      <c r="F52" s="271" t="s">
        <v>2280</v>
      </c>
      <c r="G52" s="270" t="s">
        <v>2435</v>
      </c>
    </row>
    <row r="53" spans="1:7" ht="15" customHeight="1">
      <c r="A53" s="270" t="s">
        <v>2619</v>
      </c>
      <c r="B53" s="270" t="s">
        <v>2617</v>
      </c>
      <c r="C53" s="270" t="s">
        <v>108</v>
      </c>
      <c r="D53" s="270" t="s">
        <v>3149</v>
      </c>
      <c r="E53" s="271" t="s">
        <v>108</v>
      </c>
      <c r="F53" s="271" t="s">
        <v>2280</v>
      </c>
      <c r="G53" s="270" t="s">
        <v>2620</v>
      </c>
    </row>
    <row r="54" spans="1:7" ht="15" customHeight="1">
      <c r="A54" s="75" t="s">
        <v>3153</v>
      </c>
      <c r="B54" s="75"/>
      <c r="C54" s="75"/>
      <c r="D54" s="75"/>
      <c r="E54" s="76"/>
      <c r="F54" s="75"/>
      <c r="G54" s="75"/>
    </row>
    <row r="55" spans="1:7" ht="15" customHeight="1">
      <c r="A55" s="270" t="s">
        <v>2622</v>
      </c>
      <c r="B55" s="270" t="s">
        <v>2623</v>
      </c>
      <c r="C55" s="270" t="s">
        <v>108</v>
      </c>
      <c r="D55" s="270" t="s">
        <v>3149</v>
      </c>
      <c r="E55" s="271" t="s">
        <v>108</v>
      </c>
      <c r="F55" s="271" t="s">
        <v>2280</v>
      </c>
      <c r="G55" s="270" t="s">
        <v>2435</v>
      </c>
    </row>
    <row r="56" spans="1:7" ht="15" customHeight="1">
      <c r="A56" s="270" t="s">
        <v>2624</v>
      </c>
      <c r="B56" s="270" t="s">
        <v>2625</v>
      </c>
      <c r="C56" s="270" t="s">
        <v>108</v>
      </c>
      <c r="D56" s="270" t="s">
        <v>3149</v>
      </c>
      <c r="E56" s="271" t="s">
        <v>108</v>
      </c>
      <c r="F56" s="271" t="s">
        <v>2280</v>
      </c>
      <c r="G56" s="270" t="s">
        <v>2435</v>
      </c>
    </row>
    <row r="57" spans="1:7" ht="15" customHeight="1">
      <c r="A57" s="270" t="s">
        <v>2626</v>
      </c>
      <c r="B57" s="270" t="s">
        <v>2625</v>
      </c>
      <c r="C57" s="270" t="s">
        <v>108</v>
      </c>
      <c r="D57" s="270" t="s">
        <v>3149</v>
      </c>
      <c r="E57" s="271" t="s">
        <v>108</v>
      </c>
      <c r="F57" s="271" t="s">
        <v>2280</v>
      </c>
      <c r="G57" s="270" t="s">
        <v>2435</v>
      </c>
    </row>
    <row r="58" spans="1:7" ht="15" customHeight="1">
      <c r="A58" s="75" t="s">
        <v>2499</v>
      </c>
      <c r="B58" s="75"/>
      <c r="C58" s="75"/>
      <c r="D58" s="75"/>
      <c r="E58" s="76"/>
      <c r="F58" s="75"/>
      <c r="G58" s="75"/>
    </row>
    <row r="59" spans="1:7" ht="15" customHeight="1">
      <c r="A59" s="270" t="s">
        <v>2635</v>
      </c>
      <c r="B59" s="270" t="s">
        <v>2501</v>
      </c>
      <c r="C59" s="270" t="s">
        <v>2556</v>
      </c>
      <c r="D59" s="270" t="s">
        <v>3149</v>
      </c>
      <c r="E59" s="271" t="s">
        <v>2556</v>
      </c>
      <c r="F59" s="271" t="s">
        <v>2280</v>
      </c>
      <c r="G59" s="270" t="s">
        <v>2636</v>
      </c>
    </row>
    <row r="60" spans="1:7" ht="15" customHeight="1">
      <c r="A60" s="56" t="s">
        <v>2637</v>
      </c>
      <c r="B60" s="56" t="s">
        <v>2632</v>
      </c>
      <c r="C60" s="56" t="s">
        <v>108</v>
      </c>
      <c r="D60" s="56" t="s">
        <v>3149</v>
      </c>
      <c r="E60" s="74" t="s">
        <v>108</v>
      </c>
      <c r="F60" s="74" t="s">
        <v>2280</v>
      </c>
      <c r="G60" s="56" t="s">
        <v>2638</v>
      </c>
    </row>
    <row r="61" spans="1:7" ht="15" customHeight="1">
      <c r="A61" s="270" t="s">
        <v>2639</v>
      </c>
      <c r="B61" s="270" t="s">
        <v>2640</v>
      </c>
      <c r="C61" s="270" t="s">
        <v>108</v>
      </c>
      <c r="D61" s="270" t="s">
        <v>3149</v>
      </c>
      <c r="E61" s="271" t="s">
        <v>108</v>
      </c>
      <c r="F61" s="271" t="s">
        <v>2280</v>
      </c>
      <c r="G61" s="270" t="s">
        <v>2641</v>
      </c>
    </row>
    <row r="62" spans="1:7" ht="15" customHeight="1">
      <c r="A62" s="75" t="s">
        <v>2514</v>
      </c>
      <c r="B62" s="75"/>
      <c r="C62" s="75"/>
      <c r="D62" s="75"/>
      <c r="E62" s="76"/>
      <c r="F62" s="75"/>
      <c r="G62" s="75"/>
    </row>
    <row r="63" spans="1:7" ht="15" customHeight="1">
      <c r="A63" s="270" t="s">
        <v>2643</v>
      </c>
      <c r="B63" s="270" t="s">
        <v>2632</v>
      </c>
      <c r="C63" s="270" t="s">
        <v>108</v>
      </c>
      <c r="D63" s="270" t="s">
        <v>3149</v>
      </c>
      <c r="E63" s="271" t="s">
        <v>108</v>
      </c>
      <c r="F63" s="271" t="s">
        <v>2280</v>
      </c>
      <c r="G63" s="270" t="s">
        <v>2644</v>
      </c>
    </row>
    <row r="64" spans="1:7" ht="15" customHeight="1">
      <c r="A64" s="270" t="s">
        <v>2645</v>
      </c>
      <c r="B64" s="270" t="s">
        <v>2646</v>
      </c>
      <c r="C64" s="270" t="s">
        <v>108</v>
      </c>
      <c r="D64" s="270" t="s">
        <v>3149</v>
      </c>
      <c r="E64" s="271" t="s">
        <v>108</v>
      </c>
      <c r="F64" s="271" t="s">
        <v>2280</v>
      </c>
      <c r="G64" s="270" t="s">
        <v>2647</v>
      </c>
    </row>
    <row r="65" spans="1:7" ht="15" customHeight="1">
      <c r="A65" s="56" t="s">
        <v>2648</v>
      </c>
      <c r="B65" s="56" t="s">
        <v>2646</v>
      </c>
      <c r="C65" s="56" t="s">
        <v>108</v>
      </c>
      <c r="D65" s="56" t="s">
        <v>3149</v>
      </c>
      <c r="E65" s="74" t="s">
        <v>108</v>
      </c>
      <c r="F65" s="74" t="s">
        <v>2280</v>
      </c>
      <c r="G65" s="56" t="s">
        <v>2649</v>
      </c>
    </row>
    <row r="66" spans="1:7" ht="15" customHeight="1">
      <c r="A66" s="270" t="s">
        <v>2650</v>
      </c>
      <c r="B66" s="270" t="s">
        <v>2632</v>
      </c>
      <c r="C66" s="270" t="s">
        <v>108</v>
      </c>
      <c r="D66" s="270" t="s">
        <v>3149</v>
      </c>
      <c r="E66" s="271" t="s">
        <v>108</v>
      </c>
      <c r="F66" s="271" t="s">
        <v>2280</v>
      </c>
      <c r="G66" s="270" t="s">
        <v>2435</v>
      </c>
    </row>
    <row r="67" spans="1:7" ht="15" customHeight="1">
      <c r="A67" s="270" t="s">
        <v>2651</v>
      </c>
      <c r="B67" s="270" t="s">
        <v>2652</v>
      </c>
      <c r="C67" s="270" t="s">
        <v>2653</v>
      </c>
      <c r="D67" s="270" t="s">
        <v>3149</v>
      </c>
      <c r="E67" s="271" t="s">
        <v>108</v>
      </c>
      <c r="F67" s="271" t="s">
        <v>2280</v>
      </c>
      <c r="G67" s="270" t="s">
        <v>2435</v>
      </c>
    </row>
    <row r="68" spans="1:7" ht="15" customHeight="1">
      <c r="A68" s="75" t="s">
        <v>2516</v>
      </c>
      <c r="B68" s="75"/>
      <c r="C68" s="75"/>
      <c r="D68" s="75"/>
      <c r="E68" s="76"/>
      <c r="F68" s="75"/>
      <c r="G68" s="75"/>
    </row>
    <row r="69" spans="1:7" ht="15" customHeight="1">
      <c r="A69" s="270" t="s">
        <v>2657</v>
      </c>
      <c r="B69" s="270" t="s">
        <v>2658</v>
      </c>
      <c r="C69" s="270" t="s">
        <v>108</v>
      </c>
      <c r="D69" s="270" t="s">
        <v>3149</v>
      </c>
      <c r="E69" s="271" t="s">
        <v>108</v>
      </c>
      <c r="F69" s="271" t="s">
        <v>2280</v>
      </c>
      <c r="G69" s="270" t="s">
        <v>2435</v>
      </c>
    </row>
    <row r="70" spans="1:7" ht="15" customHeight="1">
      <c r="A70" s="270" t="s">
        <v>2659</v>
      </c>
      <c r="B70" s="270" t="s">
        <v>2658</v>
      </c>
      <c r="C70" s="270" t="s">
        <v>2556</v>
      </c>
      <c r="D70" s="270" t="s">
        <v>3149</v>
      </c>
      <c r="E70" s="271" t="s">
        <v>2556</v>
      </c>
      <c r="F70" s="271" t="s">
        <v>2280</v>
      </c>
      <c r="G70" s="270" t="s">
        <v>2660</v>
      </c>
    </row>
    <row r="71" spans="1:7" ht="15" customHeight="1">
      <c r="A71" s="270" t="s">
        <v>2519</v>
      </c>
      <c r="B71" s="270" t="s">
        <v>2520</v>
      </c>
      <c r="C71" s="270" t="s">
        <v>2521</v>
      </c>
      <c r="D71" s="270" t="s">
        <v>3149</v>
      </c>
      <c r="E71" s="271" t="s">
        <v>2661</v>
      </c>
      <c r="F71" s="271" t="s">
        <v>2281</v>
      </c>
      <c r="G71" s="270" t="s">
        <v>2523</v>
      </c>
    </row>
    <row r="72" spans="1:7" ht="15" customHeight="1">
      <c r="A72" s="56" t="s">
        <v>2662</v>
      </c>
      <c r="B72" s="56" t="s">
        <v>2520</v>
      </c>
      <c r="C72" s="56" t="s">
        <v>2575</v>
      </c>
      <c r="D72" s="56" t="s">
        <v>3149</v>
      </c>
      <c r="E72" s="74" t="s">
        <v>108</v>
      </c>
      <c r="F72" s="74" t="s">
        <v>2280</v>
      </c>
      <c r="G72" s="56" t="s">
        <v>2663</v>
      </c>
    </row>
    <row r="73" spans="1:7" ht="15" customHeight="1">
      <c r="A73" s="56" t="s">
        <v>2664</v>
      </c>
      <c r="B73" s="56" t="s">
        <v>2658</v>
      </c>
      <c r="C73" s="56" t="s">
        <v>2665</v>
      </c>
      <c r="D73" s="56" t="s">
        <v>3149</v>
      </c>
      <c r="E73" s="74" t="s">
        <v>108</v>
      </c>
      <c r="F73" s="74" t="s">
        <v>2280</v>
      </c>
      <c r="G73" s="56" t="s">
        <v>2435</v>
      </c>
    </row>
    <row r="74" spans="1:7" ht="15" customHeight="1">
      <c r="A74" s="270" t="s">
        <v>2666</v>
      </c>
      <c r="B74" s="270" t="s">
        <v>2658</v>
      </c>
      <c r="C74" s="270" t="s">
        <v>2667</v>
      </c>
      <c r="D74" s="270" t="s">
        <v>3149</v>
      </c>
      <c r="E74" s="271" t="s">
        <v>108</v>
      </c>
      <c r="F74" s="271" t="s">
        <v>2280</v>
      </c>
      <c r="G74" s="270" t="s">
        <v>2668</v>
      </c>
    </row>
    <row r="75" spans="1:7" ht="15" customHeight="1">
      <c r="A75" s="75" t="s">
        <v>2527</v>
      </c>
      <c r="B75" s="75"/>
      <c r="C75" s="75"/>
      <c r="D75" s="75"/>
      <c r="E75" s="76"/>
      <c r="F75" s="75"/>
      <c r="G75" s="75"/>
    </row>
    <row r="76" spans="1:7" ht="15" customHeight="1">
      <c r="A76" s="270" t="s">
        <v>2670</v>
      </c>
      <c r="B76" s="270" t="s">
        <v>2507</v>
      </c>
      <c r="C76" s="270" t="s">
        <v>2671</v>
      </c>
      <c r="D76" s="270" t="s">
        <v>3149</v>
      </c>
      <c r="E76" s="271" t="s">
        <v>108</v>
      </c>
      <c r="F76" s="271" t="s">
        <v>2280</v>
      </c>
      <c r="G76" s="270" t="s">
        <v>2672</v>
      </c>
    </row>
    <row r="77" spans="1:7" ht="15" customHeight="1">
      <c r="A77" s="270" t="s">
        <v>2530</v>
      </c>
      <c r="B77" s="270" t="s">
        <v>2531</v>
      </c>
      <c r="C77" s="270" t="s">
        <v>2532</v>
      </c>
      <c r="D77" s="270" t="s">
        <v>3149</v>
      </c>
      <c r="E77" s="271" t="s">
        <v>108</v>
      </c>
      <c r="F77" s="271" t="s">
        <v>2280</v>
      </c>
      <c r="G77" s="270" t="s">
        <v>2533</v>
      </c>
    </row>
    <row r="78" spans="1:7" ht="15" customHeight="1">
      <c r="A78" s="270" t="s">
        <v>2537</v>
      </c>
      <c r="B78" s="270" t="s">
        <v>2426</v>
      </c>
      <c r="C78" s="270" t="s">
        <v>2427</v>
      </c>
      <c r="D78" s="270" t="s">
        <v>3149</v>
      </c>
      <c r="E78" s="271" t="s">
        <v>2689</v>
      </c>
      <c r="F78" s="271" t="s">
        <v>2280</v>
      </c>
      <c r="G78" s="270" t="s">
        <v>2435</v>
      </c>
    </row>
    <row r="79" spans="1:7" ht="15" customHeight="1">
      <c r="A79" s="270" t="s">
        <v>2673</v>
      </c>
      <c r="B79" s="270" t="s">
        <v>2426</v>
      </c>
      <c r="C79" s="270" t="s">
        <v>108</v>
      </c>
      <c r="D79" s="270" t="s">
        <v>3149</v>
      </c>
      <c r="E79" s="271" t="s">
        <v>108</v>
      </c>
      <c r="F79" s="271" t="s">
        <v>2280</v>
      </c>
      <c r="G79" s="270" t="s">
        <v>2435</v>
      </c>
    </row>
    <row r="80" spans="1:7" ht="15" customHeight="1">
      <c r="A80" s="270" t="s">
        <v>2674</v>
      </c>
      <c r="B80" s="270" t="s">
        <v>2535</v>
      </c>
      <c r="C80" s="270" t="s">
        <v>2675</v>
      </c>
      <c r="D80" s="270" t="s">
        <v>3149</v>
      </c>
      <c r="E80" s="271" t="s">
        <v>2675</v>
      </c>
      <c r="F80" s="271" t="s">
        <v>2280</v>
      </c>
      <c r="G80" s="270" t="s">
        <v>2676</v>
      </c>
    </row>
    <row r="81" spans="1:7" ht="15" customHeight="1">
      <c r="A81" s="75" t="s">
        <v>2547</v>
      </c>
      <c r="B81" s="75"/>
      <c r="C81" s="75"/>
      <c r="D81" s="75"/>
      <c r="E81" s="76"/>
      <c r="F81" s="75"/>
      <c r="G81" s="75"/>
    </row>
    <row r="82" spans="1:7" ht="15" customHeight="1">
      <c r="A82" s="270" t="s">
        <v>2472</v>
      </c>
      <c r="B82" s="270" t="s">
        <v>2473</v>
      </c>
      <c r="C82" s="270" t="s">
        <v>2474</v>
      </c>
      <c r="D82" s="270" t="s">
        <v>3154</v>
      </c>
      <c r="E82" s="271" t="s">
        <v>2475</v>
      </c>
      <c r="F82" s="271" t="s">
        <v>2300</v>
      </c>
      <c r="G82" s="270" t="s">
        <v>2476</v>
      </c>
    </row>
    <row r="83" spans="1:7" ht="15" customHeight="1">
      <c r="A83" s="270" t="s">
        <v>2477</v>
      </c>
      <c r="B83" s="270" t="s">
        <v>2426</v>
      </c>
      <c r="C83" s="270" t="s">
        <v>1213</v>
      </c>
      <c r="D83" s="270" t="s">
        <v>3154</v>
      </c>
      <c r="E83" s="271" t="s">
        <v>1213</v>
      </c>
      <c r="F83" s="271" t="s">
        <v>2301</v>
      </c>
      <c r="G83" s="270" t="s">
        <v>2435</v>
      </c>
    </row>
    <row r="84" spans="1:7" ht="15" customHeight="1">
      <c r="A84" s="270" t="s">
        <v>2478</v>
      </c>
      <c r="B84" s="270"/>
      <c r="C84" s="270" t="s">
        <v>2479</v>
      </c>
      <c r="D84" s="270" t="s">
        <v>3154</v>
      </c>
      <c r="E84" s="271" t="s">
        <v>1213</v>
      </c>
      <c r="F84" s="270" t="s">
        <v>2301</v>
      </c>
      <c r="G84" s="270" t="s">
        <v>2435</v>
      </c>
    </row>
    <row r="85" spans="1:7" ht="15" customHeight="1">
      <c r="A85" s="75" t="s">
        <v>2559</v>
      </c>
      <c r="B85" s="75"/>
      <c r="C85" s="75"/>
      <c r="D85" s="75"/>
      <c r="E85" s="76"/>
      <c r="F85" s="75"/>
      <c r="G85" s="75"/>
    </row>
    <row r="86" spans="1:7" ht="15" customHeight="1">
      <c r="A86" s="270" t="s">
        <v>2481</v>
      </c>
      <c r="B86" s="270" t="s">
        <v>2426</v>
      </c>
      <c r="C86" s="270" t="s">
        <v>2427</v>
      </c>
      <c r="D86" s="270" t="s">
        <v>3154</v>
      </c>
      <c r="E86" s="271" t="s">
        <v>2482</v>
      </c>
      <c r="F86" s="271" t="s">
        <v>2300</v>
      </c>
      <c r="G86" s="270" t="s">
        <v>2435</v>
      </c>
    </row>
    <row r="87" spans="1:7" ht="15" customHeight="1">
      <c r="A87" s="75" t="s">
        <v>2591</v>
      </c>
      <c r="B87" s="75"/>
      <c r="C87" s="75"/>
      <c r="D87" s="75"/>
      <c r="E87" s="76"/>
      <c r="F87" s="75"/>
      <c r="G87" s="75"/>
    </row>
    <row r="88" spans="1:7" ht="15" customHeight="1">
      <c r="A88" s="270" t="s">
        <v>2484</v>
      </c>
      <c r="B88" s="270" t="s">
        <v>2485</v>
      </c>
      <c r="C88" s="270" t="s">
        <v>2427</v>
      </c>
      <c r="D88" s="270" t="s">
        <v>3154</v>
      </c>
      <c r="E88" s="271" t="s">
        <v>2482</v>
      </c>
      <c r="F88" s="271" t="s">
        <v>2300</v>
      </c>
      <c r="G88" s="270" t="s">
        <v>2435</v>
      </c>
    </row>
    <row r="89" spans="1:7" ht="15" customHeight="1">
      <c r="A89" s="270" t="s">
        <v>2486</v>
      </c>
      <c r="B89" s="270" t="s">
        <v>2485</v>
      </c>
      <c r="C89" s="270" t="s">
        <v>2427</v>
      </c>
      <c r="D89" s="270" t="s">
        <v>3154</v>
      </c>
      <c r="E89" s="271" t="s">
        <v>2482</v>
      </c>
      <c r="F89" s="270" t="s">
        <v>2300</v>
      </c>
      <c r="G89" s="270" t="s">
        <v>2435</v>
      </c>
    </row>
    <row r="90" spans="1:7" ht="15" customHeight="1">
      <c r="A90" s="270" t="s">
        <v>2487</v>
      </c>
      <c r="B90" s="270" t="s">
        <v>2485</v>
      </c>
      <c r="C90" s="270" t="s">
        <v>2427</v>
      </c>
      <c r="D90" s="270" t="s">
        <v>3154</v>
      </c>
      <c r="E90" s="271" t="s">
        <v>2482</v>
      </c>
      <c r="F90" s="271" t="s">
        <v>2300</v>
      </c>
      <c r="G90" s="270" t="s">
        <v>2435</v>
      </c>
    </row>
    <row r="91" spans="1:7" ht="15" customHeight="1">
      <c r="A91" s="270" t="s">
        <v>2488</v>
      </c>
      <c r="B91" s="270" t="s">
        <v>2485</v>
      </c>
      <c r="C91" s="270" t="s">
        <v>2427</v>
      </c>
      <c r="D91" s="270" t="s">
        <v>3154</v>
      </c>
      <c r="E91" s="271" t="s">
        <v>2482</v>
      </c>
      <c r="F91" s="270" t="s">
        <v>2300</v>
      </c>
      <c r="G91" s="270" t="s">
        <v>2435</v>
      </c>
    </row>
    <row r="92" spans="1:7" ht="15" customHeight="1">
      <c r="A92" s="75" t="s">
        <v>2597</v>
      </c>
      <c r="B92" s="75"/>
      <c r="C92" s="75"/>
      <c r="D92" s="75"/>
      <c r="E92" s="76"/>
      <c r="F92" s="75"/>
      <c r="G92" s="75"/>
    </row>
    <row r="93" spans="1:7" ht="15" customHeight="1">
      <c r="A93" s="270" t="s">
        <v>2494</v>
      </c>
      <c r="B93" s="270" t="s">
        <v>2426</v>
      </c>
      <c r="C93" s="270" t="s">
        <v>2427</v>
      </c>
      <c r="D93" s="270" t="s">
        <v>3154</v>
      </c>
      <c r="E93" s="271" t="s">
        <v>2482</v>
      </c>
      <c r="F93" s="271" t="s">
        <v>2300</v>
      </c>
      <c r="G93" s="270" t="s">
        <v>2435</v>
      </c>
    </row>
    <row r="94" spans="1:7" ht="15" customHeight="1">
      <c r="A94" s="270" t="s">
        <v>2495</v>
      </c>
      <c r="B94" s="270" t="s">
        <v>2426</v>
      </c>
      <c r="C94" s="270" t="s">
        <v>2427</v>
      </c>
      <c r="D94" s="270" t="s">
        <v>3154</v>
      </c>
      <c r="E94" s="271" t="s">
        <v>2482</v>
      </c>
      <c r="F94" s="271" t="s">
        <v>2300</v>
      </c>
      <c r="G94" s="270" t="s">
        <v>2435</v>
      </c>
    </row>
    <row r="95" spans="1:7" ht="15" customHeight="1">
      <c r="A95" s="270" t="s">
        <v>2496</v>
      </c>
      <c r="B95" s="270" t="s">
        <v>2426</v>
      </c>
      <c r="C95" s="270" t="s">
        <v>2427</v>
      </c>
      <c r="D95" s="270" t="s">
        <v>3154</v>
      </c>
      <c r="E95" s="271" t="s">
        <v>2482</v>
      </c>
      <c r="F95" s="271" t="s">
        <v>2300</v>
      </c>
      <c r="G95" s="270" t="s">
        <v>2435</v>
      </c>
    </row>
    <row r="96" spans="1:7" ht="15" customHeight="1">
      <c r="A96" s="75" t="s">
        <v>2608</v>
      </c>
      <c r="B96" s="75"/>
      <c r="C96" s="75"/>
      <c r="D96" s="75"/>
      <c r="E96" s="76"/>
      <c r="F96" s="75"/>
      <c r="G96" s="75"/>
    </row>
    <row r="97" spans="1:7" ht="15" customHeight="1">
      <c r="A97" s="270" t="s">
        <v>2498</v>
      </c>
      <c r="B97" s="270" t="s">
        <v>2426</v>
      </c>
      <c r="C97" s="270" t="s">
        <v>2427</v>
      </c>
      <c r="D97" s="270" t="s">
        <v>3154</v>
      </c>
      <c r="E97" s="271" t="s">
        <v>2482</v>
      </c>
      <c r="F97" s="271" t="s">
        <v>2300</v>
      </c>
      <c r="G97" s="270" t="s">
        <v>2435</v>
      </c>
    </row>
    <row r="98" spans="1:7" ht="15" customHeight="1">
      <c r="A98" s="75" t="s">
        <v>2627</v>
      </c>
      <c r="B98" s="75"/>
      <c r="C98" s="75"/>
      <c r="D98" s="75"/>
      <c r="E98" s="76"/>
      <c r="F98" s="75"/>
      <c r="G98" s="75"/>
    </row>
    <row r="99" spans="1:7" ht="15" customHeight="1">
      <c r="A99" s="270" t="s">
        <v>2500</v>
      </c>
      <c r="B99" s="270" t="s">
        <v>2501</v>
      </c>
      <c r="C99" s="270" t="s">
        <v>2474</v>
      </c>
      <c r="D99" s="270" t="s">
        <v>3154</v>
      </c>
      <c r="E99" s="271" t="s">
        <v>2475</v>
      </c>
      <c r="F99" s="271" t="s">
        <v>2300</v>
      </c>
      <c r="G99" s="270" t="s">
        <v>2502</v>
      </c>
    </row>
    <row r="100" spans="1:7" ht="15" customHeight="1">
      <c r="A100" s="270" t="s">
        <v>2503</v>
      </c>
      <c r="B100" s="270" t="s">
        <v>2504</v>
      </c>
      <c r="C100" s="270" t="s">
        <v>2474</v>
      </c>
      <c r="D100" s="270" t="s">
        <v>3154</v>
      </c>
      <c r="E100" s="271" t="s">
        <v>2475</v>
      </c>
      <c r="F100" s="270" t="s">
        <v>2300</v>
      </c>
      <c r="G100" s="270" t="s">
        <v>2505</v>
      </c>
    </row>
    <row r="101" spans="1:7" ht="15" customHeight="1">
      <c r="A101" s="75" t="s">
        <v>2642</v>
      </c>
      <c r="B101" s="75"/>
      <c r="C101" s="75"/>
      <c r="D101" s="75"/>
      <c r="E101" s="76"/>
      <c r="F101" s="75"/>
      <c r="G101" s="75"/>
    </row>
    <row r="102" spans="1:7" ht="15" customHeight="1">
      <c r="A102" s="270" t="s">
        <v>2515</v>
      </c>
      <c r="B102" s="270" t="s">
        <v>2426</v>
      </c>
      <c r="C102" s="270" t="s">
        <v>2474</v>
      </c>
      <c r="D102" s="270" t="s">
        <v>3154</v>
      </c>
      <c r="E102" s="271" t="s">
        <v>2475</v>
      </c>
      <c r="F102" s="270" t="s">
        <v>2300</v>
      </c>
      <c r="G102" s="270" t="s">
        <v>2435</v>
      </c>
    </row>
    <row r="103" spans="1:7" ht="15" customHeight="1">
      <c r="A103" s="75" t="s">
        <v>2656</v>
      </c>
      <c r="B103" s="75"/>
      <c r="C103" s="75"/>
      <c r="D103" s="75"/>
      <c r="E103" s="76"/>
      <c r="F103" s="75"/>
      <c r="G103" s="75"/>
    </row>
    <row r="104" spans="1:7" ht="15" customHeight="1">
      <c r="A104" s="270" t="s">
        <v>2519</v>
      </c>
      <c r="B104" s="270" t="s">
        <v>2520</v>
      </c>
      <c r="C104" s="270" t="s">
        <v>2521</v>
      </c>
      <c r="D104" s="270" t="s">
        <v>3154</v>
      </c>
      <c r="E104" s="271" t="s">
        <v>2661</v>
      </c>
      <c r="F104" s="271" t="s">
        <v>2301</v>
      </c>
      <c r="G104" s="270" t="s">
        <v>2523</v>
      </c>
    </row>
    <row r="105" spans="1:7" ht="15" customHeight="1">
      <c r="A105" s="75" t="s">
        <v>2669</v>
      </c>
      <c r="B105" s="75"/>
      <c r="C105" s="75"/>
      <c r="D105" s="75"/>
      <c r="E105" s="76"/>
      <c r="F105" s="75"/>
      <c r="G105" s="75"/>
    </row>
    <row r="106" spans="1:7" ht="15" customHeight="1">
      <c r="A106" s="270" t="s">
        <v>2528</v>
      </c>
      <c r="B106" s="270" t="s">
        <v>2426</v>
      </c>
      <c r="C106" s="270" t="s">
        <v>2474</v>
      </c>
      <c r="D106" s="270" t="s">
        <v>3154</v>
      </c>
      <c r="E106" s="271" t="s">
        <v>2475</v>
      </c>
      <c r="F106" s="271" t="s">
        <v>2300</v>
      </c>
      <c r="G106" s="270" t="s">
        <v>2529</v>
      </c>
    </row>
    <row r="107" spans="1:7" ht="15" customHeight="1">
      <c r="A107" s="270" t="s">
        <v>2534</v>
      </c>
      <c r="B107" s="270" t="s">
        <v>2535</v>
      </c>
      <c r="C107" s="270" t="s">
        <v>2474</v>
      </c>
      <c r="D107" s="270" t="s">
        <v>3154</v>
      </c>
      <c r="E107" s="271" t="s">
        <v>2475</v>
      </c>
      <c r="F107" s="270" t="s">
        <v>2300</v>
      </c>
      <c r="G107" s="270" t="s">
        <v>2536</v>
      </c>
    </row>
    <row r="108" spans="1:7" ht="15" customHeight="1">
      <c r="A108" s="270" t="s">
        <v>2537</v>
      </c>
      <c r="B108" s="270" t="s">
        <v>2426</v>
      </c>
      <c r="C108" s="270" t="s">
        <v>2427</v>
      </c>
      <c r="D108" s="270" t="s">
        <v>3154</v>
      </c>
      <c r="E108" s="271" t="s">
        <v>2482</v>
      </c>
      <c r="F108" s="270" t="s">
        <v>2300</v>
      </c>
      <c r="G108" s="270" t="s">
        <v>2435</v>
      </c>
    </row>
    <row r="109" spans="1:7" ht="15" customHeight="1">
      <c r="A109" s="75" t="s">
        <v>2686</v>
      </c>
      <c r="B109" s="75"/>
      <c r="C109" s="75"/>
      <c r="D109" s="75"/>
      <c r="E109" s="76"/>
      <c r="F109" s="75"/>
      <c r="G109" s="75"/>
    </row>
    <row r="110" spans="1:7" ht="15" customHeight="1">
      <c r="A110" s="270" t="s">
        <v>2472</v>
      </c>
      <c r="B110" s="270" t="s">
        <v>2473</v>
      </c>
      <c r="C110" s="270" t="s">
        <v>2474</v>
      </c>
      <c r="D110" s="270" t="s">
        <v>3155</v>
      </c>
      <c r="E110" s="271" t="s">
        <v>2475</v>
      </c>
      <c r="F110" s="271" t="s">
        <v>2322</v>
      </c>
      <c r="G110" s="270" t="s">
        <v>2476</v>
      </c>
    </row>
    <row r="111" spans="1:7" ht="15" customHeight="1">
      <c r="A111" s="270" t="s">
        <v>2477</v>
      </c>
      <c r="B111" s="270" t="s">
        <v>2426</v>
      </c>
      <c r="C111" s="270" t="s">
        <v>1213</v>
      </c>
      <c r="D111" s="270" t="s">
        <v>3155</v>
      </c>
      <c r="E111" s="271" t="s">
        <v>1213</v>
      </c>
      <c r="F111" s="271" t="s">
        <v>2323</v>
      </c>
      <c r="G111" s="270" t="s">
        <v>2435</v>
      </c>
    </row>
    <row r="112" spans="1:7" ht="15" customHeight="1">
      <c r="A112" s="270" t="s">
        <v>2478</v>
      </c>
      <c r="B112" s="270"/>
      <c r="C112" s="270" t="s">
        <v>2479</v>
      </c>
      <c r="D112" s="270" t="s">
        <v>3155</v>
      </c>
      <c r="E112" s="271" t="s">
        <v>1213</v>
      </c>
      <c r="F112" s="271" t="s">
        <v>2323</v>
      </c>
      <c r="G112" s="270" t="s">
        <v>2435</v>
      </c>
    </row>
    <row r="113" spans="1:7" ht="15" customHeight="1">
      <c r="A113" s="75" t="s">
        <v>2688</v>
      </c>
      <c r="B113" s="75"/>
      <c r="C113" s="75"/>
      <c r="D113" s="75"/>
      <c r="E113" s="76"/>
      <c r="F113" s="75"/>
      <c r="G113" s="75"/>
    </row>
    <row r="114" spans="1:7" ht="15" customHeight="1">
      <c r="A114" s="270" t="s">
        <v>2481</v>
      </c>
      <c r="B114" s="270" t="s">
        <v>2426</v>
      </c>
      <c r="C114" s="270" t="s">
        <v>2427</v>
      </c>
      <c r="D114" s="270" t="s">
        <v>3155</v>
      </c>
      <c r="E114" s="271" t="s">
        <v>2482</v>
      </c>
      <c r="F114" s="271" t="s">
        <v>2322</v>
      </c>
      <c r="G114" s="270" t="s">
        <v>2435</v>
      </c>
    </row>
    <row r="115" spans="1:7" ht="15" customHeight="1">
      <c r="A115" s="75" t="s">
        <v>2690</v>
      </c>
      <c r="B115" s="75"/>
      <c r="C115" s="75"/>
      <c r="D115" s="75"/>
      <c r="E115" s="76"/>
      <c r="F115" s="75"/>
      <c r="G115" s="75"/>
    </row>
    <row r="116" spans="1:7" ht="15" customHeight="1">
      <c r="A116" s="270" t="s">
        <v>2572</v>
      </c>
      <c r="B116" s="270" t="s">
        <v>2571</v>
      </c>
      <c r="C116" s="270" t="s">
        <v>2573</v>
      </c>
      <c r="D116" s="270" t="s">
        <v>3155</v>
      </c>
      <c r="E116" s="271" t="s">
        <v>3156</v>
      </c>
      <c r="F116" s="270" t="s">
        <v>2322</v>
      </c>
      <c r="G116" s="270" t="s">
        <v>2435</v>
      </c>
    </row>
    <row r="117" spans="1:7" ht="15" customHeight="1">
      <c r="A117" s="75" t="s">
        <v>2691</v>
      </c>
      <c r="B117" s="75"/>
      <c r="C117" s="75"/>
      <c r="D117" s="75"/>
      <c r="E117" s="76"/>
      <c r="F117" s="75"/>
      <c r="G117" s="75"/>
    </row>
    <row r="118" spans="1:7" ht="15" customHeight="1">
      <c r="A118" s="270" t="s">
        <v>3157</v>
      </c>
      <c r="B118" s="270" t="s">
        <v>2585</v>
      </c>
      <c r="C118" s="270" t="s">
        <v>3158</v>
      </c>
      <c r="D118" s="270" t="s">
        <v>3155</v>
      </c>
      <c r="E118" s="271" t="s">
        <v>3156</v>
      </c>
      <c r="F118" s="271" t="s">
        <v>2322</v>
      </c>
      <c r="G118" s="270" t="s">
        <v>2435</v>
      </c>
    </row>
    <row r="119" spans="1:7" ht="15" customHeight="1">
      <c r="A119" s="75" t="s">
        <v>2692</v>
      </c>
      <c r="B119" s="75"/>
      <c r="C119" s="75"/>
      <c r="D119" s="75"/>
      <c r="E119" s="76"/>
      <c r="F119" s="75"/>
      <c r="G119" s="75"/>
    </row>
    <row r="120" spans="1:7" ht="15" customHeight="1">
      <c r="A120" s="270" t="s">
        <v>2484</v>
      </c>
      <c r="B120" s="270" t="s">
        <v>2485</v>
      </c>
      <c r="C120" s="270" t="s">
        <v>2427</v>
      </c>
      <c r="D120" s="270" t="s">
        <v>3155</v>
      </c>
      <c r="E120" s="271" t="s">
        <v>2482</v>
      </c>
      <c r="F120" s="271" t="s">
        <v>2322</v>
      </c>
      <c r="G120" s="270" t="s">
        <v>2435</v>
      </c>
    </row>
    <row r="121" spans="1:7" ht="15" customHeight="1">
      <c r="A121" s="270" t="s">
        <v>2486</v>
      </c>
      <c r="B121" s="270" t="s">
        <v>2485</v>
      </c>
      <c r="C121" s="270" t="s">
        <v>2427</v>
      </c>
      <c r="D121" s="270" t="s">
        <v>3155</v>
      </c>
      <c r="E121" s="271" t="s">
        <v>2482</v>
      </c>
      <c r="F121" s="271" t="s">
        <v>2322</v>
      </c>
      <c r="G121" s="270" t="s">
        <v>2435</v>
      </c>
    </row>
    <row r="122" spans="1:7" ht="15" customHeight="1">
      <c r="A122" s="270" t="s">
        <v>2487</v>
      </c>
      <c r="B122" s="270" t="s">
        <v>2485</v>
      </c>
      <c r="C122" s="270" t="s">
        <v>2427</v>
      </c>
      <c r="D122" s="270" t="s">
        <v>3155</v>
      </c>
      <c r="E122" s="271" t="s">
        <v>2482</v>
      </c>
      <c r="F122" s="271" t="s">
        <v>2322</v>
      </c>
      <c r="G122" s="270" t="s">
        <v>2435</v>
      </c>
    </row>
    <row r="123" spans="1:7" ht="15" customHeight="1">
      <c r="A123" s="270" t="s">
        <v>2488</v>
      </c>
      <c r="B123" s="270" t="s">
        <v>2485</v>
      </c>
      <c r="C123" s="270" t="s">
        <v>2427</v>
      </c>
      <c r="D123" s="270" t="s">
        <v>3155</v>
      </c>
      <c r="E123" s="271" t="s">
        <v>2482</v>
      </c>
      <c r="F123" s="271" t="s">
        <v>2322</v>
      </c>
      <c r="G123" s="270" t="s">
        <v>2435</v>
      </c>
    </row>
    <row r="124" spans="1:7" ht="15" customHeight="1">
      <c r="A124" s="75" t="s">
        <v>2693</v>
      </c>
      <c r="B124" s="75"/>
      <c r="C124" s="75"/>
      <c r="D124" s="75"/>
      <c r="E124" s="76"/>
      <c r="F124" s="75"/>
      <c r="G124" s="75"/>
    </row>
    <row r="125" spans="1:7" ht="15" customHeight="1">
      <c r="A125" s="270" t="s">
        <v>2494</v>
      </c>
      <c r="B125" s="270" t="s">
        <v>2426</v>
      </c>
      <c r="C125" s="270" t="s">
        <v>2427</v>
      </c>
      <c r="D125" s="270" t="s">
        <v>3155</v>
      </c>
      <c r="E125" s="271" t="s">
        <v>2482</v>
      </c>
      <c r="F125" s="271" t="s">
        <v>2322</v>
      </c>
      <c r="G125" s="270" t="s">
        <v>2435</v>
      </c>
    </row>
    <row r="126" spans="1:7" ht="15" customHeight="1">
      <c r="A126" s="270" t="s">
        <v>2495</v>
      </c>
      <c r="B126" s="270" t="s">
        <v>2426</v>
      </c>
      <c r="C126" s="270" t="s">
        <v>2427</v>
      </c>
      <c r="D126" s="270" t="s">
        <v>3155</v>
      </c>
      <c r="E126" s="271" t="s">
        <v>2482</v>
      </c>
      <c r="F126" s="271" t="s">
        <v>2322</v>
      </c>
      <c r="G126" s="270" t="s">
        <v>2435</v>
      </c>
    </row>
    <row r="127" spans="1:7" ht="15" customHeight="1">
      <c r="A127" s="270" t="s">
        <v>2496</v>
      </c>
      <c r="B127" s="270" t="s">
        <v>2426</v>
      </c>
      <c r="C127" s="270" t="s">
        <v>2427</v>
      </c>
      <c r="D127" s="270" t="s">
        <v>3155</v>
      </c>
      <c r="E127" s="271" t="s">
        <v>2482</v>
      </c>
      <c r="F127" s="271" t="s">
        <v>2322</v>
      </c>
      <c r="G127" s="270" t="s">
        <v>2435</v>
      </c>
    </row>
    <row r="128" spans="1:7" ht="15" customHeight="1">
      <c r="A128" s="75" t="s">
        <v>2694</v>
      </c>
      <c r="B128" s="75"/>
      <c r="C128" s="75"/>
      <c r="D128" s="75"/>
      <c r="E128" s="76"/>
      <c r="F128" s="75"/>
      <c r="G128" s="75"/>
    </row>
    <row r="129" spans="1:7" ht="15" customHeight="1">
      <c r="A129" s="270" t="s">
        <v>2498</v>
      </c>
      <c r="B129" s="270" t="s">
        <v>2426</v>
      </c>
      <c r="C129" s="270" t="s">
        <v>2427</v>
      </c>
      <c r="D129" s="270" t="s">
        <v>3155</v>
      </c>
      <c r="E129" s="271" t="s">
        <v>2482</v>
      </c>
      <c r="F129" s="271" t="s">
        <v>2322</v>
      </c>
      <c r="G129" s="270" t="s">
        <v>2435</v>
      </c>
    </row>
    <row r="130" spans="1:7" ht="15" customHeight="1">
      <c r="A130" s="75" t="s">
        <v>2696</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0" t="s">
        <v>2503</v>
      </c>
      <c r="B132" s="270" t="s">
        <v>2504</v>
      </c>
      <c r="C132" s="270" t="s">
        <v>2474</v>
      </c>
      <c r="D132" s="270" t="s">
        <v>3155</v>
      </c>
      <c r="E132" s="271" t="s">
        <v>2475</v>
      </c>
      <c r="F132" s="271" t="s">
        <v>2322</v>
      </c>
      <c r="G132" s="270" t="s">
        <v>2505</v>
      </c>
    </row>
    <row r="133" spans="1:7" ht="15" customHeight="1">
      <c r="A133" s="75" t="s">
        <v>2697</v>
      </c>
      <c r="B133" s="75"/>
      <c r="C133" s="75"/>
      <c r="D133" s="75"/>
      <c r="E133" s="76"/>
      <c r="F133" s="75"/>
      <c r="G133" s="75"/>
    </row>
    <row r="134" spans="1:7" ht="15" customHeight="1">
      <c r="A134" s="270" t="s">
        <v>2515</v>
      </c>
      <c r="B134" s="270" t="s">
        <v>2426</v>
      </c>
      <c r="C134" s="270" t="s">
        <v>2474</v>
      </c>
      <c r="D134" s="270" t="s">
        <v>3155</v>
      </c>
      <c r="E134" s="271" t="s">
        <v>2475</v>
      </c>
      <c r="F134" s="271" t="s">
        <v>2322</v>
      </c>
      <c r="G134" s="270" t="s">
        <v>2435</v>
      </c>
    </row>
    <row r="135" spans="1:7" ht="15" customHeight="1">
      <c r="A135" s="75" t="s">
        <v>2698</v>
      </c>
      <c r="B135" s="75"/>
      <c r="C135" s="75"/>
      <c r="D135" s="75"/>
      <c r="E135" s="76"/>
      <c r="F135" s="75"/>
      <c r="G135" s="75"/>
    </row>
    <row r="136" spans="1:7" ht="15" customHeight="1">
      <c r="A136" s="270" t="s">
        <v>2519</v>
      </c>
      <c r="B136" s="270" t="s">
        <v>2520</v>
      </c>
      <c r="C136" s="270" t="s">
        <v>2521</v>
      </c>
      <c r="D136" s="270" t="s">
        <v>3155</v>
      </c>
      <c r="E136" s="271" t="s">
        <v>2522</v>
      </c>
      <c r="F136" s="270" t="s">
        <v>2323</v>
      </c>
      <c r="G136" s="270" t="s">
        <v>2523</v>
      </c>
    </row>
    <row r="137" spans="1:7" ht="15" customHeight="1">
      <c r="A137" s="75" t="s">
        <v>2699</v>
      </c>
      <c r="B137" s="75"/>
      <c r="C137" s="75"/>
      <c r="D137" s="75"/>
      <c r="E137" s="76"/>
      <c r="F137" s="75"/>
      <c r="G137" s="75"/>
    </row>
    <row r="138" spans="1:7" ht="15" customHeight="1">
      <c r="A138" s="270" t="s">
        <v>2528</v>
      </c>
      <c r="B138" s="270" t="s">
        <v>2426</v>
      </c>
      <c r="C138" s="270" t="s">
        <v>2474</v>
      </c>
      <c r="D138" s="270" t="s">
        <v>3155</v>
      </c>
      <c r="E138" s="271" t="s">
        <v>2475</v>
      </c>
      <c r="F138" s="271" t="s">
        <v>2322</v>
      </c>
      <c r="G138" s="270" t="s">
        <v>2529</v>
      </c>
    </row>
    <row r="139" spans="1:7" ht="15" customHeight="1">
      <c r="A139" s="270" t="s">
        <v>2534</v>
      </c>
      <c r="B139" s="270" t="s">
        <v>2535</v>
      </c>
      <c r="C139" s="270" t="s">
        <v>2474</v>
      </c>
      <c r="D139" s="270" t="s">
        <v>3155</v>
      </c>
      <c r="E139" s="271" t="s">
        <v>2475</v>
      </c>
      <c r="F139" s="271" t="s">
        <v>2322</v>
      </c>
      <c r="G139" s="270" t="s">
        <v>2536</v>
      </c>
    </row>
    <row r="140" spans="1:7" ht="15" customHeight="1">
      <c r="A140" s="270" t="s">
        <v>2537</v>
      </c>
      <c r="B140" s="270" t="s">
        <v>2426</v>
      </c>
      <c r="C140" s="270" t="s">
        <v>2427</v>
      </c>
      <c r="D140" s="270" t="s">
        <v>3155</v>
      </c>
      <c r="E140" s="271" t="s">
        <v>2482</v>
      </c>
      <c r="F140" s="271" t="s">
        <v>2322</v>
      </c>
      <c r="G140" s="270" t="s">
        <v>2435</v>
      </c>
    </row>
    <row r="141" spans="1:7" ht="15" customHeight="1">
      <c r="A141" s="75" t="s">
        <v>2709</v>
      </c>
      <c r="B141" s="75"/>
      <c r="C141" s="75"/>
      <c r="D141" s="75"/>
      <c r="E141" s="76"/>
      <c r="F141" s="75"/>
      <c r="G141" s="75"/>
    </row>
    <row r="142" spans="1:7" ht="15" customHeight="1">
      <c r="A142" s="270" t="s">
        <v>2472</v>
      </c>
      <c r="B142" s="270" t="s">
        <v>2473</v>
      </c>
      <c r="C142" s="270" t="s">
        <v>2474</v>
      </c>
      <c r="D142" s="270" t="s">
        <v>3159</v>
      </c>
      <c r="E142" s="271" t="s">
        <v>2475</v>
      </c>
      <c r="F142" s="271" t="s">
        <v>2345</v>
      </c>
      <c r="G142" s="270" t="s">
        <v>2476</v>
      </c>
    </row>
    <row r="143" spans="1:7" ht="15" customHeight="1">
      <c r="A143" s="270" t="s">
        <v>2477</v>
      </c>
      <c r="B143" s="270" t="s">
        <v>2426</v>
      </c>
      <c r="C143" s="270" t="s">
        <v>1213</v>
      </c>
      <c r="D143" s="270" t="s">
        <v>3159</v>
      </c>
      <c r="E143" s="271" t="s">
        <v>1213</v>
      </c>
      <c r="F143" s="271" t="s">
        <v>2346</v>
      </c>
      <c r="G143" s="270" t="s">
        <v>2435</v>
      </c>
    </row>
    <row r="144" spans="1:7" ht="15" customHeight="1">
      <c r="A144" s="270" t="s">
        <v>2478</v>
      </c>
      <c r="B144" s="270"/>
      <c r="C144" s="270" t="s">
        <v>2479</v>
      </c>
      <c r="D144" s="270" t="s">
        <v>3159</v>
      </c>
      <c r="E144" s="271" t="s">
        <v>1213</v>
      </c>
      <c r="F144" s="270" t="s">
        <v>2346</v>
      </c>
      <c r="G144" s="270" t="s">
        <v>2435</v>
      </c>
    </row>
    <row r="145" spans="1:7" ht="15" customHeight="1">
      <c r="A145" s="75" t="s">
        <v>2711</v>
      </c>
      <c r="B145" s="75"/>
      <c r="C145" s="75"/>
      <c r="D145" s="75"/>
      <c r="E145" s="76"/>
      <c r="F145" s="75"/>
      <c r="G145" s="75"/>
    </row>
    <row r="146" spans="1:7" ht="15" customHeight="1">
      <c r="A146" s="270" t="s">
        <v>2481</v>
      </c>
      <c r="B146" s="270" t="s">
        <v>2426</v>
      </c>
      <c r="C146" s="270" t="s">
        <v>2427</v>
      </c>
      <c r="D146" s="270" t="s">
        <v>3159</v>
      </c>
      <c r="E146" s="271" t="s">
        <v>2482</v>
      </c>
      <c r="F146" s="271" t="s">
        <v>2345</v>
      </c>
      <c r="G146" s="270" t="s">
        <v>2435</v>
      </c>
    </row>
    <row r="147" spans="1:7" ht="15" customHeight="1">
      <c r="A147" s="75" t="s">
        <v>3160</v>
      </c>
      <c r="B147" s="75"/>
      <c r="C147" s="75"/>
      <c r="D147" s="75"/>
      <c r="E147" s="76"/>
      <c r="F147" s="75"/>
      <c r="G147" s="75"/>
    </row>
    <row r="148" spans="1:7" ht="15" customHeight="1">
      <c r="A148" s="270" t="s">
        <v>2572</v>
      </c>
      <c r="B148" s="270" t="s">
        <v>2571</v>
      </c>
      <c r="C148" s="270" t="s">
        <v>2573</v>
      </c>
      <c r="D148" s="270" t="s">
        <v>3159</v>
      </c>
      <c r="E148" s="271" t="s">
        <v>3156</v>
      </c>
      <c r="F148" s="271" t="s">
        <v>2345</v>
      </c>
      <c r="G148" s="270" t="s">
        <v>2435</v>
      </c>
    </row>
    <row r="149" spans="1:7" ht="15" customHeight="1">
      <c r="A149" s="75" t="s">
        <v>2713</v>
      </c>
      <c r="B149" s="75"/>
      <c r="C149" s="75"/>
      <c r="D149" s="75"/>
      <c r="E149" s="76"/>
      <c r="F149" s="75"/>
      <c r="G149" s="75"/>
    </row>
    <row r="150" spans="1:7" ht="15" customHeight="1">
      <c r="A150" s="270" t="s">
        <v>3157</v>
      </c>
      <c r="B150" s="270" t="s">
        <v>2585</v>
      </c>
      <c r="C150" s="270" t="s">
        <v>3158</v>
      </c>
      <c r="D150" s="270" t="s">
        <v>3159</v>
      </c>
      <c r="E150" s="271" t="s">
        <v>3156</v>
      </c>
      <c r="F150" s="271" t="s">
        <v>2345</v>
      </c>
      <c r="G150" s="270" t="s">
        <v>2435</v>
      </c>
    </row>
    <row r="151" spans="1:7" ht="15" customHeight="1">
      <c r="A151" s="270" t="s">
        <v>2584</v>
      </c>
      <c r="B151" s="270" t="s">
        <v>2585</v>
      </c>
      <c r="C151" s="270" t="s">
        <v>2586</v>
      </c>
      <c r="D151" s="270" t="s">
        <v>3159</v>
      </c>
      <c r="E151" s="271" t="s">
        <v>3161</v>
      </c>
      <c r="F151" s="270" t="s">
        <v>2346</v>
      </c>
      <c r="G151" s="270" t="s">
        <v>2435</v>
      </c>
    </row>
    <row r="152" spans="1:7" ht="15" customHeight="1">
      <c r="A152" s="75" t="s">
        <v>2714</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0" t="s">
        <v>2486</v>
      </c>
      <c r="B154" s="270" t="s">
        <v>2485</v>
      </c>
      <c r="C154" s="270" t="s">
        <v>2427</v>
      </c>
      <c r="D154" s="270" t="s">
        <v>3159</v>
      </c>
      <c r="E154" s="271" t="s">
        <v>2482</v>
      </c>
      <c r="F154" s="271" t="s">
        <v>2345</v>
      </c>
      <c r="G154" s="270" t="s">
        <v>2435</v>
      </c>
    </row>
    <row r="155" spans="1:7" ht="15" customHeight="1">
      <c r="A155" s="270" t="s">
        <v>2487</v>
      </c>
      <c r="B155" s="270" t="s">
        <v>2485</v>
      </c>
      <c r="C155" s="270" t="s">
        <v>2427</v>
      </c>
      <c r="D155" s="270" t="s">
        <v>3159</v>
      </c>
      <c r="E155" s="271" t="s">
        <v>2482</v>
      </c>
      <c r="F155" s="271" t="s">
        <v>2345</v>
      </c>
      <c r="G155" s="270" t="s">
        <v>2435</v>
      </c>
    </row>
    <row r="156" spans="1:7" ht="15" customHeight="1">
      <c r="A156" s="270" t="s">
        <v>2488</v>
      </c>
      <c r="B156" s="270" t="s">
        <v>2485</v>
      </c>
      <c r="C156" s="270" t="s">
        <v>2427</v>
      </c>
      <c r="D156" s="270" t="s">
        <v>3159</v>
      </c>
      <c r="E156" s="271" t="s">
        <v>2482</v>
      </c>
      <c r="F156" s="270" t="s">
        <v>2345</v>
      </c>
      <c r="G156" s="270" t="s">
        <v>2435</v>
      </c>
    </row>
    <row r="157" spans="1:7" ht="15" customHeight="1">
      <c r="A157" s="75" t="s">
        <v>2715</v>
      </c>
      <c r="B157" s="75"/>
      <c r="C157" s="75"/>
      <c r="D157" s="75"/>
      <c r="E157" s="76"/>
      <c r="F157" s="75"/>
      <c r="G157" s="75"/>
    </row>
    <row r="158" spans="1:7" ht="15" customHeight="1">
      <c r="A158" s="270" t="s">
        <v>2494</v>
      </c>
      <c r="B158" s="270" t="s">
        <v>2426</v>
      </c>
      <c r="C158" s="270" t="s">
        <v>2427</v>
      </c>
      <c r="D158" s="270" t="s">
        <v>3159</v>
      </c>
      <c r="E158" s="271" t="s">
        <v>2482</v>
      </c>
      <c r="F158" s="271" t="s">
        <v>2345</v>
      </c>
      <c r="G158" s="270" t="s">
        <v>2435</v>
      </c>
    </row>
    <row r="159" spans="1:7" ht="15" customHeight="1">
      <c r="A159" s="270" t="s">
        <v>2495</v>
      </c>
      <c r="B159" s="270" t="s">
        <v>2426</v>
      </c>
      <c r="C159" s="270" t="s">
        <v>2427</v>
      </c>
      <c r="D159" s="270" t="s">
        <v>3159</v>
      </c>
      <c r="E159" s="271" t="s">
        <v>2482</v>
      </c>
      <c r="F159" s="271" t="s">
        <v>2345</v>
      </c>
      <c r="G159" s="270" t="s">
        <v>2435</v>
      </c>
    </row>
    <row r="160" spans="1:7" ht="15" customHeight="1">
      <c r="A160" s="270" t="s">
        <v>2496</v>
      </c>
      <c r="B160" s="270" t="s">
        <v>2426</v>
      </c>
      <c r="C160" s="270" t="s">
        <v>2427</v>
      </c>
      <c r="D160" s="270" t="s">
        <v>3159</v>
      </c>
      <c r="E160" s="271" t="s">
        <v>2482</v>
      </c>
      <c r="F160" s="270" t="s">
        <v>2345</v>
      </c>
      <c r="G160" s="270" t="s">
        <v>2435</v>
      </c>
    </row>
    <row r="161" spans="1:7" ht="15" customHeight="1">
      <c r="A161" s="75" t="s">
        <v>2716</v>
      </c>
      <c r="B161" s="75"/>
      <c r="C161" s="75"/>
      <c r="D161" s="75"/>
      <c r="E161" s="76"/>
      <c r="F161" s="75"/>
      <c r="G161" s="75"/>
    </row>
    <row r="162" spans="1:7" ht="15" customHeight="1">
      <c r="A162" s="270" t="s">
        <v>2498</v>
      </c>
      <c r="B162" s="270" t="s">
        <v>2426</v>
      </c>
      <c r="C162" s="270" t="s">
        <v>2427</v>
      </c>
      <c r="D162" s="270" t="s">
        <v>3159</v>
      </c>
      <c r="E162" s="271" t="s">
        <v>2482</v>
      </c>
      <c r="F162" s="270" t="s">
        <v>2345</v>
      </c>
      <c r="G162" s="270" t="s">
        <v>2435</v>
      </c>
    </row>
    <row r="163" spans="1:7" ht="15" customHeight="1">
      <c r="A163" s="75" t="s">
        <v>2717</v>
      </c>
      <c r="B163" s="75"/>
      <c r="C163" s="75"/>
      <c r="D163" s="75"/>
      <c r="E163" s="76"/>
      <c r="F163" s="75"/>
      <c r="G163" s="75"/>
    </row>
    <row r="164" spans="1:7" ht="15" customHeight="1">
      <c r="A164" s="270" t="s">
        <v>2631</v>
      </c>
      <c r="B164" s="270" t="s">
        <v>2632</v>
      </c>
      <c r="C164" s="270" t="s">
        <v>2633</v>
      </c>
      <c r="D164" s="270" t="s">
        <v>3159</v>
      </c>
      <c r="E164" s="271" t="s">
        <v>3161</v>
      </c>
      <c r="F164" s="271" t="s">
        <v>2346</v>
      </c>
      <c r="G164" s="270" t="s">
        <v>2634</v>
      </c>
    </row>
    <row r="165" spans="1:7" ht="15" customHeight="1">
      <c r="A165" s="270" t="s">
        <v>2500</v>
      </c>
      <c r="B165" s="270" t="s">
        <v>2501</v>
      </c>
      <c r="C165" s="270" t="s">
        <v>2474</v>
      </c>
      <c r="D165" s="270" t="s">
        <v>3159</v>
      </c>
      <c r="E165" s="271" t="s">
        <v>2475</v>
      </c>
      <c r="F165" s="270" t="s">
        <v>2345</v>
      </c>
      <c r="G165" s="270" t="s">
        <v>2502</v>
      </c>
    </row>
    <row r="166" spans="1:7" ht="15" customHeight="1">
      <c r="A166" s="270" t="s">
        <v>2503</v>
      </c>
      <c r="B166" s="270" t="s">
        <v>2504</v>
      </c>
      <c r="C166" s="270" t="s">
        <v>2474</v>
      </c>
      <c r="D166" s="270" t="s">
        <v>3159</v>
      </c>
      <c r="E166" s="271" t="s">
        <v>2475</v>
      </c>
      <c r="F166" s="271" t="s">
        <v>2345</v>
      </c>
      <c r="G166" s="270" t="s">
        <v>2505</v>
      </c>
    </row>
    <row r="167" spans="1:7" ht="15" customHeight="1">
      <c r="A167" s="75" t="s">
        <v>2718</v>
      </c>
      <c r="B167" s="75"/>
      <c r="C167" s="75"/>
      <c r="D167" s="75"/>
      <c r="E167" s="76"/>
      <c r="F167" s="75"/>
      <c r="G167" s="75"/>
    </row>
    <row r="168" spans="1:7" ht="15" customHeight="1">
      <c r="A168" s="270" t="s">
        <v>2515</v>
      </c>
      <c r="B168" s="270" t="s">
        <v>2426</v>
      </c>
      <c r="C168" s="270" t="s">
        <v>2474</v>
      </c>
      <c r="D168" s="270" t="s">
        <v>3159</v>
      </c>
      <c r="E168" s="271" t="s">
        <v>2475</v>
      </c>
      <c r="F168" s="270" t="s">
        <v>2345</v>
      </c>
      <c r="G168" s="270" t="s">
        <v>2435</v>
      </c>
    </row>
    <row r="169" spans="1:7" ht="15" customHeight="1">
      <c r="A169" s="75" t="s">
        <v>2719</v>
      </c>
      <c r="B169" s="75"/>
      <c r="C169" s="75"/>
      <c r="D169" s="75"/>
      <c r="E169" s="76"/>
      <c r="F169" s="75"/>
      <c r="G169" s="75"/>
    </row>
    <row r="170" spans="1:7" ht="15" customHeight="1">
      <c r="A170" s="270" t="s">
        <v>2519</v>
      </c>
      <c r="B170" s="270" t="s">
        <v>2520</v>
      </c>
      <c r="C170" s="270" t="s">
        <v>2521</v>
      </c>
      <c r="D170" s="270" t="s">
        <v>3159</v>
      </c>
      <c r="E170" s="271" t="s">
        <v>3162</v>
      </c>
      <c r="F170" s="271" t="s">
        <v>2346</v>
      </c>
      <c r="G170" s="270" t="s">
        <v>2523</v>
      </c>
    </row>
    <row r="171" spans="1:7" ht="15" customHeight="1">
      <c r="A171" s="270" t="s">
        <v>3163</v>
      </c>
      <c r="B171" s="270" t="s">
        <v>2658</v>
      </c>
      <c r="C171" s="270" t="s">
        <v>3161</v>
      </c>
      <c r="D171" s="270" t="s">
        <v>3159</v>
      </c>
      <c r="E171" s="271" t="s">
        <v>3161</v>
      </c>
      <c r="F171" s="271" t="s">
        <v>2346</v>
      </c>
      <c r="G171" s="270" t="s">
        <v>2435</v>
      </c>
    </row>
    <row r="172" spans="1:7" ht="15" customHeight="1">
      <c r="A172" s="75" t="s">
        <v>2720</v>
      </c>
      <c r="B172" s="75"/>
      <c r="C172" s="75"/>
      <c r="D172" s="75"/>
      <c r="E172" s="76"/>
      <c r="F172" s="75"/>
      <c r="G172" s="75"/>
    </row>
    <row r="173" spans="1:7" ht="15" customHeight="1">
      <c r="A173" s="270" t="s">
        <v>2528</v>
      </c>
      <c r="B173" s="270" t="s">
        <v>2426</v>
      </c>
      <c r="C173" s="270" t="s">
        <v>2474</v>
      </c>
      <c r="D173" s="270" t="s">
        <v>3159</v>
      </c>
      <c r="E173" s="271" t="s">
        <v>2475</v>
      </c>
      <c r="F173" s="270" t="s">
        <v>2345</v>
      </c>
      <c r="G173" s="270" t="s">
        <v>2529</v>
      </c>
    </row>
    <row r="174" spans="1:7" ht="15" customHeight="1">
      <c r="A174" s="270" t="s">
        <v>2534</v>
      </c>
      <c r="B174" s="270" t="s">
        <v>2535</v>
      </c>
      <c r="C174" s="270" t="s">
        <v>2474</v>
      </c>
      <c r="D174" s="270" t="s">
        <v>3159</v>
      </c>
      <c r="E174" s="271" t="s">
        <v>2475</v>
      </c>
      <c r="F174" s="271" t="s">
        <v>2345</v>
      </c>
      <c r="G174" s="270" t="s">
        <v>2536</v>
      </c>
    </row>
    <row r="175" spans="1:7" ht="15" customHeight="1">
      <c r="A175" s="270" t="s">
        <v>2537</v>
      </c>
      <c r="B175" s="270" t="s">
        <v>2426</v>
      </c>
      <c r="C175" s="270" t="s">
        <v>2427</v>
      </c>
      <c r="D175" s="270" t="s">
        <v>3159</v>
      </c>
      <c r="E175" s="271" t="s">
        <v>2482</v>
      </c>
      <c r="F175" s="270" t="s">
        <v>2345</v>
      </c>
      <c r="G175" s="270" t="s">
        <v>2435</v>
      </c>
    </row>
    <row r="176" spans="1:7" ht="15" customHeight="1">
      <c r="A176" s="75" t="s">
        <v>2730</v>
      </c>
      <c r="B176" s="75"/>
      <c r="C176" s="75"/>
      <c r="D176" s="75"/>
      <c r="E176" s="76"/>
      <c r="F176" s="75"/>
      <c r="G176" s="75"/>
    </row>
    <row r="177" spans="1:7" ht="15" customHeight="1">
      <c r="A177" s="270" t="s">
        <v>2472</v>
      </c>
      <c r="B177" s="270" t="s">
        <v>2473</v>
      </c>
      <c r="C177" s="270" t="s">
        <v>2474</v>
      </c>
      <c r="D177" s="270" t="s">
        <v>3164</v>
      </c>
      <c r="E177" s="271" t="s">
        <v>2475</v>
      </c>
      <c r="F177" s="270" t="s">
        <v>2361</v>
      </c>
      <c r="G177" s="270" t="s">
        <v>2476</v>
      </c>
    </row>
    <row r="178" spans="1:7" ht="15" customHeight="1">
      <c r="A178" s="270" t="s">
        <v>2477</v>
      </c>
      <c r="B178" s="270" t="s">
        <v>2426</v>
      </c>
      <c r="C178" s="270" t="s">
        <v>1213</v>
      </c>
      <c r="D178" s="270" t="s">
        <v>3164</v>
      </c>
      <c r="E178" s="271" t="s">
        <v>1213</v>
      </c>
      <c r="F178" s="271" t="s">
        <v>2362</v>
      </c>
      <c r="G178" s="270" t="s">
        <v>2435</v>
      </c>
    </row>
    <row r="179" spans="1:7" ht="15" customHeight="1">
      <c r="A179" s="270" t="s">
        <v>2478</v>
      </c>
      <c r="B179" s="270"/>
      <c r="C179" s="270" t="s">
        <v>2479</v>
      </c>
      <c r="D179" s="270" t="s">
        <v>3164</v>
      </c>
      <c r="E179" s="271" t="s">
        <v>1213</v>
      </c>
      <c r="F179" s="270" t="s">
        <v>2362</v>
      </c>
      <c r="G179" s="270" t="s">
        <v>2435</v>
      </c>
    </row>
    <row r="180" spans="1:7" ht="15" customHeight="1">
      <c r="A180" s="75" t="s">
        <v>2732</v>
      </c>
      <c r="B180" s="75"/>
      <c r="C180" s="75"/>
      <c r="D180" s="75"/>
      <c r="E180" s="76"/>
      <c r="F180" s="75"/>
      <c r="G180" s="75"/>
    </row>
    <row r="181" spans="1:7" ht="15" customHeight="1">
      <c r="A181" s="270" t="s">
        <v>2481</v>
      </c>
      <c r="B181" s="270" t="s">
        <v>2426</v>
      </c>
      <c r="C181" s="270" t="s">
        <v>2427</v>
      </c>
      <c r="D181" s="270" t="s">
        <v>3164</v>
      </c>
      <c r="E181" s="271" t="s">
        <v>2482</v>
      </c>
      <c r="F181" s="271" t="s">
        <v>2361</v>
      </c>
      <c r="G181" s="270" t="s">
        <v>2435</v>
      </c>
    </row>
    <row r="182" spans="1:7" ht="15" customHeight="1">
      <c r="A182" s="75" t="s">
        <v>2733</v>
      </c>
      <c r="B182" s="75"/>
      <c r="C182" s="75"/>
      <c r="D182" s="75"/>
      <c r="E182" s="76"/>
      <c r="F182" s="75"/>
      <c r="G182" s="75"/>
    </row>
    <row r="183" spans="1:7" ht="15" customHeight="1">
      <c r="A183" s="270" t="s">
        <v>2484</v>
      </c>
      <c r="B183" s="270" t="s">
        <v>2485</v>
      </c>
      <c r="C183" s="270" t="s">
        <v>2427</v>
      </c>
      <c r="D183" s="270" t="s">
        <v>3164</v>
      </c>
      <c r="E183" s="271" t="s">
        <v>2482</v>
      </c>
      <c r="F183" s="271" t="s">
        <v>2361</v>
      </c>
      <c r="G183" s="270" t="s">
        <v>2435</v>
      </c>
    </row>
    <row r="184" spans="1:7" ht="15" customHeight="1">
      <c r="A184" s="270" t="s">
        <v>2486</v>
      </c>
      <c r="B184" s="270" t="s">
        <v>2485</v>
      </c>
      <c r="C184" s="270" t="s">
        <v>2427</v>
      </c>
      <c r="D184" s="270" t="s">
        <v>3164</v>
      </c>
      <c r="E184" s="271" t="s">
        <v>2482</v>
      </c>
      <c r="F184" s="270" t="s">
        <v>2361</v>
      </c>
      <c r="G184" s="270" t="s">
        <v>2435</v>
      </c>
    </row>
    <row r="185" spans="1:7" ht="15" customHeight="1">
      <c r="A185" s="270" t="s">
        <v>2487</v>
      </c>
      <c r="B185" s="270" t="s">
        <v>2485</v>
      </c>
      <c r="C185" s="270" t="s">
        <v>2427</v>
      </c>
      <c r="D185" s="270" t="s">
        <v>3164</v>
      </c>
      <c r="E185" s="271" t="s">
        <v>2482</v>
      </c>
      <c r="F185" s="271" t="s">
        <v>2361</v>
      </c>
      <c r="G185" s="270" t="s">
        <v>2435</v>
      </c>
    </row>
    <row r="186" spans="1:7" ht="15" customHeight="1">
      <c r="A186" s="270" t="s">
        <v>2488</v>
      </c>
      <c r="B186" s="270" t="s">
        <v>2485</v>
      </c>
      <c r="C186" s="270" t="s">
        <v>2427</v>
      </c>
      <c r="D186" s="270" t="s">
        <v>3164</v>
      </c>
      <c r="E186" s="271" t="s">
        <v>2482</v>
      </c>
      <c r="F186" s="271" t="s">
        <v>2361</v>
      </c>
      <c r="G186" s="270" t="s">
        <v>2435</v>
      </c>
    </row>
    <row r="187" spans="1:7" ht="15" customHeight="1">
      <c r="A187" s="75" t="s">
        <v>2734</v>
      </c>
      <c r="B187" s="75"/>
      <c r="C187" s="75"/>
      <c r="D187" s="75"/>
      <c r="E187" s="76"/>
      <c r="F187" s="75"/>
      <c r="G187" s="75"/>
    </row>
    <row r="188" spans="1:7" ht="15" customHeight="1">
      <c r="A188" s="270" t="s">
        <v>2494</v>
      </c>
      <c r="B188" s="270" t="s">
        <v>2426</v>
      </c>
      <c r="C188" s="270" t="s">
        <v>2427</v>
      </c>
      <c r="D188" s="270" t="s">
        <v>3164</v>
      </c>
      <c r="E188" s="271" t="s">
        <v>2482</v>
      </c>
      <c r="F188" s="270" t="s">
        <v>2361</v>
      </c>
      <c r="G188" s="270" t="s">
        <v>2435</v>
      </c>
    </row>
    <row r="189" spans="1:7" ht="15" customHeight="1">
      <c r="A189" s="270" t="s">
        <v>2495</v>
      </c>
      <c r="B189" s="270" t="s">
        <v>2426</v>
      </c>
      <c r="C189" s="270" t="s">
        <v>2427</v>
      </c>
      <c r="D189" s="270" t="s">
        <v>3164</v>
      </c>
      <c r="E189" s="271" t="s">
        <v>2482</v>
      </c>
      <c r="F189" s="271" t="s">
        <v>2361</v>
      </c>
      <c r="G189" s="270" t="s">
        <v>2435</v>
      </c>
    </row>
    <row r="190" spans="1:7" ht="15" customHeight="1">
      <c r="A190" s="270" t="s">
        <v>2496</v>
      </c>
      <c r="B190" s="270" t="s">
        <v>2426</v>
      </c>
      <c r="C190" s="270" t="s">
        <v>2427</v>
      </c>
      <c r="D190" s="270" t="s">
        <v>3164</v>
      </c>
      <c r="E190" s="271" t="s">
        <v>2482</v>
      </c>
      <c r="F190" s="270" t="s">
        <v>2361</v>
      </c>
      <c r="G190" s="270" t="s">
        <v>2435</v>
      </c>
    </row>
    <row r="191" spans="1:7" ht="15" customHeight="1">
      <c r="A191" s="75" t="s">
        <v>2735</v>
      </c>
      <c r="B191" s="75"/>
      <c r="C191" s="75"/>
      <c r="D191" s="75"/>
      <c r="E191" s="76"/>
      <c r="F191" s="75"/>
      <c r="G191" s="75"/>
    </row>
    <row r="192" spans="1:7" ht="15" customHeight="1">
      <c r="A192" s="270" t="s">
        <v>2498</v>
      </c>
      <c r="B192" s="270" t="s">
        <v>2426</v>
      </c>
      <c r="C192" s="270" t="s">
        <v>2427</v>
      </c>
      <c r="D192" s="270" t="s">
        <v>3164</v>
      </c>
      <c r="E192" s="271" t="s">
        <v>2482</v>
      </c>
      <c r="F192" s="271" t="s">
        <v>2361</v>
      </c>
      <c r="G192" s="270" t="s">
        <v>2435</v>
      </c>
    </row>
    <row r="193" spans="1:7" ht="15" customHeight="1">
      <c r="A193" s="75" t="s">
        <v>2736</v>
      </c>
      <c r="B193" s="75"/>
      <c r="C193" s="75"/>
      <c r="D193" s="75"/>
      <c r="E193" s="76"/>
      <c r="F193" s="75"/>
      <c r="G193" s="75"/>
    </row>
    <row r="194" spans="1:7" ht="15" customHeight="1">
      <c r="A194" s="270" t="s">
        <v>2500</v>
      </c>
      <c r="B194" s="270" t="s">
        <v>2501</v>
      </c>
      <c r="C194" s="270" t="s">
        <v>2474</v>
      </c>
      <c r="D194" s="270" t="s">
        <v>3164</v>
      </c>
      <c r="E194" s="271" t="s">
        <v>2475</v>
      </c>
      <c r="F194" s="271" t="s">
        <v>2361</v>
      </c>
      <c r="G194" s="270" t="s">
        <v>2502</v>
      </c>
    </row>
    <row r="195" spans="1:7" ht="15" customHeight="1">
      <c r="A195" s="270" t="s">
        <v>2503</v>
      </c>
      <c r="B195" s="270" t="s">
        <v>2504</v>
      </c>
      <c r="C195" s="270" t="s">
        <v>2474</v>
      </c>
      <c r="D195" s="270" t="s">
        <v>3164</v>
      </c>
      <c r="E195" s="271" t="s">
        <v>2475</v>
      </c>
      <c r="F195" s="270" t="s">
        <v>2361</v>
      </c>
      <c r="G195" s="270" t="s">
        <v>2505</v>
      </c>
    </row>
    <row r="196" spans="1:7" ht="15" customHeight="1">
      <c r="A196" s="75" t="s">
        <v>2738</v>
      </c>
      <c r="B196" s="75"/>
      <c r="C196" s="75"/>
      <c r="D196" s="75"/>
      <c r="E196" s="76"/>
      <c r="F196" s="75"/>
      <c r="G196" s="75"/>
    </row>
    <row r="197" spans="1:7" ht="15" customHeight="1">
      <c r="A197" s="270" t="s">
        <v>2515</v>
      </c>
      <c r="B197" s="270" t="s">
        <v>2426</v>
      </c>
      <c r="C197" s="270" t="s">
        <v>2474</v>
      </c>
      <c r="D197" s="270" t="s">
        <v>3164</v>
      </c>
      <c r="E197" s="271" t="s">
        <v>2475</v>
      </c>
      <c r="F197" s="271" t="s">
        <v>2361</v>
      </c>
      <c r="G197" s="270" t="s">
        <v>2435</v>
      </c>
    </row>
    <row r="198" spans="1:7" ht="15" customHeight="1">
      <c r="A198" s="75" t="s">
        <v>2739</v>
      </c>
      <c r="B198" s="75"/>
      <c r="C198" s="75"/>
      <c r="D198" s="75"/>
      <c r="E198" s="76"/>
      <c r="F198" s="75"/>
      <c r="G198" s="75"/>
    </row>
    <row r="199" spans="1:7" ht="15" customHeight="1">
      <c r="A199" s="270" t="s">
        <v>2519</v>
      </c>
      <c r="B199" s="270" t="s">
        <v>2520</v>
      </c>
      <c r="C199" s="270" t="s">
        <v>2521</v>
      </c>
      <c r="D199" s="270" t="s">
        <v>3164</v>
      </c>
      <c r="E199" s="271" t="s">
        <v>2522</v>
      </c>
      <c r="F199" s="271" t="s">
        <v>2362</v>
      </c>
      <c r="G199" s="270" t="s">
        <v>2523</v>
      </c>
    </row>
    <row r="200" spans="1:7" ht="15" customHeight="1">
      <c r="A200" s="270" t="s">
        <v>2524</v>
      </c>
      <c r="B200" s="270"/>
      <c r="C200" s="270" t="s">
        <v>2525</v>
      </c>
      <c r="D200" s="270" t="s">
        <v>3164</v>
      </c>
      <c r="E200" s="271" t="s">
        <v>3165</v>
      </c>
      <c r="F200" s="271" t="s">
        <v>2361</v>
      </c>
      <c r="G200" s="270" t="s">
        <v>2435</v>
      </c>
    </row>
    <row r="201" spans="1:7" ht="15" customHeight="1">
      <c r="A201" s="75" t="s">
        <v>2740</v>
      </c>
      <c r="B201" s="75"/>
      <c r="C201" s="75"/>
      <c r="D201" s="75"/>
      <c r="E201" s="76"/>
      <c r="F201" s="75"/>
      <c r="G201" s="75"/>
    </row>
    <row r="202" spans="1:7" ht="15" customHeight="1">
      <c r="A202" s="270" t="s">
        <v>2528</v>
      </c>
      <c r="B202" s="270" t="s">
        <v>2426</v>
      </c>
      <c r="C202" s="270" t="s">
        <v>2474</v>
      </c>
      <c r="D202" s="270" t="s">
        <v>3164</v>
      </c>
      <c r="E202" s="271" t="s">
        <v>2475</v>
      </c>
      <c r="F202" s="270" t="s">
        <v>2361</v>
      </c>
      <c r="G202" s="270" t="s">
        <v>2529</v>
      </c>
    </row>
    <row r="203" spans="1:7" ht="15" customHeight="1">
      <c r="A203" s="270" t="s">
        <v>2534</v>
      </c>
      <c r="B203" s="270" t="s">
        <v>2535</v>
      </c>
      <c r="C203" s="270" t="s">
        <v>2474</v>
      </c>
      <c r="D203" s="270" t="s">
        <v>3164</v>
      </c>
      <c r="E203" s="271" t="s">
        <v>2475</v>
      </c>
      <c r="F203" s="271" t="s">
        <v>2361</v>
      </c>
      <c r="G203" s="270" t="s">
        <v>2536</v>
      </c>
    </row>
    <row r="204" spans="1:7" ht="15" customHeight="1">
      <c r="A204" s="270" t="s">
        <v>2537</v>
      </c>
      <c r="B204" s="270" t="s">
        <v>2426</v>
      </c>
      <c r="C204" s="270" t="s">
        <v>2427</v>
      </c>
      <c r="D204" s="270" t="s">
        <v>3164</v>
      </c>
      <c r="E204" s="271" t="s">
        <v>2482</v>
      </c>
      <c r="F204" s="271" t="s">
        <v>2361</v>
      </c>
      <c r="G204" s="270" t="s">
        <v>2435</v>
      </c>
    </row>
    <row r="205" spans="1:7" ht="15" customHeight="1">
      <c r="A205" s="75" t="s">
        <v>2750</v>
      </c>
      <c r="B205" s="75"/>
      <c r="C205" s="75"/>
      <c r="D205" s="75"/>
      <c r="E205" s="76"/>
      <c r="F205" s="75"/>
      <c r="G205" s="75"/>
    </row>
    <row r="206" spans="1:7" ht="15" customHeight="1">
      <c r="A206" s="270" t="s">
        <v>2477</v>
      </c>
      <c r="B206" s="270" t="s">
        <v>2426</v>
      </c>
      <c r="C206" s="270" t="s">
        <v>1213</v>
      </c>
      <c r="D206" s="270" t="s">
        <v>3166</v>
      </c>
      <c r="E206" s="271" t="s">
        <v>1213</v>
      </c>
      <c r="F206" s="271" t="s">
        <v>2375</v>
      </c>
      <c r="G206" s="270" t="s">
        <v>2435</v>
      </c>
    </row>
    <row r="207" spans="1:7" ht="15" customHeight="1">
      <c r="A207" s="268" t="s">
        <v>2478</v>
      </c>
      <c r="B207" s="268"/>
      <c r="C207" s="268" t="s">
        <v>2479</v>
      </c>
      <c r="D207" s="268" t="s">
        <v>3166</v>
      </c>
      <c r="E207" s="269" t="s">
        <v>2479</v>
      </c>
      <c r="F207" s="269" t="s">
        <v>3150</v>
      </c>
      <c r="G207" s="268" t="s">
        <v>2435</v>
      </c>
    </row>
    <row r="208" spans="1:7" ht="15" customHeight="1">
      <c r="A208" s="270" t="s">
        <v>2553</v>
      </c>
      <c r="B208" s="270" t="s">
        <v>2473</v>
      </c>
      <c r="C208" s="270" t="s">
        <v>108</v>
      </c>
      <c r="D208" s="270" t="s">
        <v>3166</v>
      </c>
      <c r="E208" s="271" t="s">
        <v>108</v>
      </c>
      <c r="F208" s="270" t="s">
        <v>2168</v>
      </c>
      <c r="G208" s="270" t="s">
        <v>2435</v>
      </c>
    </row>
    <row r="209" spans="1:7" ht="15" customHeight="1">
      <c r="A209" s="270" t="s">
        <v>2554</v>
      </c>
      <c r="B209" s="270" t="s">
        <v>2555</v>
      </c>
      <c r="C209" s="270" t="s">
        <v>2556</v>
      </c>
      <c r="D209" s="270" t="s">
        <v>3166</v>
      </c>
      <c r="E209" s="271" t="s">
        <v>2556</v>
      </c>
      <c r="F209" s="271" t="s">
        <v>2168</v>
      </c>
      <c r="G209" s="270" t="s">
        <v>2557</v>
      </c>
    </row>
    <row r="210" spans="1:7" ht="15" customHeight="1">
      <c r="A210" s="270" t="s">
        <v>2558</v>
      </c>
      <c r="B210" s="270"/>
      <c r="C210" s="270" t="s">
        <v>108</v>
      </c>
      <c r="D210" s="270" t="s">
        <v>3166</v>
      </c>
      <c r="E210" s="271" t="s">
        <v>108</v>
      </c>
      <c r="F210" s="271" t="s">
        <v>2168</v>
      </c>
      <c r="G210" s="270" t="s">
        <v>2435</v>
      </c>
    </row>
    <row r="211" spans="1:7" ht="15" customHeight="1">
      <c r="A211" s="75" t="s">
        <v>2751</v>
      </c>
      <c r="B211" s="75"/>
      <c r="C211" s="75"/>
      <c r="D211" s="75"/>
      <c r="E211" s="76"/>
      <c r="F211" s="75"/>
      <c r="G211" s="75"/>
    </row>
    <row r="212" spans="1:7" ht="15" customHeight="1">
      <c r="A212" s="270" t="s">
        <v>2560</v>
      </c>
      <c r="B212" s="270" t="s">
        <v>2485</v>
      </c>
      <c r="C212" s="270" t="s">
        <v>108</v>
      </c>
      <c r="D212" s="270" t="s">
        <v>3166</v>
      </c>
      <c r="E212" s="271" t="s">
        <v>108</v>
      </c>
      <c r="F212" s="271" t="s">
        <v>2168</v>
      </c>
      <c r="G212" s="270" t="s">
        <v>2435</v>
      </c>
    </row>
    <row r="213" spans="1:7" ht="15" customHeight="1">
      <c r="A213" s="270" t="s">
        <v>2561</v>
      </c>
      <c r="B213" s="270" t="s">
        <v>2562</v>
      </c>
      <c r="C213" s="270" t="s">
        <v>108</v>
      </c>
      <c r="D213" s="270" t="s">
        <v>3166</v>
      </c>
      <c r="E213" s="271" t="s">
        <v>108</v>
      </c>
      <c r="F213" s="270" t="s">
        <v>2168</v>
      </c>
      <c r="G213" s="270" t="s">
        <v>2563</v>
      </c>
    </row>
    <row r="214" spans="1:7" ht="15" customHeight="1">
      <c r="A214" s="270" t="s">
        <v>2564</v>
      </c>
      <c r="B214" s="270" t="s">
        <v>2562</v>
      </c>
      <c r="C214" s="270" t="s">
        <v>108</v>
      </c>
      <c r="D214" s="270" t="s">
        <v>3166</v>
      </c>
      <c r="E214" s="271" t="s">
        <v>108</v>
      </c>
      <c r="F214" s="270" t="s">
        <v>2168</v>
      </c>
      <c r="G214" s="270" t="s">
        <v>2435</v>
      </c>
    </row>
    <row r="215" spans="1:7" ht="15" customHeight="1">
      <c r="A215" s="270" t="s">
        <v>2481</v>
      </c>
      <c r="B215" s="270" t="s">
        <v>2426</v>
      </c>
      <c r="C215" s="270" t="s">
        <v>2427</v>
      </c>
      <c r="D215" s="270" t="s">
        <v>3166</v>
      </c>
      <c r="E215" s="271" t="s">
        <v>2689</v>
      </c>
      <c r="F215" s="271" t="s">
        <v>2168</v>
      </c>
      <c r="G215" s="270" t="s">
        <v>2435</v>
      </c>
    </row>
    <row r="216" spans="1:7" ht="15" customHeight="1">
      <c r="A216" s="270" t="s">
        <v>2566</v>
      </c>
      <c r="B216" s="270" t="s">
        <v>2567</v>
      </c>
      <c r="C216" s="270" t="s">
        <v>108</v>
      </c>
      <c r="D216" s="270" t="s">
        <v>3166</v>
      </c>
      <c r="E216" s="271" t="s">
        <v>108</v>
      </c>
      <c r="F216" s="270" t="s">
        <v>2168</v>
      </c>
      <c r="G216" s="270" t="s">
        <v>2568</v>
      </c>
    </row>
    <row r="217" spans="1:7" ht="15" customHeight="1">
      <c r="A217" s="75" t="s">
        <v>2752</v>
      </c>
      <c r="B217" s="75"/>
      <c r="C217" s="75"/>
      <c r="D217" s="75"/>
      <c r="E217" s="76"/>
      <c r="F217" s="75"/>
      <c r="G217" s="75"/>
    </row>
    <row r="218" spans="1:7" ht="15" customHeight="1">
      <c r="A218" s="270" t="s">
        <v>2570</v>
      </c>
      <c r="B218" s="270" t="s">
        <v>2571</v>
      </c>
      <c r="C218" s="270" t="s">
        <v>108</v>
      </c>
      <c r="D218" s="270" t="s">
        <v>3166</v>
      </c>
      <c r="E218" s="271" t="s">
        <v>108</v>
      </c>
      <c r="F218" s="270" t="s">
        <v>2168</v>
      </c>
      <c r="G218" s="270" t="s">
        <v>2435</v>
      </c>
    </row>
    <row r="219" spans="1:7" ht="15" customHeight="1">
      <c r="A219" s="268" t="s">
        <v>2572</v>
      </c>
      <c r="B219" s="268" t="s">
        <v>2571</v>
      </c>
      <c r="C219" s="268" t="s">
        <v>2573</v>
      </c>
      <c r="D219" s="268" t="s">
        <v>3166</v>
      </c>
      <c r="E219" s="269" t="s">
        <v>3139</v>
      </c>
      <c r="F219" s="269" t="s">
        <v>3150</v>
      </c>
      <c r="G219" s="268" t="s">
        <v>2435</v>
      </c>
    </row>
    <row r="220" spans="1:7" ht="15" customHeight="1">
      <c r="A220" s="270" t="s">
        <v>2574</v>
      </c>
      <c r="B220" s="270" t="s">
        <v>2571</v>
      </c>
      <c r="C220" s="270" t="s">
        <v>2575</v>
      </c>
      <c r="D220" s="270" t="s">
        <v>3166</v>
      </c>
      <c r="E220" s="271" t="s">
        <v>108</v>
      </c>
      <c r="F220" s="270" t="s">
        <v>2168</v>
      </c>
      <c r="G220" s="270" t="s">
        <v>2576</v>
      </c>
    </row>
    <row r="221" spans="1:7" ht="15" customHeight="1">
      <c r="A221" s="270" t="s">
        <v>2577</v>
      </c>
      <c r="B221" s="270" t="s">
        <v>2571</v>
      </c>
      <c r="C221" s="270" t="s">
        <v>108</v>
      </c>
      <c r="D221" s="270" t="s">
        <v>3166</v>
      </c>
      <c r="E221" s="271" t="s">
        <v>108</v>
      </c>
      <c r="F221" s="270" t="s">
        <v>2168</v>
      </c>
      <c r="G221" s="270" t="s">
        <v>2435</v>
      </c>
    </row>
    <row r="222" spans="1:7" ht="15" customHeight="1">
      <c r="A222" s="75" t="s">
        <v>2753</v>
      </c>
      <c r="B222" s="75"/>
      <c r="C222" s="75"/>
      <c r="D222" s="75"/>
      <c r="E222" s="76"/>
      <c r="F222" s="75"/>
      <c r="G222" s="75"/>
    </row>
    <row r="223" spans="1:7" ht="15" customHeight="1">
      <c r="A223" s="270" t="s">
        <v>2579</v>
      </c>
      <c r="B223" s="270" t="s">
        <v>2580</v>
      </c>
      <c r="C223" s="270" t="s">
        <v>2581</v>
      </c>
      <c r="D223" s="270" t="s">
        <v>3166</v>
      </c>
      <c r="E223" s="271" t="s">
        <v>108</v>
      </c>
      <c r="F223" s="270" t="s">
        <v>2168</v>
      </c>
      <c r="G223" s="270" t="s">
        <v>2435</v>
      </c>
    </row>
    <row r="224" spans="1:7" ht="15" customHeight="1">
      <c r="A224" s="270" t="s">
        <v>2584</v>
      </c>
      <c r="B224" s="270" t="s">
        <v>2585</v>
      </c>
      <c r="C224" s="270" t="s">
        <v>2586</v>
      </c>
      <c r="D224" s="270" t="s">
        <v>3166</v>
      </c>
      <c r="E224" s="271" t="s">
        <v>108</v>
      </c>
      <c r="F224" s="270" t="s">
        <v>2168</v>
      </c>
      <c r="G224" s="270" t="s">
        <v>2435</v>
      </c>
    </row>
    <row r="225" spans="1:7" ht="15" customHeight="1">
      <c r="A225" s="270" t="s">
        <v>2587</v>
      </c>
      <c r="B225" s="270" t="s">
        <v>2588</v>
      </c>
      <c r="C225" s="270" t="s">
        <v>108</v>
      </c>
      <c r="D225" s="270" t="s">
        <v>3166</v>
      </c>
      <c r="E225" s="271" t="s">
        <v>108</v>
      </c>
      <c r="F225" s="270" t="s">
        <v>2168</v>
      </c>
      <c r="G225" s="270" t="s">
        <v>2589</v>
      </c>
    </row>
    <row r="226" spans="1:7" ht="15" customHeight="1">
      <c r="A226" s="56" t="s">
        <v>2590</v>
      </c>
      <c r="B226" s="56" t="s">
        <v>2588</v>
      </c>
      <c r="C226" s="56" t="s">
        <v>108</v>
      </c>
      <c r="D226" s="56" t="s">
        <v>3166</v>
      </c>
      <c r="E226" s="74" t="s">
        <v>108</v>
      </c>
      <c r="F226" s="74" t="s">
        <v>2168</v>
      </c>
      <c r="G226" s="56" t="s">
        <v>2435</v>
      </c>
    </row>
    <row r="227" spans="1:7" ht="15" customHeight="1">
      <c r="A227" s="75" t="s">
        <v>2754</v>
      </c>
      <c r="B227" s="75"/>
      <c r="C227" s="75"/>
      <c r="D227" s="75"/>
      <c r="E227" s="76"/>
      <c r="F227" s="75"/>
      <c r="G227" s="75"/>
    </row>
    <row r="228" spans="1:7" ht="15" customHeight="1">
      <c r="A228" s="56" t="s">
        <v>2592</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2689</v>
      </c>
      <c r="F229" s="74" t="s">
        <v>2168</v>
      </c>
      <c r="G229" s="56" t="s">
        <v>2435</v>
      </c>
    </row>
    <row r="230" spans="1:7" ht="15" customHeight="1">
      <c r="A230" s="270" t="s">
        <v>2486</v>
      </c>
      <c r="B230" s="270" t="s">
        <v>2485</v>
      </c>
      <c r="C230" s="270" t="s">
        <v>2427</v>
      </c>
      <c r="D230" s="270" t="s">
        <v>3166</v>
      </c>
      <c r="E230" s="271" t="s">
        <v>2689</v>
      </c>
      <c r="F230" s="270" t="s">
        <v>2168</v>
      </c>
      <c r="G230" s="270" t="s">
        <v>2435</v>
      </c>
    </row>
    <row r="231" spans="1:7" ht="15" customHeight="1">
      <c r="A231" s="270" t="s">
        <v>2487</v>
      </c>
      <c r="B231" s="270" t="s">
        <v>2485</v>
      </c>
      <c r="C231" s="270" t="s">
        <v>2427</v>
      </c>
      <c r="D231" s="270" t="s">
        <v>3166</v>
      </c>
      <c r="E231" s="271" t="s">
        <v>2689</v>
      </c>
      <c r="F231" s="270" t="s">
        <v>2168</v>
      </c>
      <c r="G231" s="270" t="s">
        <v>2435</v>
      </c>
    </row>
    <row r="232" spans="1:7" ht="15" customHeight="1">
      <c r="A232" s="270" t="s">
        <v>2488</v>
      </c>
      <c r="B232" s="270" t="s">
        <v>2485</v>
      </c>
      <c r="C232" s="270" t="s">
        <v>2427</v>
      </c>
      <c r="D232" s="270" t="s">
        <v>3166</v>
      </c>
      <c r="E232" s="271" t="s">
        <v>2689</v>
      </c>
      <c r="F232" s="270" t="s">
        <v>2168</v>
      </c>
      <c r="G232" s="270" t="s">
        <v>2435</v>
      </c>
    </row>
    <row r="233" spans="1:7" ht="15" customHeight="1">
      <c r="A233" s="270" t="s">
        <v>2593</v>
      </c>
      <c r="B233" s="270" t="s">
        <v>2594</v>
      </c>
      <c r="C233" s="270" t="s">
        <v>108</v>
      </c>
      <c r="D233" s="270" t="s">
        <v>3166</v>
      </c>
      <c r="E233" s="271" t="s">
        <v>108</v>
      </c>
      <c r="F233" s="270" t="s">
        <v>2168</v>
      </c>
      <c r="G233" s="270" t="s">
        <v>2595</v>
      </c>
    </row>
    <row r="234" spans="1:7" ht="15" customHeight="1">
      <c r="A234" s="56" t="s">
        <v>2596</v>
      </c>
      <c r="B234" s="56" t="s">
        <v>2594</v>
      </c>
      <c r="C234" s="56" t="s">
        <v>108</v>
      </c>
      <c r="D234" s="56" t="s">
        <v>3166</v>
      </c>
      <c r="E234" s="74" t="s">
        <v>108</v>
      </c>
      <c r="F234" s="74" t="s">
        <v>2168</v>
      </c>
      <c r="G234" s="56" t="s">
        <v>2435</v>
      </c>
    </row>
    <row r="235" spans="1:7" ht="17.25">
      <c r="A235" s="75" t="s">
        <v>2755</v>
      </c>
      <c r="B235" s="75"/>
      <c r="C235" s="75"/>
      <c r="D235" s="75"/>
      <c r="E235" s="76"/>
      <c r="F235" s="75"/>
      <c r="G235" s="75"/>
    </row>
    <row r="236" spans="1:7" ht="15">
      <c r="A236" s="56" t="s">
        <v>2598</v>
      </c>
      <c r="B236" s="56" t="s">
        <v>2599</v>
      </c>
      <c r="C236" s="56" t="s">
        <v>108</v>
      </c>
      <c r="D236" s="56" t="s">
        <v>3166</v>
      </c>
      <c r="E236" s="74" t="s">
        <v>108</v>
      </c>
      <c r="F236" s="74" t="s">
        <v>2168</v>
      </c>
      <c r="G236" s="56" t="s">
        <v>2435</v>
      </c>
    </row>
    <row r="237" spans="1:7" ht="17.25">
      <c r="A237" s="270" t="s">
        <v>2600</v>
      </c>
      <c r="B237" s="270" t="s">
        <v>2601</v>
      </c>
      <c r="C237" s="270" t="s">
        <v>2581</v>
      </c>
      <c r="D237" s="270" t="s">
        <v>3166</v>
      </c>
      <c r="E237" s="271" t="s">
        <v>108</v>
      </c>
      <c r="F237" s="270" t="s">
        <v>2168</v>
      </c>
      <c r="G237" s="270" t="s">
        <v>2435</v>
      </c>
    </row>
    <row r="238" spans="1:7" ht="17.25">
      <c r="A238" s="270" t="s">
        <v>2602</v>
      </c>
      <c r="B238" s="270" t="s">
        <v>2599</v>
      </c>
      <c r="C238" s="270" t="s">
        <v>2603</v>
      </c>
      <c r="D238" s="270" t="s">
        <v>3166</v>
      </c>
      <c r="E238" s="271" t="s">
        <v>108</v>
      </c>
      <c r="F238" s="270" t="s">
        <v>2168</v>
      </c>
      <c r="G238" s="270" t="s">
        <v>2604</v>
      </c>
    </row>
    <row r="239" spans="1:7" ht="15">
      <c r="A239" s="56" t="s">
        <v>2490</v>
      </c>
      <c r="B239" s="56" t="s">
        <v>2426</v>
      </c>
      <c r="C239" s="56" t="s">
        <v>2491</v>
      </c>
      <c r="D239" s="56" t="s">
        <v>3166</v>
      </c>
      <c r="E239" s="74" t="s">
        <v>108</v>
      </c>
      <c r="F239" s="74" t="s">
        <v>2168</v>
      </c>
      <c r="G239" s="56" t="s">
        <v>2435</v>
      </c>
    </row>
    <row r="240" spans="1:7" ht="17.25">
      <c r="A240" s="270" t="s">
        <v>2494</v>
      </c>
      <c r="B240" s="270" t="s">
        <v>2426</v>
      </c>
      <c r="C240" s="270" t="s">
        <v>2427</v>
      </c>
      <c r="D240" s="270" t="s">
        <v>3166</v>
      </c>
      <c r="E240" s="271" t="s">
        <v>2689</v>
      </c>
      <c r="F240" s="270" t="s">
        <v>2168</v>
      </c>
      <c r="G240" s="270" t="s">
        <v>2435</v>
      </c>
    </row>
    <row r="241" spans="1:7" ht="17.25">
      <c r="A241" s="270" t="s">
        <v>2495</v>
      </c>
      <c r="B241" s="270" t="s">
        <v>2426</v>
      </c>
      <c r="C241" s="270" t="s">
        <v>2427</v>
      </c>
      <c r="D241" s="270" t="s">
        <v>3166</v>
      </c>
      <c r="E241" s="271" t="s">
        <v>2689</v>
      </c>
      <c r="F241" s="271" t="s">
        <v>2168</v>
      </c>
      <c r="G241" s="270" t="s">
        <v>2435</v>
      </c>
    </row>
    <row r="242" spans="1:7" ht="17.25">
      <c r="A242" s="270" t="s">
        <v>2496</v>
      </c>
      <c r="B242" s="270" t="s">
        <v>2426</v>
      </c>
      <c r="C242" s="270" t="s">
        <v>2427</v>
      </c>
      <c r="D242" s="270" t="s">
        <v>3166</v>
      </c>
      <c r="E242" s="271" t="s">
        <v>2689</v>
      </c>
      <c r="F242" s="270" t="s">
        <v>2168</v>
      </c>
      <c r="G242" s="270" t="s">
        <v>2435</v>
      </c>
    </row>
    <row r="243" spans="1:7" ht="17.25">
      <c r="A243" s="270" t="s">
        <v>2605</v>
      </c>
      <c r="B243" s="270" t="s">
        <v>2599</v>
      </c>
      <c r="C243" s="270" t="s">
        <v>2556</v>
      </c>
      <c r="D243" s="270" t="s">
        <v>3166</v>
      </c>
      <c r="E243" s="271" t="s">
        <v>2556</v>
      </c>
      <c r="F243" s="270" t="s">
        <v>2168</v>
      </c>
      <c r="G243" s="270" t="s">
        <v>2435</v>
      </c>
    </row>
    <row r="244" spans="1:7" ht="17.25">
      <c r="A244" s="270" t="s">
        <v>2606</v>
      </c>
      <c r="B244" s="270" t="s">
        <v>2607</v>
      </c>
      <c r="C244" s="270" t="s">
        <v>108</v>
      </c>
      <c r="D244" s="270" t="s">
        <v>3166</v>
      </c>
      <c r="E244" s="271" t="s">
        <v>108</v>
      </c>
      <c r="F244" s="270" t="s">
        <v>2168</v>
      </c>
      <c r="G244" s="270" t="s">
        <v>2435</v>
      </c>
    </row>
    <row r="245" spans="1:7" ht="17.25">
      <c r="A245" s="75" t="s">
        <v>2759</v>
      </c>
      <c r="B245" s="75"/>
      <c r="C245" s="75"/>
      <c r="D245" s="75"/>
      <c r="E245" s="76"/>
      <c r="F245" s="75"/>
      <c r="G245" s="75"/>
    </row>
    <row r="246" spans="1:7" ht="17.25">
      <c r="A246" s="270" t="s">
        <v>2609</v>
      </c>
      <c r="B246" s="270"/>
      <c r="C246" s="270" t="s">
        <v>2556</v>
      </c>
      <c r="D246" s="270" t="s">
        <v>3166</v>
      </c>
      <c r="E246" s="271" t="s">
        <v>2556</v>
      </c>
      <c r="F246" s="271" t="s">
        <v>2168</v>
      </c>
      <c r="G246" s="270" t="s">
        <v>2435</v>
      </c>
    </row>
    <row r="247" spans="1:7" ht="17.25">
      <c r="A247" s="270" t="s">
        <v>2610</v>
      </c>
      <c r="B247" s="270"/>
      <c r="C247" s="270" t="s">
        <v>2611</v>
      </c>
      <c r="D247" s="270" t="s">
        <v>3166</v>
      </c>
      <c r="E247" s="271" t="s">
        <v>2556</v>
      </c>
      <c r="F247" s="270" t="s">
        <v>2168</v>
      </c>
      <c r="G247" s="270" t="s">
        <v>2435</v>
      </c>
    </row>
    <row r="248" spans="1:7" ht="17.25">
      <c r="A248" s="270" t="s">
        <v>2613</v>
      </c>
      <c r="B248" s="270" t="s">
        <v>2599</v>
      </c>
      <c r="C248" s="270" t="s">
        <v>108</v>
      </c>
      <c r="D248" s="270" t="s">
        <v>3166</v>
      </c>
      <c r="E248" s="271" t="s">
        <v>108</v>
      </c>
      <c r="F248" s="270" t="s">
        <v>2168</v>
      </c>
      <c r="G248" s="270" t="s">
        <v>2435</v>
      </c>
    </row>
    <row r="249" spans="1:7" ht="17.25">
      <c r="A249" s="270" t="s">
        <v>2614</v>
      </c>
      <c r="B249" s="270" t="s">
        <v>2599</v>
      </c>
      <c r="C249" s="270" t="s">
        <v>108</v>
      </c>
      <c r="D249" s="270" t="s">
        <v>3166</v>
      </c>
      <c r="E249" s="271" t="s">
        <v>108</v>
      </c>
      <c r="F249" s="271" t="s">
        <v>2168</v>
      </c>
      <c r="G249" s="270" t="s">
        <v>2435</v>
      </c>
    </row>
    <row r="250" spans="1:7" ht="17.25">
      <c r="A250" s="270" t="s">
        <v>2615</v>
      </c>
      <c r="B250" s="270" t="s">
        <v>2594</v>
      </c>
      <c r="C250" s="270" t="s">
        <v>108</v>
      </c>
      <c r="D250" s="270" t="s">
        <v>3166</v>
      </c>
      <c r="E250" s="271" t="s">
        <v>108</v>
      </c>
      <c r="F250" s="270" t="s">
        <v>2168</v>
      </c>
      <c r="G250" s="270" t="s">
        <v>2435</v>
      </c>
    </row>
    <row r="251" spans="1:7" ht="17.25">
      <c r="A251" s="270" t="s">
        <v>2616</v>
      </c>
      <c r="B251" s="270" t="s">
        <v>2617</v>
      </c>
      <c r="C251" s="270" t="s">
        <v>2556</v>
      </c>
      <c r="D251" s="270" t="s">
        <v>3166</v>
      </c>
      <c r="E251" s="271" t="s">
        <v>2556</v>
      </c>
      <c r="F251" s="270" t="s">
        <v>2168</v>
      </c>
      <c r="G251" s="270" t="s">
        <v>2435</v>
      </c>
    </row>
    <row r="252" spans="1:7" ht="17.25">
      <c r="A252" s="270" t="s">
        <v>2618</v>
      </c>
      <c r="B252" s="270" t="s">
        <v>2617</v>
      </c>
      <c r="C252" s="270" t="s">
        <v>2556</v>
      </c>
      <c r="D252" s="270" t="s">
        <v>3166</v>
      </c>
      <c r="E252" s="271" t="s">
        <v>2556</v>
      </c>
      <c r="F252" s="270" t="s">
        <v>2168</v>
      </c>
      <c r="G252" s="270" t="s">
        <v>2435</v>
      </c>
    </row>
    <row r="253" spans="1:7" ht="17.25">
      <c r="A253" s="270" t="s">
        <v>2498</v>
      </c>
      <c r="B253" s="270" t="s">
        <v>2426</v>
      </c>
      <c r="C253" s="270" t="s">
        <v>2427</v>
      </c>
      <c r="D253" s="270" t="s">
        <v>3166</v>
      </c>
      <c r="E253" s="271" t="s">
        <v>2689</v>
      </c>
      <c r="F253" s="270" t="s">
        <v>2168</v>
      </c>
      <c r="G253" s="270" t="s">
        <v>2435</v>
      </c>
    </row>
    <row r="254" spans="1:7" ht="17.25">
      <c r="A254" s="270" t="s">
        <v>2619</v>
      </c>
      <c r="B254" s="270" t="s">
        <v>2617</v>
      </c>
      <c r="C254" s="270" t="s">
        <v>108</v>
      </c>
      <c r="D254" s="270" t="s">
        <v>3166</v>
      </c>
      <c r="E254" s="271" t="s">
        <v>108</v>
      </c>
      <c r="F254" s="270" t="s">
        <v>2168</v>
      </c>
      <c r="G254" s="270" t="s">
        <v>2620</v>
      </c>
    </row>
    <row r="255" spans="1:7" ht="17.25">
      <c r="A255" s="75" t="s">
        <v>2760</v>
      </c>
      <c r="B255" s="75"/>
      <c r="C255" s="75"/>
      <c r="D255" s="75"/>
      <c r="E255" s="76"/>
      <c r="F255" s="75"/>
      <c r="G255" s="75"/>
    </row>
    <row r="256" spans="1:7" ht="17.25">
      <c r="A256" s="270" t="s">
        <v>2622</v>
      </c>
      <c r="B256" s="270" t="s">
        <v>2623</v>
      </c>
      <c r="C256" s="270" t="s">
        <v>108</v>
      </c>
      <c r="D256" s="270" t="s">
        <v>3166</v>
      </c>
      <c r="E256" s="271" t="s">
        <v>108</v>
      </c>
      <c r="F256" s="270" t="s">
        <v>2168</v>
      </c>
      <c r="G256" s="270" t="s">
        <v>2435</v>
      </c>
    </row>
    <row r="257" spans="1:7" ht="17.25">
      <c r="A257" s="270" t="s">
        <v>2624</v>
      </c>
      <c r="B257" s="270" t="s">
        <v>2625</v>
      </c>
      <c r="C257" s="270" t="s">
        <v>108</v>
      </c>
      <c r="D257" s="270" t="s">
        <v>3166</v>
      </c>
      <c r="E257" s="271" t="s">
        <v>108</v>
      </c>
      <c r="F257" s="270" t="s">
        <v>2168</v>
      </c>
      <c r="G257" s="270" t="s">
        <v>2435</v>
      </c>
    </row>
    <row r="258" spans="1:7" ht="17.25">
      <c r="A258" s="270" t="s">
        <v>2626</v>
      </c>
      <c r="B258" s="270" t="s">
        <v>2625</v>
      </c>
      <c r="C258" s="270" t="s">
        <v>108</v>
      </c>
      <c r="D258" s="270" t="s">
        <v>3166</v>
      </c>
      <c r="E258" s="271" t="s">
        <v>108</v>
      </c>
      <c r="F258" s="270" t="s">
        <v>2168</v>
      </c>
      <c r="G258" s="270" t="s">
        <v>2435</v>
      </c>
    </row>
    <row r="259" spans="1:7" ht="17.25">
      <c r="A259" s="75" t="s">
        <v>2761</v>
      </c>
      <c r="B259" s="75"/>
      <c r="C259" s="75"/>
      <c r="D259" s="75"/>
      <c r="E259" s="76"/>
      <c r="F259" s="75"/>
      <c r="G259" s="75"/>
    </row>
    <row r="260" spans="1:7" ht="17.25">
      <c r="A260" s="270" t="s">
        <v>2635</v>
      </c>
      <c r="B260" s="270" t="s">
        <v>2501</v>
      </c>
      <c r="C260" s="270" t="s">
        <v>2556</v>
      </c>
      <c r="D260" s="270" t="s">
        <v>3166</v>
      </c>
      <c r="E260" s="271" t="s">
        <v>2556</v>
      </c>
      <c r="F260" s="270" t="s">
        <v>2168</v>
      </c>
      <c r="G260" s="270" t="s">
        <v>2636</v>
      </c>
    </row>
    <row r="261" spans="1:7" ht="17.25">
      <c r="A261" s="270" t="s">
        <v>2637</v>
      </c>
      <c r="B261" s="270" t="s">
        <v>2632</v>
      </c>
      <c r="C261" s="270" t="s">
        <v>108</v>
      </c>
      <c r="D261" s="270" t="s">
        <v>3166</v>
      </c>
      <c r="E261" s="271" t="s">
        <v>108</v>
      </c>
      <c r="F261" s="270" t="s">
        <v>2168</v>
      </c>
      <c r="G261" s="270" t="s">
        <v>2638</v>
      </c>
    </row>
    <row r="262" spans="1:7" ht="17.25">
      <c r="A262" s="270" t="s">
        <v>2639</v>
      </c>
      <c r="B262" s="270" t="s">
        <v>2640</v>
      </c>
      <c r="C262" s="270" t="s">
        <v>108</v>
      </c>
      <c r="D262" s="270" t="s">
        <v>3166</v>
      </c>
      <c r="E262" s="271" t="s">
        <v>108</v>
      </c>
      <c r="F262" s="270" t="s">
        <v>2168</v>
      </c>
      <c r="G262" s="270" t="s">
        <v>2641</v>
      </c>
    </row>
    <row r="263" spans="1:7" ht="17.25">
      <c r="A263" s="75" t="s">
        <v>2762</v>
      </c>
      <c r="B263" s="75"/>
      <c r="C263" s="75"/>
      <c r="D263" s="75"/>
      <c r="E263" s="76"/>
      <c r="F263" s="75"/>
      <c r="G263" s="75"/>
    </row>
    <row r="264" spans="1:7" ht="17.25">
      <c r="A264" s="270" t="s">
        <v>2643</v>
      </c>
      <c r="B264" s="270" t="s">
        <v>2632</v>
      </c>
      <c r="C264" s="270" t="s">
        <v>108</v>
      </c>
      <c r="D264" s="270" t="s">
        <v>3166</v>
      </c>
      <c r="E264" s="271" t="s">
        <v>108</v>
      </c>
      <c r="F264" s="270" t="s">
        <v>2168</v>
      </c>
      <c r="G264" s="270" t="s">
        <v>2644</v>
      </c>
    </row>
    <row r="265" spans="1:7" ht="17.25">
      <c r="A265" s="270" t="s">
        <v>2645</v>
      </c>
      <c r="B265" s="270" t="s">
        <v>2646</v>
      </c>
      <c r="C265" s="270" t="s">
        <v>108</v>
      </c>
      <c r="D265" s="270" t="s">
        <v>3166</v>
      </c>
      <c r="E265" s="271" t="s">
        <v>108</v>
      </c>
      <c r="F265" s="271" t="s">
        <v>2168</v>
      </c>
      <c r="G265" s="270" t="s">
        <v>2647</v>
      </c>
    </row>
    <row r="266" spans="1:7" ht="17.25">
      <c r="A266" s="270" t="s">
        <v>2648</v>
      </c>
      <c r="B266" s="270" t="s">
        <v>2646</v>
      </c>
      <c r="C266" s="270" t="s">
        <v>108</v>
      </c>
      <c r="D266" s="270" t="s">
        <v>3166</v>
      </c>
      <c r="E266" s="271" t="s">
        <v>108</v>
      </c>
      <c r="F266" s="270" t="s">
        <v>2168</v>
      </c>
      <c r="G266" s="270" t="s">
        <v>2649</v>
      </c>
    </row>
    <row r="267" spans="1:7" ht="15">
      <c r="A267" s="56" t="s">
        <v>2650</v>
      </c>
      <c r="B267" s="56" t="s">
        <v>2632</v>
      </c>
      <c r="C267" s="56" t="s">
        <v>108</v>
      </c>
      <c r="D267" s="56" t="s">
        <v>3166</v>
      </c>
      <c r="E267" s="74" t="s">
        <v>108</v>
      </c>
      <c r="F267" s="74" t="s">
        <v>2168</v>
      </c>
      <c r="G267" s="56" t="s">
        <v>2435</v>
      </c>
    </row>
    <row r="268" spans="1:7" ht="17.25">
      <c r="A268" s="270" t="s">
        <v>2651</v>
      </c>
      <c r="B268" s="270" t="s">
        <v>2652</v>
      </c>
      <c r="C268" s="270" t="s">
        <v>2653</v>
      </c>
      <c r="D268" s="270" t="s">
        <v>3166</v>
      </c>
      <c r="E268" s="271" t="s">
        <v>108</v>
      </c>
      <c r="F268" s="270" t="s">
        <v>2168</v>
      </c>
      <c r="G268" s="270" t="s">
        <v>2435</v>
      </c>
    </row>
    <row r="269" spans="1:7" ht="17.25">
      <c r="A269" s="75" t="s">
        <v>2763</v>
      </c>
      <c r="B269" s="75"/>
      <c r="C269" s="75"/>
      <c r="D269" s="75"/>
      <c r="E269" s="76"/>
      <c r="F269" s="75"/>
      <c r="G269" s="75"/>
    </row>
    <row r="270" spans="1:7" ht="17.25">
      <c r="A270" s="270" t="s">
        <v>2657</v>
      </c>
      <c r="B270" s="270" t="s">
        <v>2658</v>
      </c>
      <c r="C270" s="270" t="s">
        <v>108</v>
      </c>
      <c r="D270" s="270" t="s">
        <v>3166</v>
      </c>
      <c r="E270" s="271" t="s">
        <v>108</v>
      </c>
      <c r="F270" s="271" t="s">
        <v>2168</v>
      </c>
      <c r="G270" s="270" t="s">
        <v>2435</v>
      </c>
    </row>
    <row r="271" spans="1:7" ht="17.25">
      <c r="A271" s="270" t="s">
        <v>2659</v>
      </c>
      <c r="B271" s="270" t="s">
        <v>2658</v>
      </c>
      <c r="C271" s="270" t="s">
        <v>2556</v>
      </c>
      <c r="D271" s="270" t="s">
        <v>3166</v>
      </c>
      <c r="E271" s="271" t="s">
        <v>2556</v>
      </c>
      <c r="F271" s="270" t="s">
        <v>2168</v>
      </c>
      <c r="G271" s="270" t="s">
        <v>2660</v>
      </c>
    </row>
    <row r="272" spans="1:7" ht="17.25">
      <c r="A272" s="270" t="s">
        <v>2519</v>
      </c>
      <c r="B272" s="270" t="s">
        <v>2520</v>
      </c>
      <c r="C272" s="270" t="s">
        <v>2521</v>
      </c>
      <c r="D272" s="270" t="s">
        <v>3166</v>
      </c>
      <c r="E272" s="271" t="s">
        <v>3140</v>
      </c>
      <c r="F272" s="270" t="s">
        <v>2375</v>
      </c>
      <c r="G272" s="270" t="s">
        <v>2523</v>
      </c>
    </row>
    <row r="273" spans="1:7" ht="17.25">
      <c r="A273" s="270" t="s">
        <v>2662</v>
      </c>
      <c r="B273" s="270" t="s">
        <v>2520</v>
      </c>
      <c r="C273" s="270" t="s">
        <v>2575</v>
      </c>
      <c r="D273" s="270" t="s">
        <v>3166</v>
      </c>
      <c r="E273" s="271" t="s">
        <v>108</v>
      </c>
      <c r="F273" s="270" t="s">
        <v>2168</v>
      </c>
      <c r="G273" s="270" t="s">
        <v>2663</v>
      </c>
    </row>
    <row r="274" spans="1:7" ht="15">
      <c r="A274" s="56" t="s">
        <v>2664</v>
      </c>
      <c r="B274" s="56" t="s">
        <v>2658</v>
      </c>
      <c r="C274" s="56" t="s">
        <v>2665</v>
      </c>
      <c r="D274" s="56" t="s">
        <v>3166</v>
      </c>
      <c r="E274" s="74" t="s">
        <v>108</v>
      </c>
      <c r="F274" s="74" t="s">
        <v>2168</v>
      </c>
      <c r="G274" s="56" t="s">
        <v>2435</v>
      </c>
    </row>
    <row r="275" spans="1:7" ht="17.25">
      <c r="A275" s="270" t="s">
        <v>2666</v>
      </c>
      <c r="B275" s="270" t="s">
        <v>2658</v>
      </c>
      <c r="C275" s="270" t="s">
        <v>2667</v>
      </c>
      <c r="D275" s="270" t="s">
        <v>3166</v>
      </c>
      <c r="E275" s="271" t="s">
        <v>108</v>
      </c>
      <c r="F275" s="270" t="s">
        <v>2168</v>
      </c>
      <c r="G275" s="270" t="s">
        <v>2668</v>
      </c>
    </row>
    <row r="276" spans="1:7" ht="17.25">
      <c r="A276" s="75" t="s">
        <v>2764</v>
      </c>
      <c r="B276" s="75"/>
      <c r="C276" s="75"/>
      <c r="D276" s="75"/>
      <c r="E276" s="76"/>
      <c r="F276" s="75"/>
      <c r="G276" s="75"/>
    </row>
    <row r="277" spans="1:7" ht="17.25">
      <c r="A277" s="270" t="s">
        <v>2670</v>
      </c>
      <c r="B277" s="270" t="s">
        <v>2507</v>
      </c>
      <c r="C277" s="270" t="s">
        <v>2671</v>
      </c>
      <c r="D277" s="270" t="s">
        <v>3166</v>
      </c>
      <c r="E277" s="271" t="s">
        <v>108</v>
      </c>
      <c r="F277" s="270" t="s">
        <v>2168</v>
      </c>
      <c r="G277" s="270" t="s">
        <v>2672</v>
      </c>
    </row>
    <row r="278" spans="1:7" ht="15">
      <c r="A278" s="56" t="s">
        <v>2530</v>
      </c>
      <c r="B278" s="56" t="s">
        <v>2531</v>
      </c>
      <c r="C278" s="56" t="s">
        <v>2532</v>
      </c>
      <c r="D278" s="56" t="s">
        <v>3166</v>
      </c>
      <c r="E278" s="74" t="s">
        <v>108</v>
      </c>
      <c r="F278" s="74" t="s">
        <v>2168</v>
      </c>
      <c r="G278" s="56" t="s">
        <v>2533</v>
      </c>
    </row>
    <row r="279" spans="1:7" ht="17.25">
      <c r="A279" s="270" t="s">
        <v>2537</v>
      </c>
      <c r="B279" s="270" t="s">
        <v>2426</v>
      </c>
      <c r="C279" s="270" t="s">
        <v>2427</v>
      </c>
      <c r="D279" s="270" t="s">
        <v>3166</v>
      </c>
      <c r="E279" s="271" t="s">
        <v>2689</v>
      </c>
      <c r="F279" s="270" t="s">
        <v>2168</v>
      </c>
      <c r="G279" s="270" t="s">
        <v>2435</v>
      </c>
    </row>
    <row r="280" spans="1:7" ht="17.25">
      <c r="A280" s="270" t="s">
        <v>2673</v>
      </c>
      <c r="B280" s="270" t="s">
        <v>2426</v>
      </c>
      <c r="C280" s="270" t="s">
        <v>108</v>
      </c>
      <c r="D280" s="270" t="s">
        <v>3166</v>
      </c>
      <c r="E280" s="271" t="s">
        <v>108</v>
      </c>
      <c r="F280" s="271" t="s">
        <v>2168</v>
      </c>
      <c r="G280" s="270" t="s">
        <v>2435</v>
      </c>
    </row>
    <row r="281" spans="1:7" ht="17.25">
      <c r="A281" s="270" t="s">
        <v>2674</v>
      </c>
      <c r="B281" s="270" t="s">
        <v>2535</v>
      </c>
      <c r="C281" s="270" t="s">
        <v>2675</v>
      </c>
      <c r="D281" s="270" t="s">
        <v>3166</v>
      </c>
      <c r="E281" s="271" t="s">
        <v>2675</v>
      </c>
      <c r="F281" s="270" t="s">
        <v>2168</v>
      </c>
      <c r="G281" s="270" t="s">
        <v>2676</v>
      </c>
    </row>
    <row r="282" spans="1:7" ht="17.25">
      <c r="A282" s="75" t="s">
        <v>2774</v>
      </c>
      <c r="B282" s="75"/>
      <c r="C282" s="75"/>
      <c r="D282" s="75"/>
      <c r="E282" s="76"/>
      <c r="F282" s="75"/>
      <c r="G282" s="75"/>
    </row>
    <row r="283" spans="1:7" ht="17.25">
      <c r="A283" s="270" t="s">
        <v>2472</v>
      </c>
      <c r="B283" s="270" t="s">
        <v>2473</v>
      </c>
      <c r="C283" s="270" t="s">
        <v>2474</v>
      </c>
      <c r="D283" s="270" t="s">
        <v>3167</v>
      </c>
      <c r="E283" s="271" t="s">
        <v>2475</v>
      </c>
      <c r="F283" s="270" t="s">
        <v>2385</v>
      </c>
      <c r="G283" s="270" t="s">
        <v>2476</v>
      </c>
    </row>
    <row r="284" spans="1:7" ht="17.25">
      <c r="A284" s="270" t="s">
        <v>2477</v>
      </c>
      <c r="B284" s="270" t="s">
        <v>2426</v>
      </c>
      <c r="C284" s="270" t="s">
        <v>1213</v>
      </c>
      <c r="D284" s="270" t="s">
        <v>3167</v>
      </c>
      <c r="E284" s="271" t="s">
        <v>1213</v>
      </c>
      <c r="F284" s="271" t="s">
        <v>2386</v>
      </c>
      <c r="G284" s="270" t="s">
        <v>2435</v>
      </c>
    </row>
    <row r="285" spans="1:7" ht="17.25">
      <c r="A285" s="270" t="s">
        <v>2478</v>
      </c>
      <c r="B285" s="270"/>
      <c r="C285" s="270" t="s">
        <v>2479</v>
      </c>
      <c r="D285" s="270" t="s">
        <v>3167</v>
      </c>
      <c r="E285" s="271" t="s">
        <v>1213</v>
      </c>
      <c r="F285" s="270" t="s">
        <v>2386</v>
      </c>
      <c r="G285" s="270" t="s">
        <v>2435</v>
      </c>
    </row>
    <row r="286" spans="1:7" ht="17.25">
      <c r="A286" s="75" t="s">
        <v>2775</v>
      </c>
      <c r="B286" s="75"/>
      <c r="C286" s="75"/>
      <c r="D286" s="75"/>
      <c r="E286" s="76"/>
      <c r="F286" s="75"/>
      <c r="G286" s="75"/>
    </row>
    <row r="287" spans="1:7" ht="17.25">
      <c r="A287" s="270" t="s">
        <v>2481</v>
      </c>
      <c r="B287" s="270" t="s">
        <v>2426</v>
      </c>
      <c r="C287" s="270" t="s">
        <v>2427</v>
      </c>
      <c r="D287" s="270" t="s">
        <v>3167</v>
      </c>
      <c r="E287" s="271" t="s">
        <v>2482</v>
      </c>
      <c r="F287" s="271" t="s">
        <v>2385</v>
      </c>
      <c r="G287" s="270" t="s">
        <v>2435</v>
      </c>
    </row>
    <row r="288" spans="1:7" ht="17.25">
      <c r="A288" s="75" t="s">
        <v>2776</v>
      </c>
      <c r="B288" s="75"/>
      <c r="C288" s="75"/>
      <c r="D288" s="75"/>
      <c r="E288" s="76"/>
      <c r="F288" s="75"/>
      <c r="G288" s="75"/>
    </row>
    <row r="289" spans="1:7" ht="17.25">
      <c r="A289" s="268" t="s">
        <v>2572</v>
      </c>
      <c r="B289" s="268" t="s">
        <v>2571</v>
      </c>
      <c r="C289" s="268" t="s">
        <v>2573</v>
      </c>
      <c r="D289" s="268" t="s">
        <v>3167</v>
      </c>
      <c r="E289" s="269" t="s">
        <v>3168</v>
      </c>
      <c r="F289" s="269" t="s">
        <v>3150</v>
      </c>
      <c r="G289" s="268" t="s">
        <v>2435</v>
      </c>
    </row>
    <row r="290" spans="1:7" ht="17.25">
      <c r="A290" s="75" t="s">
        <v>2777</v>
      </c>
      <c r="B290" s="75"/>
      <c r="C290" s="75"/>
      <c r="D290" s="75"/>
      <c r="E290" s="76"/>
      <c r="F290" s="75"/>
      <c r="G290" s="75"/>
    </row>
    <row r="291" spans="1:7" ht="17.25">
      <c r="A291" s="270" t="s">
        <v>3157</v>
      </c>
      <c r="B291" s="270" t="s">
        <v>2585</v>
      </c>
      <c r="C291" s="270" t="s">
        <v>3158</v>
      </c>
      <c r="D291" s="270" t="s">
        <v>3167</v>
      </c>
      <c r="E291" s="271" t="s">
        <v>3156</v>
      </c>
      <c r="F291" s="271" t="s">
        <v>2385</v>
      </c>
      <c r="G291" s="270" t="s">
        <v>2435</v>
      </c>
    </row>
    <row r="292" spans="1:7" ht="17.25">
      <c r="A292" s="75" t="s">
        <v>2778</v>
      </c>
      <c r="B292" s="75"/>
      <c r="C292" s="75"/>
      <c r="D292" s="75"/>
      <c r="E292" s="76"/>
      <c r="F292" s="75"/>
      <c r="G292" s="75"/>
    </row>
    <row r="293" spans="1:7" ht="17.25">
      <c r="A293" s="270" t="s">
        <v>2484</v>
      </c>
      <c r="B293" s="270" t="s">
        <v>2485</v>
      </c>
      <c r="C293" s="270" t="s">
        <v>2427</v>
      </c>
      <c r="D293" s="270" t="s">
        <v>3167</v>
      </c>
      <c r="E293" s="271" t="s">
        <v>2482</v>
      </c>
      <c r="F293" s="271" t="s">
        <v>2385</v>
      </c>
      <c r="G293" s="270" t="s">
        <v>2435</v>
      </c>
    </row>
    <row r="294" spans="1:7" ht="17.25">
      <c r="A294" s="270" t="s">
        <v>2486</v>
      </c>
      <c r="B294" s="270" t="s">
        <v>2485</v>
      </c>
      <c r="C294" s="270" t="s">
        <v>2427</v>
      </c>
      <c r="D294" s="270" t="s">
        <v>3167</v>
      </c>
      <c r="E294" s="271" t="s">
        <v>2482</v>
      </c>
      <c r="F294" s="270" t="s">
        <v>2385</v>
      </c>
      <c r="G294" s="270" t="s">
        <v>2435</v>
      </c>
    </row>
    <row r="295" spans="1:7" ht="17.25">
      <c r="A295" s="270" t="s">
        <v>2487</v>
      </c>
      <c r="B295" s="270" t="s">
        <v>2485</v>
      </c>
      <c r="C295" s="270" t="s">
        <v>2427</v>
      </c>
      <c r="D295" s="270" t="s">
        <v>3167</v>
      </c>
      <c r="E295" s="271" t="s">
        <v>2482</v>
      </c>
      <c r="F295" s="271" t="s">
        <v>2385</v>
      </c>
      <c r="G295" s="270" t="s">
        <v>2435</v>
      </c>
    </row>
    <row r="296" spans="1:7" ht="17.25">
      <c r="A296" s="270" t="s">
        <v>2488</v>
      </c>
      <c r="B296" s="270" t="s">
        <v>2485</v>
      </c>
      <c r="C296" s="270" t="s">
        <v>2427</v>
      </c>
      <c r="D296" s="270" t="s">
        <v>3167</v>
      </c>
      <c r="E296" s="271" t="s">
        <v>2482</v>
      </c>
      <c r="F296" s="270" t="s">
        <v>2385</v>
      </c>
      <c r="G296" s="270" t="s">
        <v>2435</v>
      </c>
    </row>
    <row r="297" spans="1:7" ht="17.25">
      <c r="A297" s="75" t="s">
        <v>2779</v>
      </c>
      <c r="B297" s="75"/>
      <c r="C297" s="75"/>
      <c r="D297" s="75"/>
      <c r="E297" s="76"/>
      <c r="F297" s="75"/>
      <c r="G297" s="75"/>
    </row>
    <row r="298" spans="1:7" ht="17.25">
      <c r="A298" s="270" t="s">
        <v>2494</v>
      </c>
      <c r="B298" s="270" t="s">
        <v>2426</v>
      </c>
      <c r="C298" s="270" t="s">
        <v>2427</v>
      </c>
      <c r="D298" s="270" t="s">
        <v>3167</v>
      </c>
      <c r="E298" s="271" t="s">
        <v>2482</v>
      </c>
      <c r="F298" s="271" t="s">
        <v>2385</v>
      </c>
      <c r="G298" s="270" t="s">
        <v>2435</v>
      </c>
    </row>
    <row r="299" spans="1:7" ht="17.25">
      <c r="A299" s="270" t="s">
        <v>2495</v>
      </c>
      <c r="B299" s="270" t="s">
        <v>2426</v>
      </c>
      <c r="C299" s="270" t="s">
        <v>2427</v>
      </c>
      <c r="D299" s="270" t="s">
        <v>3167</v>
      </c>
      <c r="E299" s="271" t="s">
        <v>2482</v>
      </c>
      <c r="F299" s="270" t="s">
        <v>2385</v>
      </c>
      <c r="G299" s="270" t="s">
        <v>2435</v>
      </c>
    </row>
    <row r="300" spans="1:7" ht="17.25">
      <c r="A300" s="270" t="s">
        <v>2496</v>
      </c>
      <c r="B300" s="270" t="s">
        <v>2426</v>
      </c>
      <c r="C300" s="270" t="s">
        <v>2427</v>
      </c>
      <c r="D300" s="270" t="s">
        <v>3167</v>
      </c>
      <c r="E300" s="271" t="s">
        <v>2482</v>
      </c>
      <c r="F300" s="271" t="s">
        <v>2385</v>
      </c>
      <c r="G300" s="270" t="s">
        <v>2435</v>
      </c>
    </row>
    <row r="301" spans="1:7" ht="17.25">
      <c r="A301" s="75" t="s">
        <v>2780</v>
      </c>
      <c r="B301" s="75"/>
      <c r="C301" s="75"/>
      <c r="D301" s="75"/>
      <c r="E301" s="76"/>
      <c r="F301" s="75"/>
      <c r="G301" s="75"/>
    </row>
    <row r="302" spans="1:7" ht="17.25">
      <c r="A302" s="270" t="s">
        <v>2498</v>
      </c>
      <c r="B302" s="270" t="s">
        <v>2426</v>
      </c>
      <c r="C302" s="270" t="s">
        <v>2427</v>
      </c>
      <c r="D302" s="270" t="s">
        <v>3167</v>
      </c>
      <c r="E302" s="271" t="s">
        <v>2482</v>
      </c>
      <c r="F302" s="271" t="s">
        <v>2385</v>
      </c>
      <c r="G302" s="270" t="s">
        <v>2435</v>
      </c>
    </row>
    <row r="303" spans="1:7" ht="17.25">
      <c r="A303" s="75" t="s">
        <v>2782</v>
      </c>
      <c r="B303" s="75"/>
      <c r="C303" s="75"/>
      <c r="D303" s="75"/>
      <c r="E303" s="76"/>
      <c r="F303" s="75"/>
      <c r="G303" s="75"/>
    </row>
    <row r="304" spans="1:7" ht="17.25">
      <c r="A304" s="270" t="s">
        <v>2500</v>
      </c>
      <c r="B304" s="270" t="s">
        <v>2501</v>
      </c>
      <c r="C304" s="270" t="s">
        <v>2474</v>
      </c>
      <c r="D304" s="270" t="s">
        <v>3167</v>
      </c>
      <c r="E304" s="271" t="s">
        <v>2475</v>
      </c>
      <c r="F304" s="271" t="s">
        <v>2385</v>
      </c>
      <c r="G304" s="270" t="s">
        <v>2502</v>
      </c>
    </row>
    <row r="305" spans="1:7" ht="17.25">
      <c r="A305" s="270" t="s">
        <v>2503</v>
      </c>
      <c r="B305" s="270" t="s">
        <v>2504</v>
      </c>
      <c r="C305" s="270" t="s">
        <v>2474</v>
      </c>
      <c r="D305" s="270" t="s">
        <v>3167</v>
      </c>
      <c r="E305" s="271" t="s">
        <v>2475</v>
      </c>
      <c r="F305" s="271" t="s">
        <v>2385</v>
      </c>
      <c r="G305" s="270" t="s">
        <v>2505</v>
      </c>
    </row>
    <row r="306" spans="1:7" ht="17.25">
      <c r="A306" s="75" t="s">
        <v>2783</v>
      </c>
      <c r="B306" s="75"/>
      <c r="C306" s="75"/>
      <c r="D306" s="75"/>
      <c r="E306" s="76"/>
      <c r="F306" s="75"/>
      <c r="G306" s="75"/>
    </row>
    <row r="307" spans="1:7" ht="17.25">
      <c r="A307" s="270" t="s">
        <v>2515</v>
      </c>
      <c r="B307" s="270" t="s">
        <v>2426</v>
      </c>
      <c r="C307" s="270" t="s">
        <v>2474</v>
      </c>
      <c r="D307" s="270" t="s">
        <v>3167</v>
      </c>
      <c r="E307" s="271" t="s">
        <v>2475</v>
      </c>
      <c r="F307" s="270" t="s">
        <v>2385</v>
      </c>
      <c r="G307" s="270" t="s">
        <v>2435</v>
      </c>
    </row>
    <row r="308" spans="1:7" ht="17.25">
      <c r="A308" s="75" t="s">
        <v>2784</v>
      </c>
      <c r="B308" s="75"/>
      <c r="C308" s="75"/>
      <c r="D308" s="75"/>
      <c r="E308" s="76"/>
      <c r="F308" s="75"/>
      <c r="G308" s="75"/>
    </row>
    <row r="309" spans="1:7" ht="17.25">
      <c r="A309" s="270" t="s">
        <v>2519</v>
      </c>
      <c r="B309" s="270" t="s">
        <v>2520</v>
      </c>
      <c r="C309" s="270" t="s">
        <v>2521</v>
      </c>
      <c r="D309" s="270" t="s">
        <v>3167</v>
      </c>
      <c r="E309" s="271" t="s">
        <v>3140</v>
      </c>
      <c r="F309" s="270" t="s">
        <v>2386</v>
      </c>
      <c r="G309" s="270" t="s">
        <v>2523</v>
      </c>
    </row>
    <row r="310" spans="1:7" ht="17.25">
      <c r="A310" s="75" t="s">
        <v>2786</v>
      </c>
      <c r="B310" s="75"/>
      <c r="C310" s="75"/>
      <c r="D310" s="75"/>
      <c r="E310" s="76"/>
      <c r="F310" s="75"/>
      <c r="G310" s="75"/>
    </row>
    <row r="311" spans="1:7" ht="17.25">
      <c r="A311" s="270" t="s">
        <v>2528</v>
      </c>
      <c r="B311" s="270" t="s">
        <v>2426</v>
      </c>
      <c r="C311" s="270" t="s">
        <v>2474</v>
      </c>
      <c r="D311" s="270" t="s">
        <v>3167</v>
      </c>
      <c r="E311" s="271" t="s">
        <v>2475</v>
      </c>
      <c r="F311" s="270" t="s">
        <v>2385</v>
      </c>
      <c r="G311" s="270" t="s">
        <v>2529</v>
      </c>
    </row>
    <row r="312" spans="1:7" ht="17.25">
      <c r="A312" s="270" t="s">
        <v>2534</v>
      </c>
      <c r="B312" s="270" t="s">
        <v>2535</v>
      </c>
      <c r="C312" s="270" t="s">
        <v>2474</v>
      </c>
      <c r="D312" s="270" t="s">
        <v>3167</v>
      </c>
      <c r="E312" s="271" t="s">
        <v>2475</v>
      </c>
      <c r="F312" s="271" t="s">
        <v>2385</v>
      </c>
      <c r="G312" s="270" t="s">
        <v>2536</v>
      </c>
    </row>
    <row r="313" spans="1:7" ht="17.25">
      <c r="A313" s="270" t="s">
        <v>2537</v>
      </c>
      <c r="B313" s="270" t="s">
        <v>2426</v>
      </c>
      <c r="C313" s="270" t="s">
        <v>2427</v>
      </c>
      <c r="D313" s="270" t="s">
        <v>3167</v>
      </c>
      <c r="E313" s="271" t="s">
        <v>2482</v>
      </c>
      <c r="F313" s="270" t="s">
        <v>2385</v>
      </c>
      <c r="G313" s="270" t="s">
        <v>2435</v>
      </c>
    </row>
    <row r="314" spans="1:7" ht="17.25">
      <c r="A314" s="75" t="s">
        <v>3023</v>
      </c>
      <c r="B314" s="75"/>
      <c r="C314" s="75"/>
      <c r="D314" s="75"/>
      <c r="E314" s="76"/>
      <c r="F314" s="75"/>
      <c r="G314" s="75"/>
    </row>
    <row r="315" spans="1:7" ht="17.25">
      <c r="A315" s="270" t="s">
        <v>2472</v>
      </c>
      <c r="B315" s="270" t="s">
        <v>2473</v>
      </c>
      <c r="C315" s="270" t="s">
        <v>2474</v>
      </c>
      <c r="D315" s="270" t="s">
        <v>3169</v>
      </c>
      <c r="E315" s="271" t="s">
        <v>2475</v>
      </c>
      <c r="F315" s="270" t="s">
        <v>2391</v>
      </c>
      <c r="G315" s="270" t="s">
        <v>2476</v>
      </c>
    </row>
    <row r="316" spans="1:7" ht="17.25">
      <c r="A316" s="270" t="s">
        <v>2477</v>
      </c>
      <c r="B316" s="270" t="s">
        <v>2426</v>
      </c>
      <c r="C316" s="270" t="s">
        <v>1213</v>
      </c>
      <c r="D316" s="270" t="s">
        <v>3169</v>
      </c>
      <c r="E316" s="271" t="s">
        <v>1213</v>
      </c>
      <c r="F316" s="271" t="s">
        <v>2392</v>
      </c>
      <c r="G316" s="270" t="s">
        <v>2435</v>
      </c>
    </row>
    <row r="317" spans="1:7" ht="17.25">
      <c r="A317" s="270" t="s">
        <v>2478</v>
      </c>
      <c r="B317" s="270"/>
      <c r="C317" s="270" t="s">
        <v>2479</v>
      </c>
      <c r="D317" s="270" t="s">
        <v>3169</v>
      </c>
      <c r="E317" s="271" t="s">
        <v>1213</v>
      </c>
      <c r="F317" s="270" t="s">
        <v>2392</v>
      </c>
      <c r="G317" s="270" t="s">
        <v>2435</v>
      </c>
    </row>
    <row r="318" spans="1:7" ht="17.25">
      <c r="A318" s="75" t="s">
        <v>3024</v>
      </c>
      <c r="B318" s="75"/>
      <c r="C318" s="75"/>
      <c r="D318" s="75"/>
      <c r="E318" s="76"/>
      <c r="F318" s="75"/>
      <c r="G318" s="75"/>
    </row>
    <row r="319" spans="1:7" ht="17.25">
      <c r="A319" s="270" t="s">
        <v>2481</v>
      </c>
      <c r="B319" s="270" t="s">
        <v>2426</v>
      </c>
      <c r="C319" s="270" t="s">
        <v>2427</v>
      </c>
      <c r="D319" s="270" t="s">
        <v>3169</v>
      </c>
      <c r="E319" s="271" t="s">
        <v>2482</v>
      </c>
      <c r="F319" s="271" t="s">
        <v>2391</v>
      </c>
      <c r="G319" s="270" t="s">
        <v>2435</v>
      </c>
    </row>
    <row r="320" spans="1:7" ht="17.25">
      <c r="A320" s="75" t="s">
        <v>3025</v>
      </c>
      <c r="B320" s="75"/>
      <c r="C320" s="75"/>
      <c r="D320" s="75"/>
      <c r="E320" s="76"/>
      <c r="F320" s="75"/>
      <c r="G320" s="75"/>
    </row>
    <row r="321" spans="1:7" ht="15">
      <c r="A321" s="56" t="s">
        <v>2572</v>
      </c>
      <c r="B321" s="56" t="s">
        <v>2571</v>
      </c>
      <c r="C321" s="56" t="s">
        <v>2573</v>
      </c>
      <c r="D321" s="56" t="s">
        <v>3169</v>
      </c>
      <c r="E321" s="74" t="s">
        <v>3156</v>
      </c>
      <c r="F321" s="74" t="s">
        <v>2391</v>
      </c>
      <c r="G321" s="56" t="s">
        <v>2435</v>
      </c>
    </row>
    <row r="322" spans="1:7" ht="17.25">
      <c r="A322" s="75" t="s">
        <v>3026</v>
      </c>
      <c r="B322" s="75"/>
      <c r="C322" s="75"/>
      <c r="D322" s="75"/>
      <c r="E322" s="76"/>
      <c r="F322" s="75"/>
      <c r="G322" s="75"/>
    </row>
    <row r="323" spans="1:7" ht="17.25">
      <c r="A323" s="270" t="s">
        <v>3157</v>
      </c>
      <c r="B323" s="270" t="s">
        <v>2585</v>
      </c>
      <c r="C323" s="270" t="s">
        <v>3158</v>
      </c>
      <c r="D323" s="270" t="s">
        <v>3169</v>
      </c>
      <c r="E323" s="271" t="s">
        <v>3156</v>
      </c>
      <c r="F323" s="271" t="s">
        <v>2391</v>
      </c>
      <c r="G323" s="270" t="s">
        <v>2435</v>
      </c>
    </row>
    <row r="324" spans="1:7" ht="17.25">
      <c r="A324" s="75" t="s">
        <v>3027</v>
      </c>
      <c r="B324" s="75"/>
      <c r="C324" s="75"/>
      <c r="D324" s="75"/>
      <c r="E324" s="76"/>
      <c r="F324" s="75"/>
      <c r="G324" s="75"/>
    </row>
    <row r="325" spans="1:7" ht="17.25">
      <c r="A325" s="270" t="s">
        <v>2484</v>
      </c>
      <c r="B325" s="270" t="s">
        <v>2485</v>
      </c>
      <c r="C325" s="270" t="s">
        <v>2427</v>
      </c>
      <c r="D325" s="270" t="s">
        <v>3169</v>
      </c>
      <c r="E325" s="271" t="s">
        <v>2482</v>
      </c>
      <c r="F325" s="271" t="s">
        <v>2391</v>
      </c>
      <c r="G325" s="270" t="s">
        <v>2435</v>
      </c>
    </row>
    <row r="326" spans="1:7" ht="17.25">
      <c r="A326" s="270" t="s">
        <v>2486</v>
      </c>
      <c r="B326" s="270" t="s">
        <v>2485</v>
      </c>
      <c r="C326" s="270" t="s">
        <v>2427</v>
      </c>
      <c r="D326" s="270" t="s">
        <v>3169</v>
      </c>
      <c r="E326" s="271" t="s">
        <v>2482</v>
      </c>
      <c r="F326" s="270" t="s">
        <v>2391</v>
      </c>
      <c r="G326" s="270" t="s">
        <v>2435</v>
      </c>
    </row>
    <row r="327" spans="1:7" ht="17.25">
      <c r="A327" s="270" t="s">
        <v>2487</v>
      </c>
      <c r="B327" s="270" t="s">
        <v>2485</v>
      </c>
      <c r="C327" s="270" t="s">
        <v>2427</v>
      </c>
      <c r="D327" s="270" t="s">
        <v>3169</v>
      </c>
      <c r="E327" s="271" t="s">
        <v>2482</v>
      </c>
      <c r="F327" s="271" t="s">
        <v>2391</v>
      </c>
      <c r="G327" s="270" t="s">
        <v>2435</v>
      </c>
    </row>
    <row r="328" spans="1:7" ht="17.25">
      <c r="A328" s="270" t="s">
        <v>2488</v>
      </c>
      <c r="B328" s="270" t="s">
        <v>2485</v>
      </c>
      <c r="C328" s="270" t="s">
        <v>2427</v>
      </c>
      <c r="D328" s="270" t="s">
        <v>3169</v>
      </c>
      <c r="E328" s="271" t="s">
        <v>2482</v>
      </c>
      <c r="F328" s="270" t="s">
        <v>2391</v>
      </c>
      <c r="G328" s="270" t="s">
        <v>2435</v>
      </c>
    </row>
    <row r="329" spans="1:7" ht="17.25">
      <c r="A329" s="75" t="s">
        <v>3028</v>
      </c>
      <c r="B329" s="75"/>
      <c r="C329" s="75"/>
      <c r="D329" s="75"/>
      <c r="E329" s="76"/>
      <c r="F329" s="75"/>
      <c r="G329" s="75"/>
    </row>
    <row r="330" spans="1:7" ht="17.25">
      <c r="A330" s="270" t="s">
        <v>2494</v>
      </c>
      <c r="B330" s="270" t="s">
        <v>2426</v>
      </c>
      <c r="C330" s="270" t="s">
        <v>2427</v>
      </c>
      <c r="D330" s="270" t="s">
        <v>3169</v>
      </c>
      <c r="E330" s="271" t="s">
        <v>2482</v>
      </c>
      <c r="F330" s="271" t="s">
        <v>2391</v>
      </c>
      <c r="G330" s="270" t="s">
        <v>2435</v>
      </c>
    </row>
    <row r="331" spans="1:7" ht="17.25">
      <c r="A331" s="270" t="s">
        <v>2495</v>
      </c>
      <c r="B331" s="270" t="s">
        <v>2426</v>
      </c>
      <c r="C331" s="270" t="s">
        <v>2427</v>
      </c>
      <c r="D331" s="270" t="s">
        <v>3169</v>
      </c>
      <c r="E331" s="271" t="s">
        <v>2482</v>
      </c>
      <c r="F331" s="270" t="s">
        <v>2391</v>
      </c>
      <c r="G331" s="270" t="s">
        <v>2435</v>
      </c>
    </row>
    <row r="332" spans="1:7" ht="15">
      <c r="A332" s="56" t="s">
        <v>2496</v>
      </c>
      <c r="B332" s="56" t="s">
        <v>2426</v>
      </c>
      <c r="C332" s="56" t="s">
        <v>2427</v>
      </c>
      <c r="D332" s="56" t="s">
        <v>3169</v>
      </c>
      <c r="E332" s="74" t="s">
        <v>2482</v>
      </c>
      <c r="F332" s="74" t="s">
        <v>2391</v>
      </c>
      <c r="G332" s="56" t="s">
        <v>2435</v>
      </c>
    </row>
    <row r="333" spans="1:7" ht="17.25">
      <c r="A333" s="75" t="s">
        <v>3029</v>
      </c>
      <c r="B333" s="75"/>
      <c r="C333" s="75"/>
      <c r="D333" s="75"/>
      <c r="E333" s="76"/>
      <c r="F333" s="75"/>
      <c r="G333" s="75"/>
    </row>
    <row r="334" spans="1:7" ht="17.25">
      <c r="A334" s="270" t="s">
        <v>2498</v>
      </c>
      <c r="B334" s="270" t="s">
        <v>2426</v>
      </c>
      <c r="C334" s="270" t="s">
        <v>2427</v>
      </c>
      <c r="D334" s="270" t="s">
        <v>3169</v>
      </c>
      <c r="E334" s="271" t="s">
        <v>2482</v>
      </c>
      <c r="F334" s="271" t="s">
        <v>2391</v>
      </c>
      <c r="G334" s="270" t="s">
        <v>2435</v>
      </c>
    </row>
    <row r="335" spans="1:7" ht="17.25">
      <c r="A335" s="75" t="s">
        <v>3034</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0" t="s">
        <v>2503</v>
      </c>
      <c r="B337" s="270" t="s">
        <v>2504</v>
      </c>
      <c r="C337" s="270" t="s">
        <v>2474</v>
      </c>
      <c r="D337" s="270" t="s">
        <v>3169</v>
      </c>
      <c r="E337" s="271" t="s">
        <v>2475</v>
      </c>
      <c r="F337" s="271" t="s">
        <v>2391</v>
      </c>
      <c r="G337" s="270" t="s">
        <v>2505</v>
      </c>
    </row>
    <row r="338" spans="1:7" ht="17.25">
      <c r="A338" s="75" t="s">
        <v>3035</v>
      </c>
      <c r="B338" s="75"/>
      <c r="C338" s="75"/>
      <c r="D338" s="75"/>
      <c r="E338" s="76"/>
      <c r="F338" s="75"/>
      <c r="G338" s="75"/>
    </row>
    <row r="339" spans="1:7" ht="17.25">
      <c r="A339" s="270" t="s">
        <v>2515</v>
      </c>
      <c r="B339" s="270" t="s">
        <v>2426</v>
      </c>
      <c r="C339" s="270" t="s">
        <v>2474</v>
      </c>
      <c r="D339" s="270" t="s">
        <v>3169</v>
      </c>
      <c r="E339" s="271" t="s">
        <v>2475</v>
      </c>
      <c r="F339" s="270" t="s">
        <v>2391</v>
      </c>
      <c r="G339" s="270" t="s">
        <v>2435</v>
      </c>
    </row>
    <row r="340" spans="1:7" ht="17.25">
      <c r="A340" s="75" t="s">
        <v>3036</v>
      </c>
      <c r="B340" s="75"/>
      <c r="C340" s="75"/>
      <c r="D340" s="75"/>
      <c r="E340" s="76"/>
      <c r="F340" s="75"/>
      <c r="G340" s="75"/>
    </row>
    <row r="341" spans="1:7" ht="17.25">
      <c r="A341" s="270" t="s">
        <v>2519</v>
      </c>
      <c r="B341" s="270" t="s">
        <v>2520</v>
      </c>
      <c r="C341" s="270" t="s">
        <v>2521</v>
      </c>
      <c r="D341" s="270" t="s">
        <v>3169</v>
      </c>
      <c r="E341" s="271" t="s">
        <v>3170</v>
      </c>
      <c r="F341" s="270" t="s">
        <v>2392</v>
      </c>
      <c r="G341" s="270" t="s">
        <v>2523</v>
      </c>
    </row>
    <row r="342" spans="1:7" ht="17.25">
      <c r="A342" s="75" t="s">
        <v>3038</v>
      </c>
      <c r="B342" s="75"/>
      <c r="C342" s="75"/>
      <c r="D342" s="75"/>
      <c r="E342" s="76"/>
      <c r="F342" s="75"/>
      <c r="G342" s="75"/>
    </row>
    <row r="343" spans="1:7" ht="17.25">
      <c r="A343" s="270" t="s">
        <v>2528</v>
      </c>
      <c r="B343" s="270" t="s">
        <v>2426</v>
      </c>
      <c r="C343" s="270" t="s">
        <v>2474</v>
      </c>
      <c r="D343" s="270" t="s">
        <v>3169</v>
      </c>
      <c r="E343" s="271" t="s">
        <v>2475</v>
      </c>
      <c r="F343" s="270" t="s">
        <v>2391</v>
      </c>
      <c r="G343" s="270" t="s">
        <v>2529</v>
      </c>
    </row>
    <row r="344" spans="1:7" ht="17.25">
      <c r="A344" s="270" t="s">
        <v>2534</v>
      </c>
      <c r="B344" s="270" t="s">
        <v>2535</v>
      </c>
      <c r="C344" s="270" t="s">
        <v>2474</v>
      </c>
      <c r="D344" s="270" t="s">
        <v>3169</v>
      </c>
      <c r="E344" s="271" t="s">
        <v>2475</v>
      </c>
      <c r="F344" s="271" t="s">
        <v>2391</v>
      </c>
      <c r="G344" s="270" t="s">
        <v>2536</v>
      </c>
    </row>
    <row r="345" spans="1:7" ht="17.25">
      <c r="A345" s="270" t="s">
        <v>2537</v>
      </c>
      <c r="B345" s="270" t="s">
        <v>2426</v>
      </c>
      <c r="C345" s="270" t="s">
        <v>2427</v>
      </c>
      <c r="D345" s="270" t="s">
        <v>3169</v>
      </c>
      <c r="E345" s="271" t="s">
        <v>2482</v>
      </c>
      <c r="F345" s="270" t="s">
        <v>2391</v>
      </c>
      <c r="G345" s="270" t="s">
        <v>2435</v>
      </c>
    </row>
    <row r="346" spans="1:7" ht="17.25">
      <c r="A346" s="75" t="s">
        <v>3103</v>
      </c>
      <c r="B346" s="75"/>
      <c r="C346" s="75"/>
      <c r="D346" s="75"/>
      <c r="E346" s="76"/>
      <c r="F346" s="75"/>
      <c r="G346" s="75"/>
    </row>
    <row r="347" spans="1:7" ht="17.25">
      <c r="A347" s="270" t="s">
        <v>2472</v>
      </c>
      <c r="B347" s="270" t="s">
        <v>2473</v>
      </c>
      <c r="C347" s="270" t="s">
        <v>2474</v>
      </c>
      <c r="D347" s="270" t="s">
        <v>3171</v>
      </c>
      <c r="E347" s="271" t="s">
        <v>2475</v>
      </c>
      <c r="F347" s="270" t="s">
        <v>2404</v>
      </c>
      <c r="G347" s="270" t="s">
        <v>2476</v>
      </c>
    </row>
    <row r="348" spans="1:7" ht="17.25">
      <c r="A348" s="270" t="s">
        <v>2477</v>
      </c>
      <c r="B348" s="270" t="s">
        <v>2426</v>
      </c>
      <c r="C348" s="270" t="s">
        <v>1213</v>
      </c>
      <c r="D348" s="270" t="s">
        <v>3171</v>
      </c>
      <c r="E348" s="271" t="s">
        <v>1213</v>
      </c>
      <c r="F348" s="271" t="s">
        <v>2405</v>
      </c>
      <c r="G348" s="270" t="s">
        <v>2435</v>
      </c>
    </row>
    <row r="349" spans="1:7" ht="17.25">
      <c r="A349" s="270" t="s">
        <v>2478</v>
      </c>
      <c r="B349" s="270"/>
      <c r="C349" s="270" t="s">
        <v>2479</v>
      </c>
      <c r="D349" s="270" t="s">
        <v>3171</v>
      </c>
      <c r="E349" s="271" t="s">
        <v>1213</v>
      </c>
      <c r="F349" s="271" t="s">
        <v>2405</v>
      </c>
      <c r="G349" s="270" t="s">
        <v>2435</v>
      </c>
    </row>
    <row r="350" spans="1:7" ht="17.25">
      <c r="A350" s="75" t="s">
        <v>3104</v>
      </c>
      <c r="B350" s="75"/>
      <c r="C350" s="75"/>
      <c r="D350" s="75"/>
      <c r="E350" s="76"/>
      <c r="F350" s="75"/>
      <c r="G350" s="75"/>
    </row>
    <row r="351" spans="1:7" ht="17.25">
      <c r="A351" s="270" t="s">
        <v>2481</v>
      </c>
      <c r="B351" s="270" t="s">
        <v>2426</v>
      </c>
      <c r="C351" s="270" t="s">
        <v>2427</v>
      </c>
      <c r="D351" s="270" t="s">
        <v>3171</v>
      </c>
      <c r="E351" s="271" t="s">
        <v>2482</v>
      </c>
      <c r="F351" s="271" t="s">
        <v>2404</v>
      </c>
      <c r="G351" s="270" t="s">
        <v>2435</v>
      </c>
    </row>
    <row r="352" spans="1:7" ht="17.25">
      <c r="A352" s="75" t="s">
        <v>3172</v>
      </c>
      <c r="B352" s="75"/>
      <c r="C352" s="75"/>
      <c r="D352" s="75"/>
      <c r="E352" s="76"/>
      <c r="F352" s="75"/>
      <c r="G352" s="75"/>
    </row>
    <row r="353" spans="1:7" ht="17.25">
      <c r="A353" s="270" t="s">
        <v>2572</v>
      </c>
      <c r="B353" s="270" t="s">
        <v>2571</v>
      </c>
      <c r="C353" s="270" t="s">
        <v>2573</v>
      </c>
      <c r="D353" s="270" t="s">
        <v>3171</v>
      </c>
      <c r="E353" s="271" t="s">
        <v>2969</v>
      </c>
      <c r="F353" s="271" t="s">
        <v>2405</v>
      </c>
      <c r="G353" s="270" t="s">
        <v>2435</v>
      </c>
    </row>
    <row r="354" spans="1:7" ht="17.25">
      <c r="A354" s="75" t="s">
        <v>3106</v>
      </c>
      <c r="B354" s="75"/>
      <c r="C354" s="75"/>
      <c r="D354" s="75"/>
      <c r="E354" s="76"/>
      <c r="F354" s="75"/>
      <c r="G354" s="75"/>
    </row>
    <row r="355" spans="1:7" ht="17.25">
      <c r="A355" s="270" t="s">
        <v>2484</v>
      </c>
      <c r="B355" s="270" t="s">
        <v>2485</v>
      </c>
      <c r="C355" s="270" t="s">
        <v>2427</v>
      </c>
      <c r="D355" s="270" t="s">
        <v>3171</v>
      </c>
      <c r="E355" s="271" t="s">
        <v>2482</v>
      </c>
      <c r="F355" s="270" t="s">
        <v>2404</v>
      </c>
      <c r="G355" s="270" t="s">
        <v>2435</v>
      </c>
    </row>
    <row r="356" spans="1:7" ht="17.25">
      <c r="A356" s="270" t="s">
        <v>2486</v>
      </c>
      <c r="B356" s="270" t="s">
        <v>2485</v>
      </c>
      <c r="C356" s="270" t="s">
        <v>2427</v>
      </c>
      <c r="D356" s="270" t="s">
        <v>3171</v>
      </c>
      <c r="E356" s="271" t="s">
        <v>2482</v>
      </c>
      <c r="F356" s="271" t="s">
        <v>2404</v>
      </c>
      <c r="G356" s="270" t="s">
        <v>2435</v>
      </c>
    </row>
    <row r="357" spans="1:7" ht="17.25">
      <c r="A357" s="270" t="s">
        <v>2487</v>
      </c>
      <c r="B357" s="270" t="s">
        <v>2485</v>
      </c>
      <c r="C357" s="270" t="s">
        <v>2427</v>
      </c>
      <c r="D357" s="270" t="s">
        <v>3171</v>
      </c>
      <c r="E357" s="271" t="s">
        <v>2482</v>
      </c>
      <c r="F357" s="271" t="s">
        <v>2404</v>
      </c>
      <c r="G357" s="270" t="s">
        <v>2435</v>
      </c>
    </row>
    <row r="358" spans="1:7" ht="17.25">
      <c r="A358" s="270" t="s">
        <v>2488</v>
      </c>
      <c r="B358" s="270" t="s">
        <v>2485</v>
      </c>
      <c r="C358" s="270" t="s">
        <v>2427</v>
      </c>
      <c r="D358" s="270" t="s">
        <v>3171</v>
      </c>
      <c r="E358" s="271" t="s">
        <v>2482</v>
      </c>
      <c r="F358" s="271" t="s">
        <v>2404</v>
      </c>
      <c r="G358" s="270" t="s">
        <v>2435</v>
      </c>
    </row>
    <row r="359" spans="1:7" ht="17.25">
      <c r="A359" s="75" t="s">
        <v>3107</v>
      </c>
      <c r="B359" s="75"/>
      <c r="C359" s="75"/>
      <c r="D359" s="75"/>
      <c r="E359" s="76"/>
      <c r="F359" s="75"/>
      <c r="G359" s="75"/>
    </row>
    <row r="360" spans="1:7" ht="17.25">
      <c r="A360" s="270" t="s">
        <v>2494</v>
      </c>
      <c r="B360" s="270" t="s">
        <v>2426</v>
      </c>
      <c r="C360" s="270" t="s">
        <v>2427</v>
      </c>
      <c r="D360" s="270" t="s">
        <v>3171</v>
      </c>
      <c r="E360" s="271" t="s">
        <v>2482</v>
      </c>
      <c r="F360" s="271" t="s">
        <v>2404</v>
      </c>
      <c r="G360" s="270" t="s">
        <v>2435</v>
      </c>
    </row>
    <row r="361" spans="1:7" ht="17.25">
      <c r="A361" s="270" t="s">
        <v>2495</v>
      </c>
      <c r="B361" s="270" t="s">
        <v>2426</v>
      </c>
      <c r="C361" s="270" t="s">
        <v>2427</v>
      </c>
      <c r="D361" s="270" t="s">
        <v>3171</v>
      </c>
      <c r="E361" s="271" t="s">
        <v>2482</v>
      </c>
      <c r="F361" s="270" t="s">
        <v>2404</v>
      </c>
      <c r="G361" s="270" t="s">
        <v>2435</v>
      </c>
    </row>
    <row r="362" spans="1:7" ht="17.25">
      <c r="A362" s="270" t="s">
        <v>2496</v>
      </c>
      <c r="B362" s="270" t="s">
        <v>2426</v>
      </c>
      <c r="C362" s="270" t="s">
        <v>2427</v>
      </c>
      <c r="D362" s="270" t="s">
        <v>3171</v>
      </c>
      <c r="E362" s="271" t="s">
        <v>2482</v>
      </c>
      <c r="F362" s="271" t="s">
        <v>2404</v>
      </c>
      <c r="G362" s="270" t="s">
        <v>2435</v>
      </c>
    </row>
    <row r="363" spans="1:7" ht="17.25">
      <c r="A363" s="75" t="s">
        <v>3108</v>
      </c>
      <c r="B363" s="75"/>
      <c r="C363" s="75"/>
      <c r="D363" s="75"/>
      <c r="E363" s="76"/>
      <c r="F363" s="75"/>
      <c r="G363" s="75"/>
    </row>
    <row r="364" spans="1:7" ht="17.25">
      <c r="A364" s="270" t="s">
        <v>2498</v>
      </c>
      <c r="B364" s="270" t="s">
        <v>2426</v>
      </c>
      <c r="C364" s="270" t="s">
        <v>2427</v>
      </c>
      <c r="D364" s="270" t="s">
        <v>3171</v>
      </c>
      <c r="E364" s="271" t="s">
        <v>2482</v>
      </c>
      <c r="F364" s="271" t="s">
        <v>2404</v>
      </c>
      <c r="G364" s="270" t="s">
        <v>2435</v>
      </c>
    </row>
    <row r="365" spans="1:7" ht="17.25">
      <c r="A365" s="75" t="s">
        <v>3109</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0" t="s">
        <v>2503</v>
      </c>
      <c r="B367" s="270" t="s">
        <v>2504</v>
      </c>
      <c r="C367" s="270" t="s">
        <v>2474</v>
      </c>
      <c r="D367" s="270" t="s">
        <v>3171</v>
      </c>
      <c r="E367" s="271" t="s">
        <v>2475</v>
      </c>
      <c r="F367" s="270" t="s">
        <v>2404</v>
      </c>
      <c r="G367" s="270" t="s">
        <v>2505</v>
      </c>
    </row>
    <row r="368" spans="1:7" ht="17.25">
      <c r="A368" s="75" t="s">
        <v>3110</v>
      </c>
      <c r="B368" s="75"/>
      <c r="C368" s="75"/>
      <c r="D368" s="75"/>
      <c r="E368" s="76"/>
      <c r="F368" s="75"/>
      <c r="G368" s="75"/>
    </row>
    <row r="369" spans="1:7" ht="17.25">
      <c r="A369" s="270" t="s">
        <v>2515</v>
      </c>
      <c r="B369" s="270" t="s">
        <v>2426</v>
      </c>
      <c r="C369" s="270" t="s">
        <v>2474</v>
      </c>
      <c r="D369" s="270" t="s">
        <v>3171</v>
      </c>
      <c r="E369" s="271" t="s">
        <v>2475</v>
      </c>
      <c r="F369" s="271" t="s">
        <v>2404</v>
      </c>
      <c r="G369" s="270" t="s">
        <v>2435</v>
      </c>
    </row>
    <row r="370" spans="1:7" ht="17.25">
      <c r="A370" s="75" t="s">
        <v>3111</v>
      </c>
      <c r="B370" s="75"/>
      <c r="C370" s="75"/>
      <c r="D370" s="75"/>
      <c r="E370" s="76"/>
      <c r="F370" s="75"/>
      <c r="G370" s="75"/>
    </row>
    <row r="371" spans="1:7" ht="17.25">
      <c r="A371" s="270" t="s">
        <v>2519</v>
      </c>
      <c r="B371" s="270" t="s">
        <v>2520</v>
      </c>
      <c r="C371" s="270" t="s">
        <v>2521</v>
      </c>
      <c r="D371" s="270" t="s">
        <v>3171</v>
      </c>
      <c r="E371" s="271" t="s">
        <v>3140</v>
      </c>
      <c r="F371" s="271" t="s">
        <v>2405</v>
      </c>
      <c r="G371" s="270" t="s">
        <v>2523</v>
      </c>
    </row>
    <row r="372" spans="1:7" ht="17.25">
      <c r="A372" s="75" t="s">
        <v>3112</v>
      </c>
      <c r="B372" s="75"/>
      <c r="C372" s="75"/>
      <c r="D372" s="75"/>
      <c r="E372" s="76"/>
      <c r="F372" s="75"/>
      <c r="G372" s="75"/>
    </row>
    <row r="373" spans="1:7" ht="17.25">
      <c r="A373" s="270" t="s">
        <v>2528</v>
      </c>
      <c r="B373" s="270" t="s">
        <v>2426</v>
      </c>
      <c r="C373" s="270" t="s">
        <v>2474</v>
      </c>
      <c r="D373" s="270" t="s">
        <v>3171</v>
      </c>
      <c r="E373" s="271" t="s">
        <v>2475</v>
      </c>
      <c r="F373" s="271" t="s">
        <v>2404</v>
      </c>
      <c r="G373" s="270" t="s">
        <v>2529</v>
      </c>
    </row>
    <row r="374" spans="1:7" ht="17.25">
      <c r="A374" s="270" t="s">
        <v>2534</v>
      </c>
      <c r="B374" s="270" t="s">
        <v>2535</v>
      </c>
      <c r="C374" s="270" t="s">
        <v>2474</v>
      </c>
      <c r="D374" s="270" t="s">
        <v>3171</v>
      </c>
      <c r="E374" s="271" t="s">
        <v>2475</v>
      </c>
      <c r="F374" s="270" t="s">
        <v>2404</v>
      </c>
      <c r="G374" s="270" t="s">
        <v>2536</v>
      </c>
    </row>
    <row r="375" spans="1:7" ht="17.25">
      <c r="A375" s="270" t="s">
        <v>2537</v>
      </c>
      <c r="B375" s="270" t="s">
        <v>2426</v>
      </c>
      <c r="C375" s="270" t="s">
        <v>2427</v>
      </c>
      <c r="D375" s="270" t="s">
        <v>3171</v>
      </c>
      <c r="E375" s="271" t="s">
        <v>2482</v>
      </c>
      <c r="F375" s="271" t="s">
        <v>2404</v>
      </c>
      <c r="G375" s="270" t="s">
        <v>2435</v>
      </c>
    </row>
    <row r="376" spans="1:7" ht="17.25">
      <c r="A376" s="75" t="s">
        <v>3122</v>
      </c>
      <c r="B376" s="75"/>
      <c r="C376" s="75"/>
      <c r="D376" s="75"/>
      <c r="E376" s="76"/>
      <c r="F376" s="75"/>
      <c r="G376" s="75"/>
    </row>
    <row r="377" spans="1:7" ht="17.25">
      <c r="A377" s="270" t="s">
        <v>2472</v>
      </c>
      <c r="B377" s="270" t="s">
        <v>2473</v>
      </c>
      <c r="C377" s="270" t="s">
        <v>2474</v>
      </c>
      <c r="D377" s="270" t="s">
        <v>3173</v>
      </c>
      <c r="E377" s="271" t="s">
        <v>2475</v>
      </c>
      <c r="F377" s="271" t="s">
        <v>2416</v>
      </c>
      <c r="G377" s="270" t="s">
        <v>2476</v>
      </c>
    </row>
    <row r="378" spans="1:7" ht="17.25">
      <c r="A378" s="270" t="s">
        <v>2477</v>
      </c>
      <c r="B378" s="270" t="s">
        <v>2426</v>
      </c>
      <c r="C378" s="270" t="s">
        <v>1213</v>
      </c>
      <c r="D378" s="270" t="s">
        <v>3173</v>
      </c>
      <c r="E378" s="271" t="s">
        <v>1213</v>
      </c>
      <c r="F378" s="270" t="s">
        <v>2417</v>
      </c>
      <c r="G378" s="270" t="s">
        <v>2435</v>
      </c>
    </row>
    <row r="379" spans="1:7" ht="17.25">
      <c r="A379" s="270" t="s">
        <v>2478</v>
      </c>
      <c r="B379" s="270"/>
      <c r="C379" s="270" t="s">
        <v>2479</v>
      </c>
      <c r="D379" s="270" t="s">
        <v>3173</v>
      </c>
      <c r="E379" s="271" t="s">
        <v>1213</v>
      </c>
      <c r="F379" s="271" t="s">
        <v>2417</v>
      </c>
      <c r="G379" s="270" t="s">
        <v>2435</v>
      </c>
    </row>
    <row r="380" spans="1:7" ht="17.25">
      <c r="A380" s="75" t="s">
        <v>3123</v>
      </c>
      <c r="B380" s="75"/>
      <c r="C380" s="75"/>
      <c r="D380" s="75"/>
      <c r="E380" s="76"/>
      <c r="F380" s="75"/>
      <c r="G380" s="75"/>
    </row>
    <row r="381" spans="1:7" ht="17.25">
      <c r="A381" s="270" t="s">
        <v>2481</v>
      </c>
      <c r="B381" s="270" t="s">
        <v>2426</v>
      </c>
      <c r="C381" s="270" t="s">
        <v>2427</v>
      </c>
      <c r="D381" s="270" t="s">
        <v>3173</v>
      </c>
      <c r="E381" s="271" t="s">
        <v>2482</v>
      </c>
      <c r="F381" s="271" t="s">
        <v>2416</v>
      </c>
      <c r="G381" s="270" t="s">
        <v>2435</v>
      </c>
    </row>
    <row r="382" spans="1:7" ht="17.25">
      <c r="A382" s="75" t="s">
        <v>3124</v>
      </c>
      <c r="B382" s="75"/>
      <c r="C382" s="75"/>
      <c r="D382" s="75"/>
      <c r="E382" s="76"/>
      <c r="F382" s="75"/>
      <c r="G382" s="75"/>
    </row>
    <row r="383" spans="1:7" ht="17.25">
      <c r="A383" s="270" t="s">
        <v>2484</v>
      </c>
      <c r="B383" s="270" t="s">
        <v>2485</v>
      </c>
      <c r="C383" s="270" t="s">
        <v>2427</v>
      </c>
      <c r="D383" s="270" t="s">
        <v>3173</v>
      </c>
      <c r="E383" s="271" t="s">
        <v>2482</v>
      </c>
      <c r="F383" s="271" t="s">
        <v>2416</v>
      </c>
      <c r="G383" s="270" t="s">
        <v>2435</v>
      </c>
    </row>
    <row r="384" spans="1:7" ht="17.25">
      <c r="A384" s="270" t="s">
        <v>2486</v>
      </c>
      <c r="B384" s="270" t="s">
        <v>2485</v>
      </c>
      <c r="C384" s="270" t="s">
        <v>2427</v>
      </c>
      <c r="D384" s="270" t="s">
        <v>3173</v>
      </c>
      <c r="E384" s="271" t="s">
        <v>2482</v>
      </c>
      <c r="F384" s="271" t="s">
        <v>2416</v>
      </c>
      <c r="G384" s="270" t="s">
        <v>2435</v>
      </c>
    </row>
    <row r="385" spans="1:7" ht="17.25">
      <c r="A385" s="270" t="s">
        <v>2487</v>
      </c>
      <c r="B385" s="270" t="s">
        <v>2485</v>
      </c>
      <c r="C385" s="270" t="s">
        <v>2427</v>
      </c>
      <c r="D385" s="270" t="s">
        <v>3173</v>
      </c>
      <c r="E385" s="271" t="s">
        <v>2482</v>
      </c>
      <c r="F385" s="270" t="s">
        <v>2416</v>
      </c>
      <c r="G385" s="270" t="s">
        <v>2435</v>
      </c>
    </row>
    <row r="386" spans="1:7" ht="17.25">
      <c r="A386" s="270" t="s">
        <v>2488</v>
      </c>
      <c r="B386" s="270" t="s">
        <v>2485</v>
      </c>
      <c r="C386" s="270" t="s">
        <v>2427</v>
      </c>
      <c r="D386" s="270" t="s">
        <v>3173</v>
      </c>
      <c r="E386" s="271" t="s">
        <v>2482</v>
      </c>
      <c r="F386" s="271" t="s">
        <v>2416</v>
      </c>
      <c r="G386" s="270" t="s">
        <v>2435</v>
      </c>
    </row>
    <row r="387" spans="1:7" ht="17.25">
      <c r="A387" s="75" t="s">
        <v>3125</v>
      </c>
      <c r="B387" s="75"/>
      <c r="C387" s="75"/>
      <c r="D387" s="75"/>
      <c r="E387" s="76"/>
      <c r="F387" s="75"/>
      <c r="G387" s="75"/>
    </row>
    <row r="388" spans="1:7" ht="17.25">
      <c r="A388" s="270" t="s">
        <v>2494</v>
      </c>
      <c r="B388" s="270" t="s">
        <v>2426</v>
      </c>
      <c r="C388" s="270" t="s">
        <v>2427</v>
      </c>
      <c r="D388" s="270" t="s">
        <v>3173</v>
      </c>
      <c r="E388" s="271" t="s">
        <v>2482</v>
      </c>
      <c r="F388" s="271" t="s">
        <v>2416</v>
      </c>
      <c r="G388" s="270" t="s">
        <v>2435</v>
      </c>
    </row>
    <row r="389" spans="1:7" ht="17.25">
      <c r="A389" s="270" t="s">
        <v>2495</v>
      </c>
      <c r="B389" s="270" t="s">
        <v>2426</v>
      </c>
      <c r="C389" s="270" t="s">
        <v>2427</v>
      </c>
      <c r="D389" s="270" t="s">
        <v>3173</v>
      </c>
      <c r="E389" s="271" t="s">
        <v>2482</v>
      </c>
      <c r="F389" s="270" t="s">
        <v>2416</v>
      </c>
      <c r="G389" s="270" t="s">
        <v>2435</v>
      </c>
    </row>
    <row r="390" spans="1:7" ht="17.25">
      <c r="A390" s="270" t="s">
        <v>2496</v>
      </c>
      <c r="B390" s="270" t="s">
        <v>2426</v>
      </c>
      <c r="C390" s="270" t="s">
        <v>2427</v>
      </c>
      <c r="D390" s="270" t="s">
        <v>3173</v>
      </c>
      <c r="E390" s="271" t="s">
        <v>2482</v>
      </c>
      <c r="F390" s="271" t="s">
        <v>2416</v>
      </c>
      <c r="G390" s="270" t="s">
        <v>2435</v>
      </c>
    </row>
    <row r="391" spans="1:7" ht="17.25">
      <c r="A391" s="75" t="s">
        <v>3126</v>
      </c>
      <c r="B391" s="75"/>
      <c r="C391" s="75"/>
      <c r="D391" s="75"/>
      <c r="E391" s="76"/>
      <c r="F391" s="75"/>
      <c r="G391" s="75"/>
    </row>
    <row r="392" spans="1:7" ht="17.25">
      <c r="A392" s="270" t="s">
        <v>2498</v>
      </c>
      <c r="B392" s="270" t="s">
        <v>2426</v>
      </c>
      <c r="C392" s="270" t="s">
        <v>2427</v>
      </c>
      <c r="D392" s="270" t="s">
        <v>3173</v>
      </c>
      <c r="E392" s="271" t="s">
        <v>2482</v>
      </c>
      <c r="F392" s="271" t="s">
        <v>2416</v>
      </c>
      <c r="G392" s="270" t="s">
        <v>2435</v>
      </c>
    </row>
    <row r="393" spans="1:7" ht="17.25">
      <c r="A393" s="75" t="s">
        <v>3127</v>
      </c>
      <c r="B393" s="75"/>
      <c r="C393" s="75"/>
      <c r="D393" s="75"/>
      <c r="E393" s="76"/>
      <c r="F393" s="75"/>
      <c r="G393" s="75"/>
    </row>
    <row r="394" spans="1:7" ht="17.25">
      <c r="A394" s="270" t="s">
        <v>2500</v>
      </c>
      <c r="B394" s="270" t="s">
        <v>2501</v>
      </c>
      <c r="C394" s="270" t="s">
        <v>2474</v>
      </c>
      <c r="D394" s="270" t="s">
        <v>3173</v>
      </c>
      <c r="E394" s="271" t="s">
        <v>2475</v>
      </c>
      <c r="F394" s="270" t="s">
        <v>2416</v>
      </c>
      <c r="G394" s="270" t="s">
        <v>2502</v>
      </c>
    </row>
    <row r="395" spans="1:7" ht="17.25">
      <c r="A395" s="270" t="s">
        <v>2503</v>
      </c>
      <c r="B395" s="270" t="s">
        <v>2504</v>
      </c>
      <c r="C395" s="270" t="s">
        <v>2474</v>
      </c>
      <c r="D395" s="270" t="s">
        <v>3173</v>
      </c>
      <c r="E395" s="271" t="s">
        <v>2475</v>
      </c>
      <c r="F395" s="271" t="s">
        <v>2416</v>
      </c>
      <c r="G395" s="270" t="s">
        <v>2505</v>
      </c>
    </row>
    <row r="396" spans="1:7" ht="17.25">
      <c r="A396" s="75" t="s">
        <v>3128</v>
      </c>
      <c r="B396" s="75"/>
      <c r="C396" s="75"/>
      <c r="D396" s="75"/>
      <c r="E396" s="76"/>
      <c r="F396" s="75"/>
      <c r="G396" s="75"/>
    </row>
    <row r="397" spans="1:7" ht="17.25">
      <c r="A397" s="270" t="s">
        <v>2515</v>
      </c>
      <c r="B397" s="270" t="s">
        <v>2426</v>
      </c>
      <c r="C397" s="270" t="s">
        <v>2474</v>
      </c>
      <c r="D397" s="270" t="s">
        <v>3173</v>
      </c>
      <c r="E397" s="271" t="s">
        <v>2475</v>
      </c>
      <c r="F397" s="270" t="s">
        <v>2416</v>
      </c>
      <c r="G397" s="270" t="s">
        <v>2435</v>
      </c>
    </row>
    <row r="398" spans="1:7" ht="17.25">
      <c r="A398" s="75" t="s">
        <v>3129</v>
      </c>
      <c r="B398" s="75"/>
      <c r="C398" s="75"/>
      <c r="D398" s="75"/>
      <c r="E398" s="76"/>
      <c r="F398" s="75"/>
      <c r="G398" s="75"/>
    </row>
    <row r="399" spans="1:7" ht="17.25">
      <c r="A399" s="270" t="s">
        <v>2519</v>
      </c>
      <c r="B399" s="270" t="s">
        <v>2520</v>
      </c>
      <c r="C399" s="270" t="s">
        <v>2521</v>
      </c>
      <c r="D399" s="270" t="s">
        <v>3173</v>
      </c>
      <c r="E399" s="271" t="s">
        <v>2661</v>
      </c>
      <c r="F399" s="270" t="s">
        <v>2417</v>
      </c>
      <c r="G399" s="270" t="s">
        <v>2523</v>
      </c>
    </row>
    <row r="400" spans="1:7" ht="17.25">
      <c r="A400" s="270" t="s">
        <v>2524</v>
      </c>
      <c r="B400" s="270"/>
      <c r="C400" s="270" t="s">
        <v>2525</v>
      </c>
      <c r="D400" s="270" t="s">
        <v>3173</v>
      </c>
      <c r="E400" s="271" t="s">
        <v>3165</v>
      </c>
      <c r="F400" s="271" t="s">
        <v>2416</v>
      </c>
      <c r="G400" s="270" t="s">
        <v>2435</v>
      </c>
    </row>
    <row r="401" spans="1:7" ht="17.25">
      <c r="A401" s="75" t="s">
        <v>3130</v>
      </c>
      <c r="B401" s="75"/>
      <c r="C401" s="75"/>
      <c r="D401" s="75"/>
      <c r="E401" s="76"/>
      <c r="F401" s="75"/>
      <c r="G401" s="75"/>
    </row>
    <row r="402" spans="1:7" ht="17.25">
      <c r="A402" s="270" t="s">
        <v>2528</v>
      </c>
      <c r="B402" s="270" t="s">
        <v>2426</v>
      </c>
      <c r="C402" s="270" t="s">
        <v>2474</v>
      </c>
      <c r="D402" s="270" t="s">
        <v>3173</v>
      </c>
      <c r="E402" s="271" t="s">
        <v>2475</v>
      </c>
      <c r="F402" s="271" t="s">
        <v>2416</v>
      </c>
      <c r="G402" s="270" t="s">
        <v>2529</v>
      </c>
    </row>
    <row r="403" spans="1:7" ht="17.25">
      <c r="A403" s="270" t="s">
        <v>2534</v>
      </c>
      <c r="B403" s="270" t="s">
        <v>2535</v>
      </c>
      <c r="C403" s="270" t="s">
        <v>2474</v>
      </c>
      <c r="D403" s="270" t="s">
        <v>3173</v>
      </c>
      <c r="E403" s="271" t="s">
        <v>2475</v>
      </c>
      <c r="F403" s="270" t="s">
        <v>2416</v>
      </c>
      <c r="G403" s="270" t="s">
        <v>2536</v>
      </c>
    </row>
    <row r="404" spans="1:7" ht="17.25">
      <c r="A404" s="270" t="s">
        <v>2537</v>
      </c>
      <c r="B404" s="270" t="s">
        <v>2426</v>
      </c>
      <c r="C404" s="270" t="s">
        <v>2427</v>
      </c>
      <c r="D404" s="270" t="s">
        <v>3173</v>
      </c>
      <c r="E404" s="271" t="s">
        <v>2482</v>
      </c>
      <c r="F404" s="271" t="s">
        <v>2416</v>
      </c>
      <c r="G404" s="270" t="s">
        <v>2435</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2788</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2844</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2791</v>
      </c>
      <c r="C4" s="72" t="s">
        <v>2792</v>
      </c>
      <c r="D4" s="72" t="s">
        <v>3243</v>
      </c>
      <c r="E4" s="72" t="s">
        <v>3243</v>
      </c>
      <c r="F4" s="72" t="s">
        <v>3243</v>
      </c>
      <c r="G4" s="72" t="s">
        <v>3244</v>
      </c>
      <c r="H4" s="72" t="s">
        <v>3243</v>
      </c>
      <c r="I4" s="72" t="s">
        <v>2969</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2801</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2796</v>
      </c>
      <c r="C9" s="72" t="s">
        <v>2792</v>
      </c>
      <c r="D9" s="72" t="s">
        <v>3243</v>
      </c>
      <c r="E9" s="72" t="s">
        <v>3243</v>
      </c>
      <c r="F9" s="72" t="s">
        <v>3243</v>
      </c>
      <c r="G9" s="72" t="s">
        <v>3244</v>
      </c>
      <c r="H9" s="72" t="s">
        <v>3243</v>
      </c>
      <c r="I9" s="72" t="s">
        <v>2556</v>
      </c>
      <c r="J9" s="72" t="s">
        <v>2797</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2844</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2798</v>
      </c>
      <c r="C11" s="72" t="s">
        <v>2467</v>
      </c>
      <c r="D11" s="72" t="s">
        <v>3243</v>
      </c>
      <c r="E11" s="72" t="s">
        <v>3243</v>
      </c>
      <c r="F11" s="72" t="s">
        <v>3243</v>
      </c>
      <c r="G11" s="72" t="s">
        <v>3244</v>
      </c>
      <c r="H11" s="72" t="s">
        <v>3243</v>
      </c>
      <c r="I11" s="72" t="s">
        <v>108</v>
      </c>
      <c r="J11" s="72" t="s">
        <v>2799</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2800</v>
      </c>
      <c r="C13" s="72" t="s">
        <v>2801</v>
      </c>
      <c r="D13" s="72" t="s">
        <v>3243</v>
      </c>
      <c r="E13" s="72" t="s">
        <v>3243</v>
      </c>
      <c r="F13" s="72" t="s">
        <v>3243</v>
      </c>
      <c r="G13" s="72" t="s">
        <v>3244</v>
      </c>
      <c r="H13" s="72" t="s">
        <v>3243</v>
      </c>
      <c r="I13" s="72" t="s">
        <v>2556</v>
      </c>
      <c r="J13" s="72" t="s">
        <v>2797</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2844</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2792</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3041</v>
      </c>
      <c r="C19" s="72" t="s">
        <v>2844</v>
      </c>
      <c r="D19" s="72" t="s">
        <v>3243</v>
      </c>
      <c r="E19" s="72" t="s">
        <v>3243</v>
      </c>
      <c r="F19" s="72" t="s">
        <v>3243</v>
      </c>
      <c r="G19" s="72" t="s">
        <v>3244</v>
      </c>
      <c r="H19" s="72" t="s">
        <v>3243</v>
      </c>
      <c r="I19" s="72" t="s">
        <v>551</v>
      </c>
      <c r="J19" s="72" t="s">
        <v>3042</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2801</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3043</v>
      </c>
      <c r="C21" s="72" t="s">
        <v>2809</v>
      </c>
      <c r="D21" s="72" t="s">
        <v>3243</v>
      </c>
      <c r="E21" s="72" t="s">
        <v>3243</v>
      </c>
      <c r="F21" s="72" t="s">
        <v>3243</v>
      </c>
      <c r="G21" s="72" t="s">
        <v>3244</v>
      </c>
      <c r="H21" s="72" t="s">
        <v>3243</v>
      </c>
      <c r="I21" s="72" t="s">
        <v>551</v>
      </c>
      <c r="J21" s="72" t="s">
        <v>3044</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2801</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2792</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2804</v>
      </c>
      <c r="C24" s="72" t="s">
        <v>2792</v>
      </c>
      <c r="D24" s="72" t="s">
        <v>3243</v>
      </c>
      <c r="E24" s="72" t="s">
        <v>3243</v>
      </c>
      <c r="F24" s="72" t="s">
        <v>3243</v>
      </c>
      <c r="G24" s="72" t="s">
        <v>3244</v>
      </c>
      <c r="H24" s="72" t="s">
        <v>3243</v>
      </c>
      <c r="I24" s="72" t="s">
        <v>108</v>
      </c>
      <c r="J24" s="72" t="s">
        <v>3296</v>
      </c>
      <c r="K24" s="72" t="s">
        <v>3244</v>
      </c>
      <c r="L24" s="72" t="s">
        <v>2556</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2801</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2806</v>
      </c>
      <c r="C26" s="72" t="s">
        <v>2792</v>
      </c>
      <c r="D26" s="72" t="s">
        <v>3243</v>
      </c>
      <c r="E26" s="72" t="s">
        <v>3243</v>
      </c>
      <c r="F26" s="72" t="s">
        <v>3243</v>
      </c>
      <c r="G26" s="72" t="s">
        <v>3244</v>
      </c>
      <c r="H26" s="72" t="s">
        <v>3243</v>
      </c>
      <c r="I26" s="72" t="s">
        <v>2427</v>
      </c>
      <c r="J26" s="72" t="s">
        <v>2807</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2792</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2808</v>
      </c>
      <c r="C31" s="72" t="s">
        <v>2809</v>
      </c>
      <c r="D31" s="72" t="s">
        <v>3243</v>
      </c>
      <c r="E31" s="72" t="s">
        <v>3243</v>
      </c>
      <c r="F31" s="72" t="s">
        <v>3243</v>
      </c>
      <c r="G31" s="72" t="s">
        <v>3244</v>
      </c>
      <c r="H31" s="72" t="s">
        <v>3243</v>
      </c>
      <c r="I31" s="72" t="s">
        <v>2427</v>
      </c>
      <c r="J31" s="72" t="s">
        <v>2810</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3046</v>
      </c>
      <c r="C32" s="72" t="s">
        <v>2792</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2801</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2792</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2811</v>
      </c>
      <c r="C35" s="72" t="s">
        <v>2467</v>
      </c>
      <c r="D35" s="72" t="s">
        <v>3243</v>
      </c>
      <c r="E35" s="72" t="s">
        <v>3243</v>
      </c>
      <c r="F35" s="72" t="s">
        <v>3243</v>
      </c>
      <c r="G35" s="72" t="s">
        <v>3244</v>
      </c>
      <c r="H35" s="72" t="s">
        <v>3243</v>
      </c>
      <c r="I35" s="72" t="s">
        <v>108</v>
      </c>
      <c r="J35" s="72" t="s">
        <v>3317</v>
      </c>
      <c r="K35" s="72" t="s">
        <v>3244</v>
      </c>
      <c r="L35" s="72" t="s">
        <v>2556</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3049</v>
      </c>
      <c r="C37" s="72" t="s">
        <v>2818</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2814</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2813</v>
      </c>
      <c r="C39" s="72" t="s">
        <v>2814</v>
      </c>
      <c r="D39" s="72" t="s">
        <v>3243</v>
      </c>
      <c r="E39" s="72" t="s">
        <v>3243</v>
      </c>
      <c r="F39" s="72" t="s">
        <v>3243</v>
      </c>
      <c r="G39" s="72" t="s">
        <v>3244</v>
      </c>
      <c r="H39" s="72" t="s">
        <v>3243</v>
      </c>
      <c r="I39" s="72" t="s">
        <v>108</v>
      </c>
      <c r="J39" s="72" t="s">
        <v>3324</v>
      </c>
      <c r="K39" s="72" t="s">
        <v>3244</v>
      </c>
      <c r="L39" s="72" t="s">
        <v>2556</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2818</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2814</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2818</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2834</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2817</v>
      </c>
      <c r="C44" s="72" t="s">
        <v>2818</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2809</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2818</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2821</v>
      </c>
      <c r="C47" s="72" t="s">
        <v>2801</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2825</v>
      </c>
      <c r="C48" s="72" t="s">
        <v>2826</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2801</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2826</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2818</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2827</v>
      </c>
      <c r="C55" s="72" t="s">
        <v>2826</v>
      </c>
      <c r="D55" s="72" t="s">
        <v>3243</v>
      </c>
      <c r="E55" s="72" t="s">
        <v>3243</v>
      </c>
      <c r="F55" s="72" t="s">
        <v>3243</v>
      </c>
      <c r="G55" s="72" t="s">
        <v>3244</v>
      </c>
      <c r="H55" s="72" t="s">
        <v>3243</v>
      </c>
      <c r="I55" s="72" t="s">
        <v>2474</v>
      </c>
      <c r="J55" s="72" t="s">
        <v>2828</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2818</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2809</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2844</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2829</v>
      </c>
      <c r="C59" s="72" t="s">
        <v>2818</v>
      </c>
      <c r="D59" s="72" t="s">
        <v>3243</v>
      </c>
      <c r="E59" s="72" t="s">
        <v>3243</v>
      </c>
      <c r="F59" s="72" t="s">
        <v>3243</v>
      </c>
      <c r="G59" s="72" t="s">
        <v>3244</v>
      </c>
      <c r="H59" s="72" t="s">
        <v>3243</v>
      </c>
      <c r="I59" s="72" t="s">
        <v>2474</v>
      </c>
      <c r="J59" s="72" t="s">
        <v>2828</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2830</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2801</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2831</v>
      </c>
      <c r="C63" s="72" t="s">
        <v>2826</v>
      </c>
      <c r="D63" s="72" t="s">
        <v>3243</v>
      </c>
      <c r="E63" s="72" t="s">
        <v>3243</v>
      </c>
      <c r="F63" s="72" t="s">
        <v>3243</v>
      </c>
      <c r="G63" s="72" t="s">
        <v>3244</v>
      </c>
      <c r="H63" s="72" t="s">
        <v>3243</v>
      </c>
      <c r="I63" s="72" t="s">
        <v>108</v>
      </c>
      <c r="J63" s="72" t="s">
        <v>2832</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2834</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2833</v>
      </c>
      <c r="C65" s="72" t="s">
        <v>2834</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2809</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2835</v>
      </c>
      <c r="C70" s="72" t="s">
        <v>2432</v>
      </c>
      <c r="D70" s="72" t="s">
        <v>3243</v>
      </c>
      <c r="E70" s="72" t="s">
        <v>3243</v>
      </c>
      <c r="F70" s="72" t="s">
        <v>3243</v>
      </c>
      <c r="G70" s="72" t="s">
        <v>3244</v>
      </c>
      <c r="H70" s="72" t="s">
        <v>3243</v>
      </c>
      <c r="I70" s="72" t="s">
        <v>2427</v>
      </c>
      <c r="J70" s="72" t="s">
        <v>2836</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2826</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2801</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2818</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3050</v>
      </c>
      <c r="C74" s="72" t="s">
        <v>2809</v>
      </c>
      <c r="D74" s="72" t="s">
        <v>3243</v>
      </c>
      <c r="E74" s="72" t="s">
        <v>3243</v>
      </c>
      <c r="F74" s="72" t="s">
        <v>3243</v>
      </c>
      <c r="G74" s="72" t="s">
        <v>3244</v>
      </c>
      <c r="H74" s="72" t="s">
        <v>3243</v>
      </c>
      <c r="I74" s="72" t="s">
        <v>551</v>
      </c>
      <c r="J74" s="72" t="s">
        <v>3051</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2837</v>
      </c>
      <c r="C75" s="72" t="s">
        <v>2801</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2840</v>
      </c>
      <c r="C76" s="72" t="s">
        <v>2809</v>
      </c>
      <c r="D76" s="72" t="s">
        <v>3243</v>
      </c>
      <c r="E76" s="72" t="s">
        <v>3243</v>
      </c>
      <c r="F76" s="72" t="s">
        <v>3243</v>
      </c>
      <c r="G76" s="72" t="s">
        <v>3244</v>
      </c>
      <c r="H76" s="72" t="s">
        <v>3243</v>
      </c>
      <c r="I76" s="72" t="s">
        <v>108</v>
      </c>
      <c r="J76" s="72" t="s">
        <v>3391</v>
      </c>
      <c r="K76" s="72" t="s">
        <v>3250</v>
      </c>
      <c r="L76" s="72" t="s">
        <v>2556</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2818</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2801</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3052</v>
      </c>
      <c r="C79" s="72" t="s">
        <v>2809</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2843</v>
      </c>
      <c r="C81" s="72" t="s">
        <v>2844</v>
      </c>
      <c r="D81" s="72" t="s">
        <v>3243</v>
      </c>
      <c r="E81" s="72" t="s">
        <v>3243</v>
      </c>
      <c r="F81" s="72" t="s">
        <v>3243</v>
      </c>
      <c r="G81" s="72" t="s">
        <v>3244</v>
      </c>
      <c r="H81" s="72" t="s">
        <v>3243</v>
      </c>
      <c r="I81" s="72" t="s">
        <v>108</v>
      </c>
      <c r="J81" s="72" t="s">
        <v>3403</v>
      </c>
      <c r="K81" s="72" t="s">
        <v>3244</v>
      </c>
      <c r="L81" s="72" t="s">
        <v>2556</v>
      </c>
      <c r="M81" s="72" t="s">
        <v>3403</v>
      </c>
      <c r="N81" s="72" t="s">
        <v>3244</v>
      </c>
      <c r="O81" s="72" t="s">
        <v>3156</v>
      </c>
      <c r="P81" s="72" t="s">
        <v>3403</v>
      </c>
      <c r="Q81" s="72" t="s">
        <v>3244</v>
      </c>
      <c r="R81" s="72" t="s">
        <v>3267</v>
      </c>
      <c r="S81" s="72" t="s">
        <v>3404</v>
      </c>
      <c r="T81" s="72" t="s">
        <v>3244</v>
      </c>
      <c r="U81" s="72" t="s">
        <v>2969</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3056</v>
      </c>
      <c r="C82" s="72" t="s">
        <v>2801</v>
      </c>
      <c r="D82" s="72" t="s">
        <v>3243</v>
      </c>
      <c r="E82" s="72" t="s">
        <v>3243</v>
      </c>
      <c r="F82" s="72" t="s">
        <v>3243</v>
      </c>
      <c r="G82" s="72" t="s">
        <v>3244</v>
      </c>
      <c r="H82" s="72" t="s">
        <v>3243</v>
      </c>
      <c r="I82" s="72" t="s">
        <v>551</v>
      </c>
      <c r="J82" s="72" t="s">
        <v>3057</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2801</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2848</v>
      </c>
      <c r="C84" s="72" t="s">
        <v>2467</v>
      </c>
      <c r="D84" s="72" t="s">
        <v>3243</v>
      </c>
      <c r="E84" s="72" t="s">
        <v>3243</v>
      </c>
      <c r="F84" s="72" t="s">
        <v>3243</v>
      </c>
      <c r="G84" s="72" t="s">
        <v>3244</v>
      </c>
      <c r="H84" s="72" t="s">
        <v>3243</v>
      </c>
      <c r="I84" s="72" t="s">
        <v>108</v>
      </c>
      <c r="J84" s="72" t="s">
        <v>3410</v>
      </c>
      <c r="K84" s="72" t="s">
        <v>3244</v>
      </c>
      <c r="L84" s="72" t="s">
        <v>2556</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2834</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2826</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2801</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2850</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2851</v>
      </c>
      <c r="C89" s="72" t="s">
        <v>2792</v>
      </c>
      <c r="D89" s="72" t="s">
        <v>3243</v>
      </c>
      <c r="E89" s="72" t="s">
        <v>3243</v>
      </c>
      <c r="F89" s="72" t="s">
        <v>3243</v>
      </c>
      <c r="G89" s="72" t="s">
        <v>3244</v>
      </c>
      <c r="H89" s="72" t="s">
        <v>3243</v>
      </c>
      <c r="I89" s="72" t="s">
        <v>108</v>
      </c>
      <c r="J89" s="72" t="s">
        <v>2852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2801</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2853</v>
      </c>
      <c r="C91" s="72" t="s">
        <v>2814</v>
      </c>
      <c r="D91" s="72" t="s">
        <v>3243</v>
      </c>
      <c r="E91" s="72" t="s">
        <v>3243</v>
      </c>
      <c r="F91" s="72" t="s">
        <v>3243</v>
      </c>
      <c r="G91" s="72" t="s">
        <v>3244</v>
      </c>
      <c r="H91" s="72" t="s">
        <v>3243</v>
      </c>
      <c r="I91" s="72" t="s">
        <v>108</v>
      </c>
      <c r="J91" s="72" t="s">
        <v>3426</v>
      </c>
      <c r="K91" s="72" t="s">
        <v>3244</v>
      </c>
      <c r="L91" s="72" t="s">
        <v>2556</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2834</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2834</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2809</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2844</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2855</v>
      </c>
      <c r="C96" s="72" t="s">
        <v>2467</v>
      </c>
      <c r="D96" s="72" t="s">
        <v>3243</v>
      </c>
      <c r="E96" s="72" t="s">
        <v>3243</v>
      </c>
      <c r="F96" s="72" t="s">
        <v>3243</v>
      </c>
      <c r="G96" s="72" t="s">
        <v>3244</v>
      </c>
      <c r="H96" s="72" t="s">
        <v>3243</v>
      </c>
      <c r="I96" s="72" t="s">
        <v>108</v>
      </c>
      <c r="J96" s="72" t="s">
        <v>3440</v>
      </c>
      <c r="K96" s="72" t="s">
        <v>3244</v>
      </c>
      <c r="L96" s="72" t="s">
        <v>2556</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2857</v>
      </c>
      <c r="C98" s="72" t="s">
        <v>2814</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3058</v>
      </c>
      <c r="V98" s="72" t="s">
        <v>3444</v>
      </c>
      <c r="W98" s="72" t="s">
        <v>3250</v>
      </c>
      <c r="X98" s="72" t="s">
        <v>2556</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2844</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2809</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2860</v>
      </c>
      <c r="C101" s="72" t="s">
        <v>2818</v>
      </c>
      <c r="D101" s="72" t="s">
        <v>3243</v>
      </c>
      <c r="E101" s="72" t="s">
        <v>3243</v>
      </c>
      <c r="F101" s="72" t="s">
        <v>3243</v>
      </c>
      <c r="G101" s="72" t="s">
        <v>3244</v>
      </c>
      <c r="H101" s="72" t="s">
        <v>3243</v>
      </c>
      <c r="I101" s="72" t="s">
        <v>108</v>
      </c>
      <c r="J101" s="72" t="s">
        <v>3453</v>
      </c>
      <c r="K101" s="72" t="s">
        <v>3244</v>
      </c>
      <c r="L101" s="72" t="s">
        <v>2556</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2863</v>
      </c>
      <c r="C102" s="72" t="s">
        <v>2801</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3059</v>
      </c>
      <c r="C103" s="72" t="s">
        <v>2801</v>
      </c>
      <c r="D103" s="72" t="s">
        <v>3243</v>
      </c>
      <c r="E103" s="72" t="s">
        <v>3243</v>
      </c>
      <c r="F103" s="72" t="s">
        <v>3243</v>
      </c>
      <c r="G103" s="72" t="s">
        <v>3244</v>
      </c>
      <c r="H103" s="72" t="s">
        <v>3243</v>
      </c>
      <c r="I103" s="72" t="s">
        <v>551</v>
      </c>
      <c r="J103" s="72" t="s">
        <v>3060</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2864</v>
      </c>
      <c r="C104" s="72" t="s">
        <v>2801</v>
      </c>
      <c r="D104" s="72" t="s">
        <v>3243</v>
      </c>
      <c r="E104" s="72" t="s">
        <v>3243</v>
      </c>
      <c r="F104" s="72" t="s">
        <v>3243</v>
      </c>
      <c r="G104" s="72" t="s">
        <v>3244</v>
      </c>
      <c r="H104" s="72" t="s">
        <v>3243</v>
      </c>
      <c r="I104" s="72" t="s">
        <v>108</v>
      </c>
      <c r="J104" s="72" t="s">
        <v>3459</v>
      </c>
      <c r="K104" s="72" t="s">
        <v>3244</v>
      </c>
      <c r="L104" s="72" t="s">
        <v>2556</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2867</v>
      </c>
      <c r="C106" s="72" t="s">
        <v>2792</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2556</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2844</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2844</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2826</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2870</v>
      </c>
      <c r="C111" s="72" t="s">
        <v>2871</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2814</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2872</v>
      </c>
      <c r="C113" s="72" t="s">
        <v>2809</v>
      </c>
      <c r="D113" s="72" t="s">
        <v>3243</v>
      </c>
      <c r="E113" s="72" t="s">
        <v>3243</v>
      </c>
      <c r="F113" s="72" t="s">
        <v>3243</v>
      </c>
      <c r="G113" s="72" t="s">
        <v>3244</v>
      </c>
      <c r="H113" s="72" t="s">
        <v>3243</v>
      </c>
      <c r="I113" s="72" t="s">
        <v>108</v>
      </c>
      <c r="J113" s="72" t="s">
        <v>3475</v>
      </c>
      <c r="K113" s="72" t="s">
        <v>3244</v>
      </c>
      <c r="L113" s="72" t="s">
        <v>2556</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2874</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2834</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2792</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3062</v>
      </c>
      <c r="C117" s="72" t="s">
        <v>2826</v>
      </c>
      <c r="D117" s="72" t="s">
        <v>3243</v>
      </c>
      <c r="E117" s="72" t="s">
        <v>3243</v>
      </c>
      <c r="F117" s="72" t="s">
        <v>3243</v>
      </c>
      <c r="G117" s="72" t="s">
        <v>3244</v>
      </c>
      <c r="H117" s="72" t="s">
        <v>3243</v>
      </c>
      <c r="I117" s="72" t="s">
        <v>551</v>
      </c>
      <c r="J117" s="72" t="s">
        <v>3063</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2875</v>
      </c>
      <c r="C118" s="72" t="s">
        <v>2467</v>
      </c>
      <c r="D118" s="72" t="s">
        <v>3243</v>
      </c>
      <c r="E118" s="72" t="s">
        <v>3243</v>
      </c>
      <c r="F118" s="72" t="s">
        <v>3243</v>
      </c>
      <c r="G118" s="72" t="s">
        <v>3244</v>
      </c>
      <c r="H118" s="72" t="s">
        <v>3243</v>
      </c>
      <c r="I118" s="72" t="s">
        <v>108</v>
      </c>
      <c r="J118" s="72" t="s">
        <v>3485</v>
      </c>
      <c r="K118" s="72" t="s">
        <v>3250</v>
      </c>
      <c r="L118" s="72" t="s">
        <v>2556</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3064</v>
      </c>
      <c r="C119" s="72" t="s">
        <v>2432</v>
      </c>
      <c r="D119" s="72" t="s">
        <v>3243</v>
      </c>
      <c r="E119" s="72" t="s">
        <v>3243</v>
      </c>
      <c r="F119" s="72" t="s">
        <v>3243</v>
      </c>
      <c r="G119" s="72" t="s">
        <v>3244</v>
      </c>
      <c r="H119" s="72" t="s">
        <v>3243</v>
      </c>
      <c r="I119" s="72" t="s">
        <v>551</v>
      </c>
      <c r="J119" s="72" t="s">
        <v>3065</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2818</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2877</v>
      </c>
      <c r="C121" s="72" t="s">
        <v>2467</v>
      </c>
      <c r="D121" s="72" t="s">
        <v>3243</v>
      </c>
      <c r="E121" s="72" t="s">
        <v>3243</v>
      </c>
      <c r="F121" s="72" t="s">
        <v>3243</v>
      </c>
      <c r="G121" s="72" t="s">
        <v>3244</v>
      </c>
      <c r="H121" s="72" t="s">
        <v>3243</v>
      </c>
      <c r="I121" s="72" t="s">
        <v>108</v>
      </c>
      <c r="J121" s="72" t="s">
        <v>3243</v>
      </c>
      <c r="K121" s="72" t="s">
        <v>3243</v>
      </c>
      <c r="L121" s="72" t="s">
        <v>2556</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2878</v>
      </c>
      <c r="C122" s="72" t="s">
        <v>2834</v>
      </c>
      <c r="D122" s="72" t="s">
        <v>3243</v>
      </c>
      <c r="E122" s="72" t="s">
        <v>3243</v>
      </c>
      <c r="F122" s="72" t="s">
        <v>3243</v>
      </c>
      <c r="G122" s="72" t="s">
        <v>3244</v>
      </c>
      <c r="H122" s="72" t="s">
        <v>3243</v>
      </c>
      <c r="I122" s="72" t="s">
        <v>1213</v>
      </c>
      <c r="J122" s="72" t="s">
        <v>2879</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2880</v>
      </c>
      <c r="C123" s="72" t="s">
        <v>2467</v>
      </c>
      <c r="D123" s="72" t="s">
        <v>3243</v>
      </c>
      <c r="E123" s="72" t="s">
        <v>3243</v>
      </c>
      <c r="F123" s="72" t="s">
        <v>3243</v>
      </c>
      <c r="G123" s="72" t="s">
        <v>3244</v>
      </c>
      <c r="H123" s="72" t="s">
        <v>3243</v>
      </c>
      <c r="I123" s="72" t="s">
        <v>108</v>
      </c>
      <c r="J123" s="72" t="s">
        <v>3493</v>
      </c>
      <c r="K123" s="72" t="s">
        <v>3244</v>
      </c>
      <c r="L123" s="72" t="s">
        <v>2556</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2883</v>
      </c>
      <c r="C124" s="72" t="s">
        <v>2792</v>
      </c>
      <c r="D124" s="72" t="s">
        <v>3243</v>
      </c>
      <c r="E124" s="72" t="s">
        <v>3243</v>
      </c>
      <c r="F124" s="72" t="s">
        <v>3243</v>
      </c>
      <c r="G124" s="72" t="s">
        <v>3244</v>
      </c>
      <c r="H124" s="72" t="s">
        <v>3243</v>
      </c>
      <c r="I124" s="72" t="s">
        <v>2427</v>
      </c>
      <c r="J124" s="72" t="s">
        <v>2884</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2885</v>
      </c>
      <c r="C125" s="72" t="s">
        <v>2826</v>
      </c>
      <c r="D125" s="72" t="s">
        <v>3243</v>
      </c>
      <c r="E125" s="72" t="s">
        <v>3243</v>
      </c>
      <c r="F125" s="72" t="s">
        <v>3243</v>
      </c>
      <c r="G125" s="72" t="s">
        <v>3244</v>
      </c>
      <c r="H125" s="72" t="s">
        <v>3243</v>
      </c>
      <c r="I125" s="72" t="s">
        <v>2427</v>
      </c>
      <c r="J125" s="72" t="s">
        <v>2884</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2886</v>
      </c>
      <c r="C126" s="72" t="s">
        <v>2818</v>
      </c>
      <c r="D126" s="72" t="s">
        <v>3243</v>
      </c>
      <c r="E126" s="72" t="s">
        <v>3243</v>
      </c>
      <c r="F126" s="72" t="s">
        <v>3243</v>
      </c>
      <c r="G126" s="72" t="s">
        <v>3244</v>
      </c>
      <c r="H126" s="72" t="s">
        <v>3243</v>
      </c>
      <c r="I126" s="72" t="s">
        <v>108</v>
      </c>
      <c r="J126" s="72" t="s">
        <v>3497</v>
      </c>
      <c r="K126" s="72" t="s">
        <v>3244</v>
      </c>
      <c r="L126" s="72" t="s">
        <v>2556</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3066</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3069</v>
      </c>
      <c r="C129" s="72" t="s">
        <v>2844</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3072</v>
      </c>
      <c r="C130" s="72" t="s">
        <v>2467</v>
      </c>
      <c r="D130" s="72" t="s">
        <v>3243</v>
      </c>
      <c r="E130" s="72" t="s">
        <v>3243</v>
      </c>
      <c r="F130" s="72" t="s">
        <v>3243</v>
      </c>
      <c r="G130" s="72" t="s">
        <v>3244</v>
      </c>
      <c r="H130" s="72" t="s">
        <v>3243</v>
      </c>
      <c r="I130" s="72" t="s">
        <v>551</v>
      </c>
      <c r="J130" s="72" t="s">
        <v>3073</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2888</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2889</v>
      </c>
      <c r="C132" s="72" t="s">
        <v>2871</v>
      </c>
      <c r="D132" s="72" t="s">
        <v>3243</v>
      </c>
      <c r="E132" s="72" t="s">
        <v>3243</v>
      </c>
      <c r="F132" s="72" t="s">
        <v>3243</v>
      </c>
      <c r="G132" s="72" t="s">
        <v>3244</v>
      </c>
      <c r="H132" s="72" t="s">
        <v>3243</v>
      </c>
      <c r="I132" s="72" t="s">
        <v>2890</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2892</v>
      </c>
      <c r="C133" s="72" t="s">
        <v>2792</v>
      </c>
      <c r="D133" s="72" t="s">
        <v>3243</v>
      </c>
      <c r="E133" s="72" t="s">
        <v>3243</v>
      </c>
      <c r="F133" s="72" t="s">
        <v>3243</v>
      </c>
      <c r="G133" s="72" t="s">
        <v>3244</v>
      </c>
      <c r="H133" s="72" t="s">
        <v>3243</v>
      </c>
      <c r="I133" s="72" t="s">
        <v>2890</v>
      </c>
      <c r="J133" s="72" t="s">
        <v>2893</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2894</v>
      </c>
      <c r="C134" s="72" t="s">
        <v>2871</v>
      </c>
      <c r="D134" s="72" t="s">
        <v>3243</v>
      </c>
      <c r="E134" s="72" t="s">
        <v>3243</v>
      </c>
      <c r="F134" s="72" t="s">
        <v>3243</v>
      </c>
      <c r="G134" s="72" t="s">
        <v>3244</v>
      </c>
      <c r="H134" s="72" t="s">
        <v>3243</v>
      </c>
      <c r="I134" s="72" t="s">
        <v>2474</v>
      </c>
      <c r="J134" s="72" t="s">
        <v>2895</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2871</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2897</v>
      </c>
      <c r="C137" s="72" t="s">
        <v>2834</v>
      </c>
      <c r="D137" s="72" t="s">
        <v>3243</v>
      </c>
      <c r="E137" s="72" t="s">
        <v>3243</v>
      </c>
      <c r="F137" s="72" t="s">
        <v>3243</v>
      </c>
      <c r="G137" s="72" t="s">
        <v>3244</v>
      </c>
      <c r="H137" s="72" t="s">
        <v>3243</v>
      </c>
      <c r="I137" s="72" t="s">
        <v>108</v>
      </c>
      <c r="J137" s="72" t="s">
        <v>3515</v>
      </c>
      <c r="K137" s="72" t="s">
        <v>3244</v>
      </c>
      <c r="L137" s="72" t="s">
        <v>2556</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2899</v>
      </c>
      <c r="C138" s="72" t="s">
        <v>2792</v>
      </c>
      <c r="D138" s="72" t="s">
        <v>3243</v>
      </c>
      <c r="E138" s="72" t="s">
        <v>3243</v>
      </c>
      <c r="F138" s="72" t="s">
        <v>3243</v>
      </c>
      <c r="G138" s="72" t="s">
        <v>3244</v>
      </c>
      <c r="H138" s="72" t="s">
        <v>3243</v>
      </c>
      <c r="I138" s="72" t="s">
        <v>108</v>
      </c>
      <c r="J138" s="72" t="s">
        <v>3517</v>
      </c>
      <c r="K138" s="72" t="s">
        <v>3244</v>
      </c>
      <c r="L138" s="72" t="s">
        <v>2556</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2901</v>
      </c>
      <c r="C139" s="72" t="s">
        <v>2844</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2902</v>
      </c>
      <c r="C140" s="72" t="s">
        <v>2844</v>
      </c>
      <c r="D140" s="72" t="s">
        <v>3243</v>
      </c>
      <c r="E140" s="72" t="s">
        <v>3243</v>
      </c>
      <c r="F140" s="72" t="s">
        <v>3243</v>
      </c>
      <c r="G140" s="72" t="s">
        <v>3244</v>
      </c>
      <c r="H140" s="72" t="s">
        <v>3243</v>
      </c>
      <c r="I140" s="72" t="s">
        <v>108</v>
      </c>
      <c r="J140" s="72" t="s">
        <v>3520</v>
      </c>
      <c r="K140" s="72" t="s">
        <v>3244</v>
      </c>
      <c r="L140" s="72" t="s">
        <v>2556</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2826</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2809</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2904</v>
      </c>
      <c r="C143" s="72" t="s">
        <v>2826</v>
      </c>
      <c r="D143" s="72" t="s">
        <v>3243</v>
      </c>
      <c r="E143" s="72" t="s">
        <v>3243</v>
      </c>
      <c r="F143" s="72" t="s">
        <v>3243</v>
      </c>
      <c r="G143" s="72" t="s">
        <v>3244</v>
      </c>
      <c r="H143" s="72" t="s">
        <v>3243</v>
      </c>
      <c r="I143" s="72" t="s">
        <v>108</v>
      </c>
      <c r="J143" s="72" t="s">
        <v>3528</v>
      </c>
      <c r="K143" s="72" t="s">
        <v>3244</v>
      </c>
      <c r="L143" s="72" t="s">
        <v>2556</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3076</v>
      </c>
      <c r="C144" s="72" t="s">
        <v>2844</v>
      </c>
      <c r="D144" s="72" t="s">
        <v>3243</v>
      </c>
      <c r="E144" s="72" t="s">
        <v>3243</v>
      </c>
      <c r="F144" s="72" t="s">
        <v>3243</v>
      </c>
      <c r="G144" s="72" t="s">
        <v>3244</v>
      </c>
      <c r="H144" s="72" t="s">
        <v>3243</v>
      </c>
      <c r="I144" s="72" t="s">
        <v>551</v>
      </c>
      <c r="J144" s="72" t="s">
        <v>3077</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2907</v>
      </c>
      <c r="C145" s="72" t="s">
        <v>2467</v>
      </c>
      <c r="D145" s="72" t="s">
        <v>3243</v>
      </c>
      <c r="E145" s="72" t="s">
        <v>3243</v>
      </c>
      <c r="F145" s="72" t="s">
        <v>3243</v>
      </c>
      <c r="G145" s="72" t="s">
        <v>3244</v>
      </c>
      <c r="H145" s="72" t="s">
        <v>3243</v>
      </c>
      <c r="I145" s="72" t="s">
        <v>108</v>
      </c>
      <c r="J145" s="72" t="s">
        <v>3533</v>
      </c>
      <c r="K145" s="72" t="s">
        <v>3250</v>
      </c>
      <c r="L145" s="72" t="s">
        <v>2556</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2801</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2909</v>
      </c>
      <c r="C148" s="72" t="s">
        <v>2826</v>
      </c>
      <c r="D148" s="72" t="s">
        <v>3243</v>
      </c>
      <c r="E148" s="72" t="s">
        <v>3243</v>
      </c>
      <c r="F148" s="72" t="s">
        <v>3243</v>
      </c>
      <c r="G148" s="72" t="s">
        <v>3244</v>
      </c>
      <c r="H148" s="72" t="s">
        <v>3243</v>
      </c>
      <c r="I148" s="72" t="s">
        <v>108</v>
      </c>
      <c r="J148" s="72" t="s">
        <v>3541</v>
      </c>
      <c r="K148" s="72" t="s">
        <v>3250</v>
      </c>
      <c r="L148" s="72" t="s">
        <v>2556</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2801</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2911</v>
      </c>
      <c r="C150" s="72" t="s">
        <v>2467</v>
      </c>
      <c r="D150" s="72" t="s">
        <v>3243</v>
      </c>
      <c r="E150" s="72" t="s">
        <v>3243</v>
      </c>
      <c r="F150" s="72" t="s">
        <v>3243</v>
      </c>
      <c r="G150" s="72" t="s">
        <v>3244</v>
      </c>
      <c r="H150" s="72" t="s">
        <v>3243</v>
      </c>
      <c r="I150" s="72" t="s">
        <v>108</v>
      </c>
      <c r="J150" s="72" t="s">
        <v>3545</v>
      </c>
      <c r="K150" s="72" t="s">
        <v>3244</v>
      </c>
      <c r="L150" s="72" t="s">
        <v>2556</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2913</v>
      </c>
      <c r="C151" s="72" t="s">
        <v>2814</v>
      </c>
      <c r="D151" s="72" t="s">
        <v>3243</v>
      </c>
      <c r="E151" s="72" t="s">
        <v>3243</v>
      </c>
      <c r="F151" s="72" t="s">
        <v>3243</v>
      </c>
      <c r="G151" s="72" t="s">
        <v>3244</v>
      </c>
      <c r="H151" s="72" t="s">
        <v>3243</v>
      </c>
      <c r="I151" s="72" t="s">
        <v>108</v>
      </c>
      <c r="J151" s="72" t="s">
        <v>3547</v>
      </c>
      <c r="K151" s="72" t="s">
        <v>3244</v>
      </c>
      <c r="L151" s="72" t="s">
        <v>2556</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2915</v>
      </c>
      <c r="C152" s="72" t="s">
        <v>2814</v>
      </c>
      <c r="D152" s="72" t="s">
        <v>3243</v>
      </c>
      <c r="E152" s="72" t="s">
        <v>3243</v>
      </c>
      <c r="F152" s="72" t="s">
        <v>3243</v>
      </c>
      <c r="G152" s="72" t="s">
        <v>3244</v>
      </c>
      <c r="H152" s="72" t="s">
        <v>3243</v>
      </c>
      <c r="I152" s="72" t="s">
        <v>2427</v>
      </c>
      <c r="J152" s="72" t="s">
        <v>2916</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2917</v>
      </c>
      <c r="C153" s="72" t="s">
        <v>2814</v>
      </c>
      <c r="D153" s="72" t="s">
        <v>3243</v>
      </c>
      <c r="E153" s="72" t="s">
        <v>3243</v>
      </c>
      <c r="F153" s="72" t="s">
        <v>3243</v>
      </c>
      <c r="G153" s="72" t="s">
        <v>3244</v>
      </c>
      <c r="H153" s="72" t="s">
        <v>3243</v>
      </c>
      <c r="I153" s="72" t="s">
        <v>108</v>
      </c>
      <c r="J153" s="72" t="s">
        <v>3550</v>
      </c>
      <c r="K153" s="72" t="s">
        <v>3244</v>
      </c>
      <c r="L153" s="72" t="s">
        <v>2556</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2919</v>
      </c>
      <c r="C154" s="72" t="s">
        <v>2818</v>
      </c>
      <c r="D154" s="72" t="s">
        <v>3243</v>
      </c>
      <c r="E154" s="72" t="s">
        <v>3243</v>
      </c>
      <c r="F154" s="72" t="s">
        <v>3243</v>
      </c>
      <c r="G154" s="72" t="s">
        <v>3244</v>
      </c>
      <c r="H154" s="72" t="s">
        <v>3243</v>
      </c>
      <c r="I154" s="72" t="s">
        <v>108</v>
      </c>
      <c r="J154" s="72" t="s">
        <v>3552</v>
      </c>
      <c r="K154" s="72" t="s">
        <v>3244</v>
      </c>
      <c r="L154" s="72" t="s">
        <v>2556</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2921</v>
      </c>
      <c r="C155" s="72" t="s">
        <v>2826</v>
      </c>
      <c r="D155" s="72" t="s">
        <v>3243</v>
      </c>
      <c r="E155" s="72" t="s">
        <v>3243</v>
      </c>
      <c r="F155" s="72" t="s">
        <v>3243</v>
      </c>
      <c r="G155" s="72" t="s">
        <v>3244</v>
      </c>
      <c r="H155" s="72" t="s">
        <v>3243</v>
      </c>
      <c r="I155" s="72" t="s">
        <v>3267</v>
      </c>
      <c r="J155" s="72" t="s">
        <v>3554</v>
      </c>
      <c r="K155" s="72" t="s">
        <v>3250</v>
      </c>
      <c r="L155" s="72" t="s">
        <v>2556</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2925</v>
      </c>
      <c r="C156" s="72" t="s">
        <v>2844</v>
      </c>
      <c r="D156" s="72" t="s">
        <v>3243</v>
      </c>
      <c r="E156" s="72" t="s">
        <v>3243</v>
      </c>
      <c r="F156" s="72" t="s">
        <v>3243</v>
      </c>
      <c r="G156" s="72" t="s">
        <v>3244</v>
      </c>
      <c r="H156" s="72" t="s">
        <v>3243</v>
      </c>
      <c r="I156" s="72" t="s">
        <v>108</v>
      </c>
      <c r="J156" s="72" t="s">
        <v>3557</v>
      </c>
      <c r="K156" s="72" t="s">
        <v>3244</v>
      </c>
      <c r="L156" s="72" t="s">
        <v>2556</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3078</v>
      </c>
      <c r="C157" s="72" t="s">
        <v>2818</v>
      </c>
      <c r="D157" s="72" t="s">
        <v>3243</v>
      </c>
      <c r="E157" s="72" t="s">
        <v>3243</v>
      </c>
      <c r="F157" s="72" t="s">
        <v>3243</v>
      </c>
      <c r="G157" s="72" t="s">
        <v>3244</v>
      </c>
      <c r="H157" s="72" t="s">
        <v>3243</v>
      </c>
      <c r="I157" s="72" t="s">
        <v>551</v>
      </c>
      <c r="J157" s="72" t="s">
        <v>3079</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2927</v>
      </c>
      <c r="C158" s="72" t="s">
        <v>2792</v>
      </c>
      <c r="D158" s="72" t="s">
        <v>3243</v>
      </c>
      <c r="E158" s="72" t="s">
        <v>3243</v>
      </c>
      <c r="F158" s="72" t="s">
        <v>3243</v>
      </c>
      <c r="G158" s="72" t="s">
        <v>3244</v>
      </c>
      <c r="H158" s="72" t="s">
        <v>3243</v>
      </c>
      <c r="I158" s="72" t="s">
        <v>2890</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2928</v>
      </c>
      <c r="C159" s="72" t="s">
        <v>2467</v>
      </c>
      <c r="D159" s="72" t="s">
        <v>3243</v>
      </c>
      <c r="E159" s="72" t="s">
        <v>3243</v>
      </c>
      <c r="F159" s="72" t="s">
        <v>3243</v>
      </c>
      <c r="G159" s="72" t="s">
        <v>3244</v>
      </c>
      <c r="H159" s="72" t="s">
        <v>3243</v>
      </c>
      <c r="I159" s="72" t="s">
        <v>1213</v>
      </c>
      <c r="J159" s="72" t="s">
        <v>2929</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2871</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2931</v>
      </c>
      <c r="C162" s="72" t="s">
        <v>2467</v>
      </c>
      <c r="D162" s="72" t="s">
        <v>3243</v>
      </c>
      <c r="E162" s="72" t="s">
        <v>3243</v>
      </c>
      <c r="F162" s="72" t="s">
        <v>3243</v>
      </c>
      <c r="G162" s="72" t="s">
        <v>3244</v>
      </c>
      <c r="H162" s="72" t="s">
        <v>3243</v>
      </c>
      <c r="I162" s="72" t="s">
        <v>108</v>
      </c>
      <c r="J162" s="72" t="s">
        <v>3566</v>
      </c>
      <c r="K162" s="72" t="s">
        <v>3244</v>
      </c>
      <c r="L162" s="72" t="s">
        <v>2556</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3081</v>
      </c>
      <c r="C163" s="72" t="s">
        <v>2792</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3084</v>
      </c>
      <c r="C164" s="72" t="s">
        <v>2809</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2933</v>
      </c>
      <c r="C165" s="72" t="s">
        <v>2792</v>
      </c>
      <c r="D165" s="72" t="s">
        <v>3243</v>
      </c>
      <c r="E165" s="72" t="s">
        <v>3243</v>
      </c>
      <c r="F165" s="72" t="s">
        <v>3243</v>
      </c>
      <c r="G165" s="72" t="s">
        <v>3244</v>
      </c>
      <c r="H165" s="72" t="s">
        <v>3243</v>
      </c>
      <c r="I165" s="72" t="s">
        <v>108</v>
      </c>
      <c r="J165" s="72" t="s">
        <v>3571</v>
      </c>
      <c r="K165" s="72" t="s">
        <v>3244</v>
      </c>
      <c r="L165" s="72" t="s">
        <v>2556</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2935</v>
      </c>
      <c r="C166" s="72" t="s">
        <v>2818</v>
      </c>
      <c r="D166" s="72" t="s">
        <v>3243</v>
      </c>
      <c r="E166" s="72" t="s">
        <v>3243</v>
      </c>
      <c r="F166" s="72" t="s">
        <v>3243</v>
      </c>
      <c r="G166" s="72" t="s">
        <v>3244</v>
      </c>
      <c r="H166" s="72" t="s">
        <v>3243</v>
      </c>
      <c r="I166" s="72" t="s">
        <v>108</v>
      </c>
      <c r="J166" s="72" t="s">
        <v>2936</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2818</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2809</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2937</v>
      </c>
      <c r="C169" s="72" t="s">
        <v>2792</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2941</v>
      </c>
      <c r="C170" s="72" t="s">
        <v>2809</v>
      </c>
      <c r="D170" s="72" t="s">
        <v>3243</v>
      </c>
      <c r="E170" s="72" t="s">
        <v>3243</v>
      </c>
      <c r="F170" s="72" t="s">
        <v>3243</v>
      </c>
      <c r="G170" s="72" t="s">
        <v>3244</v>
      </c>
      <c r="H170" s="72" t="s">
        <v>3243</v>
      </c>
      <c r="I170" s="72" t="s">
        <v>108</v>
      </c>
      <c r="J170" s="72" t="s">
        <v>3582</v>
      </c>
      <c r="K170" s="72" t="s">
        <v>3244</v>
      </c>
      <c r="L170" s="72" t="s">
        <v>2556</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3085</v>
      </c>
      <c r="C171" s="72" t="s">
        <v>2809</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2943</v>
      </c>
      <c r="C172" s="72" t="s">
        <v>2809</v>
      </c>
      <c r="D172" s="72" t="s">
        <v>3243</v>
      </c>
      <c r="E172" s="72" t="s">
        <v>3243</v>
      </c>
      <c r="F172" s="72" t="s">
        <v>3243</v>
      </c>
      <c r="G172" s="72" t="s">
        <v>3244</v>
      </c>
      <c r="H172" s="72" t="s">
        <v>3243</v>
      </c>
      <c r="I172" s="72" t="s">
        <v>108</v>
      </c>
      <c r="J172" s="72" t="s">
        <v>3586</v>
      </c>
      <c r="K172" s="72" t="s">
        <v>3250</v>
      </c>
      <c r="L172" s="72" t="s">
        <v>2556</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3088</v>
      </c>
      <c r="C173" s="72" t="s">
        <v>2792</v>
      </c>
      <c r="D173" s="72" t="s">
        <v>3243</v>
      </c>
      <c r="E173" s="72" t="s">
        <v>3243</v>
      </c>
      <c r="F173" s="72" t="s">
        <v>3243</v>
      </c>
      <c r="G173" s="72" t="s">
        <v>3244</v>
      </c>
      <c r="H173" s="72" t="s">
        <v>3243</v>
      </c>
      <c r="I173" s="72" t="s">
        <v>551</v>
      </c>
      <c r="J173" s="72" t="s">
        <v>3089</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2945</v>
      </c>
      <c r="C174" s="72" t="s">
        <v>2467</v>
      </c>
      <c r="D174" s="72" t="s">
        <v>3243</v>
      </c>
      <c r="E174" s="72" t="s">
        <v>3243</v>
      </c>
      <c r="F174" s="72" t="s">
        <v>3243</v>
      </c>
      <c r="G174" s="72" t="s">
        <v>3244</v>
      </c>
      <c r="H174" s="72" t="s">
        <v>3243</v>
      </c>
      <c r="I174" s="72" t="s">
        <v>2427</v>
      </c>
      <c r="J174" s="72" t="s">
        <v>2946</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3090</v>
      </c>
      <c r="C175" s="72" t="s">
        <v>2844</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2947</v>
      </c>
      <c r="C177" s="72" t="s">
        <v>2467</v>
      </c>
      <c r="D177" s="72" t="s">
        <v>3243</v>
      </c>
      <c r="E177" s="72" t="s">
        <v>3243</v>
      </c>
      <c r="F177" s="72" t="s">
        <v>3243</v>
      </c>
      <c r="G177" s="72" t="s">
        <v>3244</v>
      </c>
      <c r="H177" s="72" t="s">
        <v>3243</v>
      </c>
      <c r="I177" s="72" t="s">
        <v>108</v>
      </c>
      <c r="J177" s="72" t="s">
        <v>3594</v>
      </c>
      <c r="K177" s="72" t="s">
        <v>3250</v>
      </c>
      <c r="L177" s="72" t="s">
        <v>2556</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2949</v>
      </c>
      <c r="C179" s="72" t="s">
        <v>2844</v>
      </c>
      <c r="D179" s="72" t="s">
        <v>3243</v>
      </c>
      <c r="E179" s="72" t="s">
        <v>3243</v>
      </c>
      <c r="F179" s="72" t="s">
        <v>3243</v>
      </c>
      <c r="G179" s="72" t="s">
        <v>3244</v>
      </c>
      <c r="H179" s="72" t="s">
        <v>3243</v>
      </c>
      <c r="I179" s="72" t="s">
        <v>108</v>
      </c>
      <c r="J179" s="72" t="s">
        <v>3600</v>
      </c>
      <c r="K179" s="72" t="s">
        <v>3250</v>
      </c>
      <c r="L179" s="72" t="s">
        <v>2556</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2951</v>
      </c>
      <c r="C180" s="72" t="s">
        <v>2432</v>
      </c>
      <c r="D180" s="72" t="s">
        <v>3243</v>
      </c>
      <c r="E180" s="72" t="s">
        <v>3243</v>
      </c>
      <c r="F180" s="72" t="s">
        <v>3243</v>
      </c>
      <c r="G180" s="72" t="s">
        <v>3244</v>
      </c>
      <c r="H180" s="72" t="s">
        <v>3243</v>
      </c>
      <c r="I180" s="72" t="s">
        <v>551</v>
      </c>
      <c r="J180" s="72" t="s">
        <v>3602</v>
      </c>
      <c r="K180" s="72" t="s">
        <v>3244</v>
      </c>
      <c r="L180" s="72" t="s">
        <v>2556</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2871</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2953</v>
      </c>
      <c r="C182" s="72" t="s">
        <v>2826</v>
      </c>
      <c r="D182" s="72" t="s">
        <v>3243</v>
      </c>
      <c r="E182" s="72" t="s">
        <v>3243</v>
      </c>
      <c r="F182" s="72" t="s">
        <v>3243</v>
      </c>
      <c r="G182" s="72" t="s">
        <v>3244</v>
      </c>
      <c r="H182" s="72" t="s">
        <v>3243</v>
      </c>
      <c r="I182" s="72" t="s">
        <v>108</v>
      </c>
      <c r="J182" s="72" t="s">
        <v>3607</v>
      </c>
      <c r="K182" s="72" t="s">
        <v>3244</v>
      </c>
      <c r="L182" s="72" t="s">
        <v>2556</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2844</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2814</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2826</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2818</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2871</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2792</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2955</v>
      </c>
      <c r="C197" s="72" t="s">
        <v>2814</v>
      </c>
      <c r="D197" s="72" t="s">
        <v>3243</v>
      </c>
      <c r="E197" s="72" t="s">
        <v>3243</v>
      </c>
      <c r="F197" s="72" t="s">
        <v>3243</v>
      </c>
      <c r="G197" s="72" t="s">
        <v>3244</v>
      </c>
      <c r="H197" s="72" t="s">
        <v>3243</v>
      </c>
      <c r="I197" s="72" t="s">
        <v>2556</v>
      </c>
      <c r="J197" s="72" t="s">
        <v>2956</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2957</v>
      </c>
      <c r="C198" s="72" t="s">
        <v>2809</v>
      </c>
      <c r="D198" s="72" t="s">
        <v>3243</v>
      </c>
      <c r="E198" s="72" t="s">
        <v>3243</v>
      </c>
      <c r="F198" s="72" t="s">
        <v>3243</v>
      </c>
      <c r="G198" s="72" t="s">
        <v>3244</v>
      </c>
      <c r="H198" s="72" t="s">
        <v>3243</v>
      </c>
      <c r="I198" s="72" t="s">
        <v>2556</v>
      </c>
      <c r="J198" s="72" t="s">
        <v>2958</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3093</v>
      </c>
      <c r="C199" s="72" t="s">
        <v>2844</v>
      </c>
      <c r="D199" s="72" t="s">
        <v>3243</v>
      </c>
      <c r="E199" s="72" t="s">
        <v>3243</v>
      </c>
      <c r="F199" s="72" t="s">
        <v>3243</v>
      </c>
      <c r="G199" s="72" t="s">
        <v>3244</v>
      </c>
      <c r="H199" s="72" t="s">
        <v>3243</v>
      </c>
      <c r="I199" s="72" t="s">
        <v>551</v>
      </c>
      <c r="J199" s="72" t="s">
        <v>3094</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2959</v>
      </c>
      <c r="C200" s="72" t="s">
        <v>2809</v>
      </c>
      <c r="D200" s="72" t="s">
        <v>3243</v>
      </c>
      <c r="E200" s="72" t="s">
        <v>3243</v>
      </c>
      <c r="F200" s="72" t="s">
        <v>3243</v>
      </c>
      <c r="G200" s="72" t="s">
        <v>3244</v>
      </c>
      <c r="H200" s="72" t="s">
        <v>3243</v>
      </c>
      <c r="I200" s="72" t="s">
        <v>2890</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2960</v>
      </c>
      <c r="C201" s="72" t="s">
        <v>2844</v>
      </c>
      <c r="D201" s="72" t="s">
        <v>3243</v>
      </c>
      <c r="E201" s="72" t="s">
        <v>3243</v>
      </c>
      <c r="F201" s="72" t="s">
        <v>3243</v>
      </c>
      <c r="G201" s="72" t="s">
        <v>3244</v>
      </c>
      <c r="H201" s="72" t="s">
        <v>3243</v>
      </c>
      <c r="I201" s="72" t="s">
        <v>108</v>
      </c>
      <c r="J201" s="72" t="s">
        <v>2961</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2801</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2963</v>
      </c>
      <c r="C204" s="72" t="s">
        <v>2432</v>
      </c>
      <c r="D204" s="72" t="s">
        <v>3243</v>
      </c>
      <c r="E204" s="72" t="s">
        <v>3243</v>
      </c>
      <c r="F204" s="72" t="s">
        <v>3243</v>
      </c>
      <c r="G204" s="72" t="s">
        <v>3244</v>
      </c>
      <c r="H204" s="72" t="s">
        <v>3243</v>
      </c>
      <c r="I204" s="72" t="s">
        <v>2556</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2965</v>
      </c>
      <c r="C205" s="72" t="s">
        <v>2834</v>
      </c>
      <c r="D205" s="72" t="s">
        <v>3243</v>
      </c>
      <c r="E205" s="72" t="s">
        <v>3243</v>
      </c>
      <c r="F205" s="72" t="s">
        <v>3243</v>
      </c>
      <c r="G205" s="72" t="s">
        <v>3244</v>
      </c>
      <c r="H205" s="72" t="s">
        <v>3243</v>
      </c>
      <c r="I205" s="72" t="s">
        <v>108</v>
      </c>
      <c r="J205" s="72" t="s">
        <v>3639</v>
      </c>
      <c r="K205" s="72" t="s">
        <v>3244</v>
      </c>
      <c r="L205" s="72" t="s">
        <v>2556</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2967</v>
      </c>
      <c r="C206" s="72" t="s">
        <v>2467</v>
      </c>
      <c r="D206" s="72" t="s">
        <v>3243</v>
      </c>
      <c r="E206" s="72" t="s">
        <v>3243</v>
      </c>
      <c r="F206" s="72" t="s">
        <v>3243</v>
      </c>
      <c r="G206" s="72" t="s">
        <v>3244</v>
      </c>
      <c r="H206" s="72" t="s">
        <v>3243</v>
      </c>
      <c r="I206" s="72" t="s">
        <v>2969</v>
      </c>
      <c r="J206" s="72" t="s">
        <v>3641</v>
      </c>
      <c r="K206" s="72" t="s">
        <v>3244</v>
      </c>
      <c r="L206" s="72" t="s">
        <v>3096</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2971</v>
      </c>
      <c r="C207" s="72" t="s">
        <v>2844</v>
      </c>
      <c r="D207" s="72" t="s">
        <v>3243</v>
      </c>
      <c r="E207" s="72" t="s">
        <v>3243</v>
      </c>
      <c r="F207" s="72" t="s">
        <v>3243</v>
      </c>
      <c r="G207" s="72" t="s">
        <v>3244</v>
      </c>
      <c r="H207" s="72" t="s">
        <v>3243</v>
      </c>
      <c r="I207" s="72" t="s">
        <v>108</v>
      </c>
      <c r="J207" s="72" t="s">
        <v>3643</v>
      </c>
      <c r="K207" s="72" t="s">
        <v>3244</v>
      </c>
      <c r="L207" s="72" t="s">
        <v>2556</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2973</v>
      </c>
      <c r="C208" s="72" t="s">
        <v>2826</v>
      </c>
      <c r="D208" s="72" t="s">
        <v>3243</v>
      </c>
      <c r="E208" s="72" t="s">
        <v>3243</v>
      </c>
      <c r="F208" s="72" t="s">
        <v>3243</v>
      </c>
      <c r="G208" s="72" t="s">
        <v>3244</v>
      </c>
      <c r="H208" s="72" t="s">
        <v>3243</v>
      </c>
      <c r="I208" s="72" t="s">
        <v>108</v>
      </c>
      <c r="J208" s="72" t="s">
        <v>3645</v>
      </c>
      <c r="K208" s="72" t="s">
        <v>3244</v>
      </c>
      <c r="L208" s="72" t="s">
        <v>2556</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2814</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2818</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2975</v>
      </c>
      <c r="C212" s="72" t="s">
        <v>2814</v>
      </c>
      <c r="D212" s="72" t="s">
        <v>3243</v>
      </c>
      <c r="E212" s="72" t="s">
        <v>3243</v>
      </c>
      <c r="F212" s="72" t="s">
        <v>3243</v>
      </c>
      <c r="G212" s="72" t="s">
        <v>3244</v>
      </c>
      <c r="H212" s="72" t="s">
        <v>3243</v>
      </c>
      <c r="I212" s="72" t="s">
        <v>108</v>
      </c>
      <c r="J212" s="72" t="s">
        <v>3656</v>
      </c>
      <c r="K212" s="72" t="s">
        <v>3244</v>
      </c>
      <c r="L212" s="72" t="s">
        <v>2556</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2977</v>
      </c>
      <c r="C213" s="72" t="s">
        <v>2814</v>
      </c>
      <c r="D213" s="72" t="s">
        <v>3243</v>
      </c>
      <c r="E213" s="72" t="s">
        <v>3243</v>
      </c>
      <c r="F213" s="72" t="s">
        <v>3243</v>
      </c>
      <c r="G213" s="72" t="s">
        <v>3244</v>
      </c>
      <c r="H213" s="72" t="s">
        <v>3243</v>
      </c>
      <c r="I213" s="72" t="s">
        <v>108</v>
      </c>
      <c r="J213" s="72" t="s">
        <v>2978</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2871</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2809</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2979</v>
      </c>
      <c r="C216" s="72" t="s">
        <v>2844</v>
      </c>
      <c r="D216" s="72" t="s">
        <v>3243</v>
      </c>
      <c r="E216" s="72" t="s">
        <v>3243</v>
      </c>
      <c r="F216" s="72" t="s">
        <v>3243</v>
      </c>
      <c r="G216" s="72" t="s">
        <v>3244</v>
      </c>
      <c r="H216" s="72" t="s">
        <v>3243</v>
      </c>
      <c r="I216" s="72" t="s">
        <v>108</v>
      </c>
      <c r="J216" s="72" t="s">
        <v>3645</v>
      </c>
      <c r="K216" s="72" t="s">
        <v>3244</v>
      </c>
      <c r="L216" s="72" t="s">
        <v>2556</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2818</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2814</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2818</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2844</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2844</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2818</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2801</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2809</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3097</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2980</v>
      </c>
      <c r="C242" s="72" t="s">
        <v>2432</v>
      </c>
      <c r="D242" s="72" t="s">
        <v>3243</v>
      </c>
      <c r="E242" s="72" t="s">
        <v>3243</v>
      </c>
      <c r="F242" s="72" t="s">
        <v>3243</v>
      </c>
      <c r="G242" s="72" t="s">
        <v>3244</v>
      </c>
      <c r="H242" s="72" t="s">
        <v>3243</v>
      </c>
      <c r="I242" s="72" t="s">
        <v>2556</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2801</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2981</v>
      </c>
      <c r="C244" s="72" t="s">
        <v>2844</v>
      </c>
      <c r="D244" s="72" t="s">
        <v>3243</v>
      </c>
      <c r="E244" s="72" t="s">
        <v>3243</v>
      </c>
      <c r="F244" s="72" t="s">
        <v>3243</v>
      </c>
      <c r="G244" s="72" t="s">
        <v>3244</v>
      </c>
      <c r="H244" s="72" t="s">
        <v>3243</v>
      </c>
      <c r="I244" s="72" t="s">
        <v>108</v>
      </c>
      <c r="J244" s="72" t="s">
        <v>2982</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2983</v>
      </c>
      <c r="C245" s="72" t="s">
        <v>2801</v>
      </c>
      <c r="D245" s="72" t="s">
        <v>3243</v>
      </c>
      <c r="E245" s="72" t="s">
        <v>3243</v>
      </c>
      <c r="F245" s="72" t="s">
        <v>3243</v>
      </c>
      <c r="G245" s="72" t="s">
        <v>3244</v>
      </c>
      <c r="H245" s="72" t="s">
        <v>3243</v>
      </c>
      <c r="I245" s="72" t="s">
        <v>108</v>
      </c>
      <c r="J245" s="72" t="s">
        <v>3717</v>
      </c>
      <c r="K245" s="72" t="s">
        <v>3250</v>
      </c>
      <c r="L245" s="72" t="s">
        <v>2556</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3100</v>
      </c>
      <c r="C246" s="72" t="s">
        <v>2818</v>
      </c>
      <c r="D246" s="72" t="s">
        <v>3243</v>
      </c>
      <c r="E246" s="72" t="s">
        <v>3243</v>
      </c>
      <c r="F246" s="72" t="s">
        <v>3243</v>
      </c>
      <c r="G246" s="72" t="s">
        <v>3244</v>
      </c>
      <c r="H246" s="72" t="s">
        <v>3243</v>
      </c>
      <c r="I246" s="72" t="s">
        <v>551</v>
      </c>
      <c r="J246" s="72" t="s">
        <v>3101</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2985</v>
      </c>
      <c r="C247" s="72" t="s">
        <v>2801</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2988</v>
      </c>
      <c r="C248" s="72" t="s">
        <v>2844</v>
      </c>
      <c r="D248" s="72" t="s">
        <v>3243</v>
      </c>
      <c r="E248" s="72" t="s">
        <v>3243</v>
      </c>
      <c r="F248" s="72" t="s">
        <v>3243</v>
      </c>
      <c r="G248" s="72" t="s">
        <v>3244</v>
      </c>
      <c r="H248" s="72" t="s">
        <v>3243</v>
      </c>
      <c r="I248" s="72" t="s">
        <v>108</v>
      </c>
      <c r="J248" s="72" t="s">
        <v>3723</v>
      </c>
      <c r="K248" s="72" t="s">
        <v>3244</v>
      </c>
      <c r="L248" s="72" t="s">
        <v>2556</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2844</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2990</v>
      </c>
      <c r="C250" s="72" t="s">
        <v>2801</v>
      </c>
      <c r="G250" s="72" t="s">
        <v>3244</v>
      </c>
      <c r="I250" s="72" t="s">
        <v>2556</v>
      </c>
      <c r="J250" s="72" t="s">
        <v>2991</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2993</v>
      </c>
      <c r="C252" s="72" t="s">
        <v>2834</v>
      </c>
      <c r="D252" s="72" t="s">
        <v>3243</v>
      </c>
      <c r="E252" s="72" t="s">
        <v>3243</v>
      </c>
      <c r="F252" s="72" t="s">
        <v>3243</v>
      </c>
      <c r="G252" s="72" t="s">
        <v>3244</v>
      </c>
      <c r="H252" s="72" t="s">
        <v>3243</v>
      </c>
      <c r="I252" s="72" t="s">
        <v>108</v>
      </c>
      <c r="J252" s="72" t="s">
        <v>3728</v>
      </c>
      <c r="K252" s="72" t="s">
        <v>3244</v>
      </c>
      <c r="L252" s="72" t="s">
        <v>2556</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2997</v>
      </c>
      <c r="C253" s="72" t="s">
        <v>2814</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3000</v>
      </c>
      <c r="C254" s="72" t="s">
        <v>2826</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2556</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3003</v>
      </c>
      <c r="C255" s="72" t="s">
        <v>2826</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2556</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3004</v>
      </c>
      <c r="C256" s="72" t="s">
        <v>2467</v>
      </c>
      <c r="D256" s="72" t="s">
        <v>3243</v>
      </c>
      <c r="E256" s="72" t="s">
        <v>3243</v>
      </c>
      <c r="F256" s="72" t="s">
        <v>3243</v>
      </c>
      <c r="G256" s="72" t="s">
        <v>3244</v>
      </c>
      <c r="H256" s="72" t="s">
        <v>3243</v>
      </c>
      <c r="I256" s="72" t="s">
        <v>108</v>
      </c>
      <c r="J256" s="72" t="s">
        <v>3738</v>
      </c>
      <c r="K256" s="72" t="s">
        <v>3244</v>
      </c>
      <c r="L256" s="72" t="s">
        <v>2556</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3006</v>
      </c>
      <c r="C257" s="72" t="s">
        <v>2834</v>
      </c>
      <c r="D257" s="72" t="s">
        <v>3243</v>
      </c>
      <c r="E257" s="72" t="s">
        <v>3243</v>
      </c>
      <c r="F257" s="72" t="s">
        <v>3243</v>
      </c>
      <c r="G257" s="72" t="s">
        <v>3244</v>
      </c>
      <c r="H257" s="72" t="s">
        <v>3243</v>
      </c>
      <c r="I257" s="72" t="s">
        <v>108</v>
      </c>
      <c r="J257" s="72" t="s">
        <v>3740</v>
      </c>
      <c r="K257" s="72" t="s">
        <v>3244</v>
      </c>
      <c r="L257" s="72" t="s">
        <v>2556</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3008</v>
      </c>
      <c r="C258" s="72" t="s">
        <v>2826</v>
      </c>
      <c r="D258" s="72" t="s">
        <v>3243</v>
      </c>
      <c r="E258" s="72" t="s">
        <v>3243</v>
      </c>
      <c r="F258" s="72" t="s">
        <v>3243</v>
      </c>
      <c r="G258" s="72" t="s">
        <v>3244</v>
      </c>
      <c r="H258" s="72" t="s">
        <v>3243</v>
      </c>
      <c r="I258" s="72" t="s">
        <v>108</v>
      </c>
      <c r="J258" s="72" t="s">
        <v>3742</v>
      </c>
      <c r="K258" s="72" t="s">
        <v>3244</v>
      </c>
      <c r="L258" s="72" t="s">
        <v>2556</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3010</v>
      </c>
      <c r="C259" s="72" t="s">
        <v>2792</v>
      </c>
      <c r="D259" s="72" t="s">
        <v>3243</v>
      </c>
      <c r="E259" s="72" t="s">
        <v>3243</v>
      </c>
      <c r="F259" s="72" t="s">
        <v>3243</v>
      </c>
      <c r="G259" s="72" t="s">
        <v>3244</v>
      </c>
      <c r="H259" s="72" t="s">
        <v>3243</v>
      </c>
      <c r="I259" s="72" t="s">
        <v>108</v>
      </c>
      <c r="J259" s="72" t="s">
        <v>3744</v>
      </c>
      <c r="K259" s="72" t="s">
        <v>3250</v>
      </c>
      <c r="L259" s="72" t="s">
        <v>2556</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3012</v>
      </c>
      <c r="C260" s="72" t="s">
        <v>2834</v>
      </c>
      <c r="D260" s="72" t="s">
        <v>3243</v>
      </c>
      <c r="E260" s="72" t="s">
        <v>3243</v>
      </c>
      <c r="F260" s="72" t="s">
        <v>3243</v>
      </c>
      <c r="G260" s="72" t="s">
        <v>3244</v>
      </c>
      <c r="H260" s="72" t="s">
        <v>3243</v>
      </c>
      <c r="I260" s="72" t="s">
        <v>108</v>
      </c>
      <c r="J260" s="72" t="s">
        <v>3746</v>
      </c>
      <c r="K260" s="72" t="s">
        <v>3250</v>
      </c>
      <c r="L260" s="72" t="s">
        <v>2556</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3014</v>
      </c>
      <c r="C261" s="72" t="s">
        <v>2871</v>
      </c>
      <c r="D261" s="72" t="s">
        <v>3243</v>
      </c>
      <c r="E261" s="72" t="s">
        <v>3243</v>
      </c>
      <c r="F261" s="72" t="s">
        <v>3243</v>
      </c>
      <c r="G261" s="72" t="s">
        <v>3244</v>
      </c>
      <c r="H261" s="72" t="s">
        <v>3243</v>
      </c>
      <c r="I261" s="72" t="s">
        <v>108</v>
      </c>
      <c r="J261" s="72" t="s">
        <v>3748</v>
      </c>
      <c r="K261" s="72" t="s">
        <v>3250</v>
      </c>
      <c r="L261" s="72" t="s">
        <v>2556</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3016</v>
      </c>
      <c r="C262" s="72" t="s">
        <v>2792</v>
      </c>
      <c r="D262" s="72" t="s">
        <v>3243</v>
      </c>
      <c r="E262" s="72" t="s">
        <v>3243</v>
      </c>
      <c r="F262" s="72" t="s">
        <v>3243</v>
      </c>
      <c r="G262" s="72" t="s">
        <v>3244</v>
      </c>
      <c r="H262" s="72" t="s">
        <v>3243</v>
      </c>
      <c r="I262" s="72" t="s">
        <v>108</v>
      </c>
      <c r="J262" s="72" t="s">
        <v>3750</v>
      </c>
      <c r="K262" s="72" t="s">
        <v>3250</v>
      </c>
      <c r="L262" s="72" t="s">
        <v>2556</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2818</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3018</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2844</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2871</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2844</v>
      </c>
      <c r="D268" s="72" t="s">
        <v>3243</v>
      </c>
      <c r="E268" s="72" t="s">
        <v>3243</v>
      </c>
      <c r="F268" s="72" t="s">
        <v>3243</v>
      </c>
      <c r="G268" s="72" t="s">
        <v>3244</v>
      </c>
      <c r="H268" s="72" t="s">
        <v>3243</v>
      </c>
      <c r="I268" s="72" t="s">
        <v>2737</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2801</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2844</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2809</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2801</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2801</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2834</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2792</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2826</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2801</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3021</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3022</v>
      </c>
      <c r="C280" s="72" t="s">
        <v>2818</v>
      </c>
      <c r="D280" s="72" t="s">
        <v>3243</v>
      </c>
      <c r="E280" s="72" t="s">
        <v>3243</v>
      </c>
      <c r="F280" s="72" t="s">
        <v>3243</v>
      </c>
      <c r="G280" s="72" t="s">
        <v>3244</v>
      </c>
      <c r="H280" s="72" t="s">
        <v>3243</v>
      </c>
      <c r="I280" s="72" t="s">
        <v>108</v>
      </c>
      <c r="J280" s="72" t="s">
        <v>3639</v>
      </c>
      <c r="K280" s="72" t="s">
        <v>3244</v>
      </c>
      <c r="L280" s="72" t="s">
        <v>2556</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2801</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2801</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3 T2:T383 W2:W383 Z2:Z383 AC2:AC383 AF2:AF383 AI2:AI383 AL2:AL383 AO2:AO383 AR2:AR383 AU2:AU383 AX2:AX383 N2:N383 K2:K383 G2:G383 F2:F383 E2:E383 D2:D383 BM2:BM383 BJ2:BJ383 BG2:BG383 BD2:BD383 BA2:BA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A104" sqref="A104:XFD10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2548</v>
      </c>
      <c r="C3" s="72" t="s">
        <v>2549</v>
      </c>
      <c r="D3" s="72" t="s">
        <v>3243</v>
      </c>
      <c r="E3" s="72" t="s">
        <v>3243</v>
      </c>
      <c r="F3" s="72" t="s">
        <v>3243</v>
      </c>
      <c r="G3" s="72" t="s">
        <v>3244</v>
      </c>
      <c r="H3" s="72" t="s">
        <v>3243</v>
      </c>
      <c r="I3" s="72" t="s">
        <v>551</v>
      </c>
      <c r="J3" s="72" t="s">
        <v>2551</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2553</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2554</v>
      </c>
      <c r="C7" s="72" t="s">
        <v>2555</v>
      </c>
      <c r="D7" s="72" t="s">
        <v>3243</v>
      </c>
      <c r="E7" s="72" t="s">
        <v>3243</v>
      </c>
      <c r="F7" s="72" t="s">
        <v>3243</v>
      </c>
      <c r="G7" s="72" t="s">
        <v>3244</v>
      </c>
      <c r="H7" s="72" t="s">
        <v>3243</v>
      </c>
      <c r="I7" s="72" t="s">
        <v>2556</v>
      </c>
      <c r="J7" s="72" t="s">
        <v>2557</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2558</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2555</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2560</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2561</v>
      </c>
      <c r="C13" s="72" t="s">
        <v>2562</v>
      </c>
      <c r="D13" s="72" t="s">
        <v>3243</v>
      </c>
      <c r="E13" s="72" t="s">
        <v>3243</v>
      </c>
      <c r="F13" s="72" t="s">
        <v>3243</v>
      </c>
      <c r="G13" s="72" t="s">
        <v>3244</v>
      </c>
      <c r="H13" s="72" t="s">
        <v>3243</v>
      </c>
      <c r="I13" s="72" t="s">
        <v>108</v>
      </c>
      <c r="J13" s="72" t="s">
        <v>2563</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2564</v>
      </c>
      <c r="C14" s="72" t="s">
        <v>2562</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2566</v>
      </c>
      <c r="C16" s="72" t="s">
        <v>2567</v>
      </c>
      <c r="D16" s="72" t="s">
        <v>3243</v>
      </c>
      <c r="E16" s="72" t="s">
        <v>3243</v>
      </c>
      <c r="F16" s="72" t="s">
        <v>3243</v>
      </c>
      <c r="G16" s="72" t="s">
        <v>3244</v>
      </c>
      <c r="H16" s="72" t="s">
        <v>3243</v>
      </c>
      <c r="I16" s="72" t="s">
        <v>108</v>
      </c>
      <c r="J16" s="72" t="s">
        <v>2568</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2571</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2570</v>
      </c>
      <c r="C18" s="72" t="s">
        <v>2571</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2572</v>
      </c>
      <c r="C19" s="72" t="s">
        <v>2571</v>
      </c>
      <c r="D19" s="72" t="s">
        <v>3243</v>
      </c>
      <c r="E19" s="72" t="s">
        <v>3243</v>
      </c>
      <c r="F19" s="72" t="s">
        <v>3243</v>
      </c>
      <c r="G19" s="72" t="s">
        <v>3244</v>
      </c>
      <c r="H19" s="72" t="s">
        <v>3243</v>
      </c>
      <c r="I19" s="72" t="s">
        <v>108</v>
      </c>
      <c r="J19" s="72" t="s">
        <v>3243</v>
      </c>
      <c r="K19" s="72" t="s">
        <v>3243</v>
      </c>
      <c r="L19" s="72" t="s">
        <v>2969</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2574</v>
      </c>
      <c r="C20" s="72" t="s">
        <v>2571</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2571</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2571</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2577</v>
      </c>
      <c r="C23" s="72" t="s">
        <v>2571</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2585</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2579</v>
      </c>
      <c r="C26" s="72" t="s">
        <v>2580</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2582</v>
      </c>
      <c r="C27" s="72" t="s">
        <v>2426</v>
      </c>
      <c r="D27" s="72" t="s">
        <v>3243</v>
      </c>
      <c r="E27" s="72" t="s">
        <v>3243</v>
      </c>
      <c r="F27" s="72" t="s">
        <v>3243</v>
      </c>
      <c r="G27" s="72" t="s">
        <v>3244</v>
      </c>
      <c r="H27" s="72" t="s">
        <v>3243</v>
      </c>
      <c r="I27" s="72" t="s">
        <v>551</v>
      </c>
      <c r="J27" s="72" t="s">
        <v>2583</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2584</v>
      </c>
      <c r="C28" s="72" t="s">
        <v>2585</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2587</v>
      </c>
      <c r="C29" s="72" t="s">
        <v>2588</v>
      </c>
      <c r="D29" s="72" t="s">
        <v>3243</v>
      </c>
      <c r="E29" s="72" t="s">
        <v>3243</v>
      </c>
      <c r="F29" s="72" t="s">
        <v>3243</v>
      </c>
      <c r="G29" s="72" t="s">
        <v>3244</v>
      </c>
      <c r="H29" s="72" t="s">
        <v>3243</v>
      </c>
      <c r="I29" s="72" t="s">
        <v>108</v>
      </c>
      <c r="J29" s="72" t="s">
        <v>2589</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2590</v>
      </c>
      <c r="C30" s="72" t="s">
        <v>2588</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3" t="s">
        <v>2032</v>
      </c>
      <c r="B31" s="363" t="s">
        <v>3838</v>
      </c>
      <c r="C31" s="363" t="s">
        <v>2485</v>
      </c>
      <c r="D31" s="72" t="s">
        <v>3243</v>
      </c>
      <c r="E31" s="72" t="s">
        <v>3243</v>
      </c>
      <c r="F31" s="72" t="s">
        <v>3243</v>
      </c>
      <c r="G31" s="72" t="s">
        <v>3244</v>
      </c>
      <c r="H31" s="72" t="s">
        <v>3243</v>
      </c>
      <c r="I31" s="363" t="s">
        <v>3267</v>
      </c>
      <c r="J31" s="72" t="s">
        <v>3839</v>
      </c>
    </row>
    <row r="32" spans="1:70">
      <c r="A32" s="363" t="s">
        <v>2032</v>
      </c>
      <c r="B32" s="363" t="s">
        <v>2592</v>
      </c>
      <c r="C32" s="363" t="s">
        <v>2485</v>
      </c>
      <c r="D32" s="72" t="s">
        <v>3243</v>
      </c>
      <c r="E32" s="72" t="s">
        <v>3243</v>
      </c>
      <c r="F32" s="72" t="s">
        <v>3243</v>
      </c>
      <c r="G32" s="72" t="s">
        <v>3244</v>
      </c>
      <c r="H32" s="72" t="s">
        <v>3243</v>
      </c>
      <c r="I32" s="363" t="s">
        <v>108</v>
      </c>
    </row>
    <row r="33" spans="1:70">
      <c r="A33" s="363" t="s">
        <v>2032</v>
      </c>
      <c r="B33" s="363" t="s">
        <v>2484</v>
      </c>
      <c r="C33" s="363" t="s">
        <v>2485</v>
      </c>
      <c r="D33" s="72" t="s">
        <v>3243</v>
      </c>
      <c r="E33" s="72" t="s">
        <v>3243</v>
      </c>
      <c r="F33" s="72" t="s">
        <v>3243</v>
      </c>
      <c r="G33" s="72" t="s">
        <v>3244</v>
      </c>
      <c r="H33" s="72" t="s">
        <v>3243</v>
      </c>
      <c r="I33" s="363" t="s">
        <v>2427</v>
      </c>
    </row>
    <row r="34" spans="1:70">
      <c r="A34" s="363" t="s">
        <v>2032</v>
      </c>
      <c r="B34" s="363" t="s">
        <v>2486</v>
      </c>
      <c r="C34" s="363" t="s">
        <v>2485</v>
      </c>
      <c r="D34" s="72" t="s">
        <v>3243</v>
      </c>
      <c r="E34" s="72" t="s">
        <v>3243</v>
      </c>
      <c r="F34" s="72" t="s">
        <v>3243</v>
      </c>
      <c r="G34" s="72" t="s">
        <v>3244</v>
      </c>
      <c r="H34" s="72" t="s">
        <v>3243</v>
      </c>
      <c r="I34" s="363" t="s">
        <v>2427</v>
      </c>
    </row>
    <row r="35" spans="1:70">
      <c r="A35" s="363" t="s">
        <v>2032</v>
      </c>
      <c r="B35" s="363" t="s">
        <v>2487</v>
      </c>
      <c r="C35" s="363" t="s">
        <v>2485</v>
      </c>
      <c r="D35" s="72" t="s">
        <v>3243</v>
      </c>
      <c r="E35" s="72" t="s">
        <v>3243</v>
      </c>
      <c r="F35" s="72" t="s">
        <v>3243</v>
      </c>
      <c r="G35" s="72" t="s">
        <v>3244</v>
      </c>
      <c r="H35" s="72" t="s">
        <v>3243</v>
      </c>
      <c r="I35" s="363" t="s">
        <v>2427</v>
      </c>
    </row>
    <row r="36" spans="1:70">
      <c r="A36" s="363" t="s">
        <v>2032</v>
      </c>
      <c r="B36" s="363" t="s">
        <v>2488</v>
      </c>
      <c r="C36" s="363" t="s">
        <v>2485</v>
      </c>
      <c r="D36" s="72" t="s">
        <v>3243</v>
      </c>
      <c r="E36" s="72" t="s">
        <v>3243</v>
      </c>
      <c r="F36" s="72" t="s">
        <v>3243</v>
      </c>
      <c r="G36" s="72" t="s">
        <v>3244</v>
      </c>
      <c r="H36" s="72" t="s">
        <v>3243</v>
      </c>
      <c r="I36" s="363" t="s">
        <v>2427</v>
      </c>
    </row>
    <row r="37" spans="1:70">
      <c r="A37" s="363" t="s">
        <v>2032</v>
      </c>
      <c r="B37" s="363" t="s">
        <v>2593</v>
      </c>
      <c r="C37" s="363" t="s">
        <v>2594</v>
      </c>
      <c r="D37" s="72" t="s">
        <v>3243</v>
      </c>
      <c r="E37" s="72" t="s">
        <v>3243</v>
      </c>
      <c r="F37" s="72" t="s">
        <v>3243</v>
      </c>
      <c r="G37" s="72" t="s">
        <v>3244</v>
      </c>
      <c r="H37" s="72" t="s">
        <v>3243</v>
      </c>
      <c r="I37" s="363" t="s">
        <v>108</v>
      </c>
      <c r="J37" s="72" t="s">
        <v>2595</v>
      </c>
    </row>
    <row r="38" spans="1:70">
      <c r="A38" s="363" t="s">
        <v>2032</v>
      </c>
      <c r="B38" s="363" t="s">
        <v>2596</v>
      </c>
      <c r="C38" s="363" t="s">
        <v>2594</v>
      </c>
      <c r="D38" s="72" t="s">
        <v>3243</v>
      </c>
      <c r="E38" s="72" t="s">
        <v>3243</v>
      </c>
      <c r="F38" s="72" t="s">
        <v>3243</v>
      </c>
      <c r="G38" s="72" t="s">
        <v>3244</v>
      </c>
      <c r="H38" s="72" t="s">
        <v>3243</v>
      </c>
      <c r="I38" s="363" t="s">
        <v>108</v>
      </c>
    </row>
    <row r="39" spans="1:70">
      <c r="A39" s="72" t="s">
        <v>2034</v>
      </c>
      <c r="B39" s="72" t="s">
        <v>3840</v>
      </c>
      <c r="C39" s="72" t="s">
        <v>2599</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2598</v>
      </c>
      <c r="C40" s="72" t="s">
        <v>2599</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2756</v>
      </c>
      <c r="C41" s="72" t="s">
        <v>2607</v>
      </c>
      <c r="G41" s="72" t="s">
        <v>3244</v>
      </c>
      <c r="I41" s="72" t="s">
        <v>2758</v>
      </c>
      <c r="L41" s="72" t="s">
        <v>3843</v>
      </c>
    </row>
    <row r="42" spans="1:70">
      <c r="A42" s="72" t="s">
        <v>2034</v>
      </c>
      <c r="B42" s="72" t="s">
        <v>2600</v>
      </c>
      <c r="C42" s="72" t="s">
        <v>2601</v>
      </c>
      <c r="G42" s="72" t="s">
        <v>3244</v>
      </c>
      <c r="I42" s="72" t="s">
        <v>3276</v>
      </c>
      <c r="L42" s="72" t="s">
        <v>108</v>
      </c>
      <c r="O42" s="72" t="s">
        <v>3267</v>
      </c>
    </row>
    <row r="43" spans="1:70">
      <c r="A43" s="72" t="s">
        <v>2034</v>
      </c>
      <c r="B43" s="72" t="s">
        <v>3844</v>
      </c>
      <c r="C43" s="72" t="s">
        <v>2601</v>
      </c>
      <c r="G43" s="72" t="s">
        <v>3244</v>
      </c>
      <c r="I43" s="72" t="s">
        <v>3276</v>
      </c>
    </row>
    <row r="44" spans="1:70">
      <c r="A44" s="72" t="s">
        <v>2034</v>
      </c>
      <c r="B44" s="72" t="s">
        <v>2602</v>
      </c>
      <c r="C44" s="72" t="s">
        <v>2599</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2601</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2601</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2599</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2599</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2605</v>
      </c>
      <c r="C53" s="72" t="s">
        <v>2599</v>
      </c>
      <c r="D53" s="72" t="s">
        <v>3243</v>
      </c>
      <c r="E53" s="72" t="s">
        <v>3243</v>
      </c>
      <c r="F53" s="72" t="s">
        <v>3243</v>
      </c>
      <c r="G53" s="72" t="s">
        <v>3244</v>
      </c>
      <c r="H53" s="72" t="s">
        <v>3243</v>
      </c>
      <c r="I53" s="72" t="s">
        <v>2556</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2606</v>
      </c>
      <c r="C54" s="72" t="s">
        <v>2607</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2607</v>
      </c>
      <c r="G55" s="72" t="s">
        <v>3244</v>
      </c>
      <c r="I55" s="72" t="s">
        <v>3276</v>
      </c>
      <c r="L55" s="72" t="s">
        <v>3248</v>
      </c>
    </row>
    <row r="56" spans="1:70">
      <c r="A56" s="72" t="s">
        <v>2037</v>
      </c>
      <c r="B56" s="72" t="s">
        <v>3862</v>
      </c>
      <c r="C56" s="72" t="s">
        <v>3863</v>
      </c>
      <c r="D56" s="72" t="s">
        <v>3243</v>
      </c>
      <c r="E56" s="72" t="s">
        <v>3243</v>
      </c>
      <c r="F56" s="72" t="s">
        <v>3243</v>
      </c>
      <c r="G56" s="72" t="s">
        <v>3244</v>
      </c>
      <c r="H56" s="72" t="s">
        <v>3243</v>
      </c>
      <c r="I56" s="72" t="s">
        <v>3276</v>
      </c>
      <c r="J56" s="72" t="s">
        <v>3864</v>
      </c>
      <c r="K56" s="72" t="s">
        <v>3244</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3865</v>
      </c>
      <c r="BR56" s="72" t="s">
        <v>3243</v>
      </c>
    </row>
    <row r="57" spans="1:70">
      <c r="A57" s="72" t="s">
        <v>2037</v>
      </c>
      <c r="B57" s="72" t="s">
        <v>3866</v>
      </c>
      <c r="C57" s="72" t="s">
        <v>2507</v>
      </c>
      <c r="D57" s="72" t="s">
        <v>3243</v>
      </c>
      <c r="E57" s="72" t="s">
        <v>3243</v>
      </c>
      <c r="F57" s="72" t="s">
        <v>3243</v>
      </c>
      <c r="G57" s="72" t="s">
        <v>3244</v>
      </c>
      <c r="H57" s="72" t="s">
        <v>3243</v>
      </c>
      <c r="I57" s="72" t="s">
        <v>3276</v>
      </c>
      <c r="J57" s="72" t="s">
        <v>3867</v>
      </c>
      <c r="K57" s="72" t="s">
        <v>3250</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3868</v>
      </c>
      <c r="BR57" s="72" t="s">
        <v>3252</v>
      </c>
    </row>
    <row r="58" spans="1:70">
      <c r="A58" s="72" t="s">
        <v>2037</v>
      </c>
      <c r="B58" s="72" t="s">
        <v>3030</v>
      </c>
      <c r="C58" s="72" t="s">
        <v>2599</v>
      </c>
      <c r="D58" s="72" t="s">
        <v>3243</v>
      </c>
      <c r="E58" s="72" t="s">
        <v>3243</v>
      </c>
      <c r="F58" s="72" t="s">
        <v>3243</v>
      </c>
      <c r="G58" s="72" t="s">
        <v>3244</v>
      </c>
      <c r="H58" s="72" t="s">
        <v>3243</v>
      </c>
      <c r="I58" s="72" t="s">
        <v>3267</v>
      </c>
      <c r="J58" s="72" t="s">
        <v>3243</v>
      </c>
      <c r="K58" s="72" t="s">
        <v>3243</v>
      </c>
      <c r="L58" s="72" t="s">
        <v>2204</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3869</v>
      </c>
      <c r="BR58" s="72" t="s">
        <v>3243</v>
      </c>
    </row>
    <row r="59" spans="1:70">
      <c r="A59" s="72" t="s">
        <v>2037</v>
      </c>
      <c r="B59" s="72" t="s">
        <v>3032</v>
      </c>
      <c r="C59" s="72" t="s">
        <v>2594</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3870</v>
      </c>
      <c r="BR59" s="72" t="s">
        <v>3243</v>
      </c>
    </row>
    <row r="60" spans="1:70">
      <c r="A60" s="72" t="s">
        <v>2037</v>
      </c>
      <c r="B60" s="72" t="s">
        <v>2609</v>
      </c>
      <c r="C60" s="72" t="s">
        <v>3243</v>
      </c>
      <c r="D60" s="72" t="s">
        <v>3243</v>
      </c>
      <c r="E60" s="72" t="s">
        <v>3243</v>
      </c>
      <c r="F60" s="72" t="s">
        <v>3243</v>
      </c>
      <c r="G60" s="72" t="s">
        <v>3244</v>
      </c>
      <c r="H60" s="72" t="s">
        <v>3243</v>
      </c>
      <c r="I60" s="72" t="s">
        <v>2556</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3871</v>
      </c>
      <c r="BR60" s="72" t="s">
        <v>3243</v>
      </c>
    </row>
    <row r="61" spans="1:70">
      <c r="A61" s="72" t="s">
        <v>2037</v>
      </c>
      <c r="B61" s="72" t="s">
        <v>2610</v>
      </c>
      <c r="C61" s="72" t="s">
        <v>3243</v>
      </c>
      <c r="D61" s="72" t="s">
        <v>3243</v>
      </c>
      <c r="E61" s="72" t="s">
        <v>3243</v>
      </c>
      <c r="F61" s="72" t="s">
        <v>3243</v>
      </c>
      <c r="G61" s="72" t="s">
        <v>3244</v>
      </c>
      <c r="H61" s="72" t="s">
        <v>3243</v>
      </c>
      <c r="I61" s="72" t="s">
        <v>2556</v>
      </c>
      <c r="J61" s="72" t="s">
        <v>3243</v>
      </c>
      <c r="K61" s="72" t="s">
        <v>3243</v>
      </c>
      <c r="L61" s="72" t="s">
        <v>551</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3872</v>
      </c>
      <c r="BR61" s="72" t="s">
        <v>3243</v>
      </c>
    </row>
    <row r="62" spans="1:70">
      <c r="A62" s="72" t="s">
        <v>2037</v>
      </c>
      <c r="B62" s="72" t="s">
        <v>2613</v>
      </c>
      <c r="C62" s="72" t="s">
        <v>2599</v>
      </c>
      <c r="D62" s="72" t="s">
        <v>3243</v>
      </c>
      <c r="E62" s="72" t="s">
        <v>3243</v>
      </c>
      <c r="F62" s="72" t="s">
        <v>3243</v>
      </c>
      <c r="G62" s="72" t="s">
        <v>3244</v>
      </c>
      <c r="H62" s="72" t="s">
        <v>3243</v>
      </c>
      <c r="I62" s="72" t="s">
        <v>108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3873</v>
      </c>
      <c r="BR62" s="72" t="s">
        <v>3243</v>
      </c>
    </row>
    <row r="63" spans="1:70">
      <c r="A63" s="72" t="s">
        <v>2037</v>
      </c>
      <c r="B63" s="72" t="s">
        <v>2614</v>
      </c>
      <c r="C63" s="72" t="s">
        <v>2599</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3874</v>
      </c>
      <c r="BR63" s="72" t="s">
        <v>3243</v>
      </c>
    </row>
    <row r="64" spans="1:70">
      <c r="A64" s="72" t="s">
        <v>2037</v>
      </c>
      <c r="B64" s="72" t="s">
        <v>2615</v>
      </c>
      <c r="C64" s="72" t="s">
        <v>2594</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3875</v>
      </c>
      <c r="BR64" s="72" t="s">
        <v>3243</v>
      </c>
    </row>
    <row r="65" spans="1:70">
      <c r="A65" s="72" t="s">
        <v>2037</v>
      </c>
      <c r="B65" s="72" t="s">
        <v>2616</v>
      </c>
      <c r="C65" s="72" t="s">
        <v>2617</v>
      </c>
      <c r="D65" s="72" t="s">
        <v>3243</v>
      </c>
      <c r="E65" s="72" t="s">
        <v>3243</v>
      </c>
      <c r="F65" s="72" t="s">
        <v>3243</v>
      </c>
      <c r="G65" s="72" t="s">
        <v>3244</v>
      </c>
      <c r="H65" s="72" t="s">
        <v>3243</v>
      </c>
      <c r="I65" s="72" t="s">
        <v>2556</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3876</v>
      </c>
      <c r="BR65" s="72" t="s">
        <v>3243</v>
      </c>
    </row>
    <row r="66" spans="1:70">
      <c r="A66" s="72" t="s">
        <v>2037</v>
      </c>
      <c r="B66" s="72" t="s">
        <v>2618</v>
      </c>
      <c r="C66" s="72" t="s">
        <v>2617</v>
      </c>
      <c r="D66" s="72" t="s">
        <v>3243</v>
      </c>
      <c r="E66" s="72" t="s">
        <v>3243</v>
      </c>
      <c r="F66" s="72" t="s">
        <v>3243</v>
      </c>
      <c r="G66" s="72" t="s">
        <v>3244</v>
      </c>
      <c r="H66" s="72" t="s">
        <v>3243</v>
      </c>
      <c r="I66" s="72" t="s">
        <v>2556</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3877</v>
      </c>
      <c r="BR66" s="72" t="s">
        <v>3243</v>
      </c>
    </row>
    <row r="67" spans="1:70">
      <c r="A67" s="72" t="s">
        <v>2037</v>
      </c>
      <c r="B67" s="72" t="s">
        <v>3878</v>
      </c>
      <c r="C67" s="72" t="s">
        <v>3863</v>
      </c>
      <c r="D67" s="72" t="s">
        <v>3243</v>
      </c>
      <c r="E67" s="72" t="s">
        <v>3243</v>
      </c>
      <c r="F67" s="72" t="s">
        <v>3243</v>
      </c>
      <c r="G67" s="72" t="s">
        <v>3244</v>
      </c>
      <c r="H67" s="72" t="s">
        <v>3243</v>
      </c>
      <c r="I67" s="72" t="s">
        <v>3248</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3879</v>
      </c>
      <c r="BR67" s="72" t="s">
        <v>3243</v>
      </c>
    </row>
    <row r="68" spans="1:70">
      <c r="A68" s="72" t="s">
        <v>2037</v>
      </c>
      <c r="B68" s="72" t="s">
        <v>2498</v>
      </c>
      <c r="C68" s="72" t="s">
        <v>2426</v>
      </c>
      <c r="D68" s="72" t="s">
        <v>3243</v>
      </c>
      <c r="E68" s="72" t="s">
        <v>3243</v>
      </c>
      <c r="F68" s="72" t="s">
        <v>3243</v>
      </c>
      <c r="G68" s="72" t="s">
        <v>3244</v>
      </c>
      <c r="H68" s="72" t="s">
        <v>3243</v>
      </c>
      <c r="I68" s="72" t="s">
        <v>2427</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3880</v>
      </c>
      <c r="BR68" s="72" t="s">
        <v>3243</v>
      </c>
    </row>
    <row r="69" spans="1:70">
      <c r="A69" s="72" t="s">
        <v>2037</v>
      </c>
      <c r="B69" s="72" t="s">
        <v>2619</v>
      </c>
      <c r="C69" s="72" t="s">
        <v>2617</v>
      </c>
      <c r="D69" s="72" t="s">
        <v>3243</v>
      </c>
      <c r="E69" s="72" t="s">
        <v>3243</v>
      </c>
      <c r="F69" s="72" t="s">
        <v>3243</v>
      </c>
      <c r="G69" s="72" t="s">
        <v>3244</v>
      </c>
      <c r="H69" s="72" t="s">
        <v>3243</v>
      </c>
      <c r="I69" s="72" t="s">
        <v>108</v>
      </c>
      <c r="J69" s="72" t="s">
        <v>2620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3881</v>
      </c>
      <c r="BR69" s="72" t="s">
        <v>3243</v>
      </c>
    </row>
    <row r="70" spans="1:70">
      <c r="A70" s="72" t="s">
        <v>2037</v>
      </c>
      <c r="B70" s="72" t="s">
        <v>3882</v>
      </c>
      <c r="C70" s="72" t="s">
        <v>2617</v>
      </c>
      <c r="D70" s="72" t="s">
        <v>3243</v>
      </c>
      <c r="E70" s="72" t="s">
        <v>3243</v>
      </c>
      <c r="F70" s="72" t="s">
        <v>3243</v>
      </c>
      <c r="G70" s="72" t="s">
        <v>3244</v>
      </c>
      <c r="H70" s="72" t="s">
        <v>3243</v>
      </c>
      <c r="I70" s="72" t="s">
        <v>3248</v>
      </c>
      <c r="J70" s="72" t="s">
        <v>3243</v>
      </c>
      <c r="K70" s="72" t="s">
        <v>3243</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3883</v>
      </c>
      <c r="BR70" s="72" t="s">
        <v>3243</v>
      </c>
    </row>
    <row r="71" spans="1:70">
      <c r="A71" s="72" t="s">
        <v>2037</v>
      </c>
      <c r="B71" s="72" t="s">
        <v>3884</v>
      </c>
      <c r="C71" s="72" t="s">
        <v>3863</v>
      </c>
      <c r="G71" s="72" t="s">
        <v>3244</v>
      </c>
      <c r="I71" s="72" t="s">
        <v>3267</v>
      </c>
    </row>
    <row r="72" spans="1:70">
      <c r="A72" s="72" t="s">
        <v>2037</v>
      </c>
      <c r="B72" s="72" t="s">
        <v>3885</v>
      </c>
      <c r="C72" s="72" t="s">
        <v>2617</v>
      </c>
      <c r="G72" s="72" t="s">
        <v>3244</v>
      </c>
      <c r="I72" s="72" t="s">
        <v>3248</v>
      </c>
    </row>
    <row r="73" spans="1:70">
      <c r="A73" s="72" t="s">
        <v>2038</v>
      </c>
      <c r="B73" s="72" t="s">
        <v>3886</v>
      </c>
      <c r="C73" s="72" t="s">
        <v>2629</v>
      </c>
      <c r="D73" s="72" t="s">
        <v>3243</v>
      </c>
      <c r="E73" s="72" t="s">
        <v>3243</v>
      </c>
      <c r="F73" s="72" t="s">
        <v>3243</v>
      </c>
      <c r="G73" s="72" t="s">
        <v>3244</v>
      </c>
      <c r="H73" s="72" t="s">
        <v>3243</v>
      </c>
      <c r="I73" s="72" t="s">
        <v>3276</v>
      </c>
      <c r="J73" s="72" t="s">
        <v>3887</v>
      </c>
      <c r="K73" s="72" t="s">
        <v>3244</v>
      </c>
      <c r="L73" s="72" t="s">
        <v>3243</v>
      </c>
      <c r="M73" s="72" t="s">
        <v>3243</v>
      </c>
      <c r="N73" s="72" t="s">
        <v>3243</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3888</v>
      </c>
      <c r="BR73" s="72" t="s">
        <v>3243</v>
      </c>
    </row>
    <row r="74" spans="1:70">
      <c r="A74" s="72" t="s">
        <v>2038</v>
      </c>
      <c r="B74" s="72" t="s">
        <v>2622</v>
      </c>
      <c r="C74" s="72" t="s">
        <v>2623</v>
      </c>
      <c r="D74" s="72" t="s">
        <v>3243</v>
      </c>
      <c r="E74" s="72" t="s">
        <v>3243</v>
      </c>
      <c r="F74" s="72" t="s">
        <v>3243</v>
      </c>
      <c r="G74" s="72" t="s">
        <v>3244</v>
      </c>
      <c r="H74" s="72" t="s">
        <v>3243</v>
      </c>
      <c r="I74" s="72" t="s">
        <v>108</v>
      </c>
      <c r="J74" s="72" t="s">
        <v>3243</v>
      </c>
      <c r="K74" s="72" t="s">
        <v>3243</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3889</v>
      </c>
      <c r="BR74" s="72" t="s">
        <v>3243</v>
      </c>
    </row>
    <row r="75" spans="1:70">
      <c r="A75" s="72" t="s">
        <v>2038</v>
      </c>
      <c r="B75" s="72" t="s">
        <v>2624</v>
      </c>
      <c r="C75" s="72" t="s">
        <v>2625</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3890</v>
      </c>
      <c r="BR75" s="72" t="s">
        <v>3243</v>
      </c>
    </row>
    <row r="76" spans="1:70">
      <c r="A76" s="72" t="s">
        <v>2038</v>
      </c>
      <c r="B76" s="72" t="s">
        <v>2626</v>
      </c>
      <c r="C76" s="72" t="s">
        <v>2625</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3891</v>
      </c>
      <c r="BR76" s="72" t="s">
        <v>3243</v>
      </c>
    </row>
    <row r="77" spans="1:70">
      <c r="A77" s="72" t="s">
        <v>2038</v>
      </c>
      <c r="B77" s="72" t="s">
        <v>3892</v>
      </c>
      <c r="C77" s="72" t="s">
        <v>2623</v>
      </c>
      <c r="D77" s="72" t="s">
        <v>3243</v>
      </c>
      <c r="E77" s="72" t="s">
        <v>3243</v>
      </c>
      <c r="F77" s="72" t="s">
        <v>3243</v>
      </c>
      <c r="G77" s="72" t="s">
        <v>3244</v>
      </c>
      <c r="H77" s="72" t="s">
        <v>3243</v>
      </c>
      <c r="I77" s="72" t="s">
        <v>3248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3893</v>
      </c>
      <c r="BR77" s="72" t="s">
        <v>3243</v>
      </c>
    </row>
    <row r="78" spans="1:70">
      <c r="A78" s="72" t="s">
        <v>2038</v>
      </c>
      <c r="B78" s="72" t="s">
        <v>3894</v>
      </c>
      <c r="C78" s="72" t="s">
        <v>2629</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3895</v>
      </c>
      <c r="BR78" s="72" t="s">
        <v>3243</v>
      </c>
    </row>
    <row r="79" spans="1:70">
      <c r="A79" s="72" t="s">
        <v>2038</v>
      </c>
      <c r="B79" s="72" t="s">
        <v>3896</v>
      </c>
      <c r="C79" s="72" t="s">
        <v>2629</v>
      </c>
      <c r="D79" s="72" t="s">
        <v>3243</v>
      </c>
      <c r="E79" s="72" t="s">
        <v>3243</v>
      </c>
      <c r="F79" s="72" t="s">
        <v>3243</v>
      </c>
      <c r="G79" s="72" t="s">
        <v>3244</v>
      </c>
      <c r="H79" s="72" t="s">
        <v>3243</v>
      </c>
      <c r="I79" s="72" t="s">
        <v>3267</v>
      </c>
      <c r="J79" s="72" t="s">
        <v>3897</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3898</v>
      </c>
      <c r="BR79" s="72" t="s">
        <v>3243</v>
      </c>
    </row>
    <row r="80" spans="1:70">
      <c r="A80" s="72" t="s">
        <v>2040</v>
      </c>
      <c r="B80" s="72" t="s">
        <v>3899</v>
      </c>
      <c r="C80" s="72" t="s">
        <v>2501</v>
      </c>
      <c r="D80" s="72" t="s">
        <v>3243</v>
      </c>
      <c r="E80" s="72" t="s">
        <v>3243</v>
      </c>
      <c r="F80" s="72" t="s">
        <v>3243</v>
      </c>
      <c r="G80" s="72" t="s">
        <v>3244</v>
      </c>
      <c r="H80" s="72" t="s">
        <v>3243</v>
      </c>
      <c r="I80" s="72" t="s">
        <v>3276</v>
      </c>
      <c r="J80" s="72" t="s">
        <v>3243</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3900</v>
      </c>
      <c r="BR80" s="72" t="s">
        <v>3243</v>
      </c>
    </row>
    <row r="81" spans="1:70">
      <c r="A81" s="72" t="s">
        <v>2040</v>
      </c>
      <c r="B81" s="72" t="s">
        <v>3901</v>
      </c>
      <c r="C81" s="72" t="s">
        <v>2632</v>
      </c>
      <c r="D81" s="72" t="s">
        <v>3243</v>
      </c>
      <c r="E81" s="72" t="s">
        <v>3243</v>
      </c>
      <c r="F81" s="72" t="s">
        <v>3243</v>
      </c>
      <c r="G81" s="72" t="s">
        <v>3244</v>
      </c>
      <c r="H81" s="72" t="s">
        <v>3243</v>
      </c>
      <c r="I81" s="72" t="s">
        <v>3276</v>
      </c>
      <c r="J81" s="72" t="s">
        <v>2936</v>
      </c>
      <c r="K81" s="72" t="s">
        <v>3244</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3902</v>
      </c>
      <c r="BR81" s="72" t="s">
        <v>3243</v>
      </c>
    </row>
    <row r="82" spans="1:70">
      <c r="A82" s="72" t="s">
        <v>2040</v>
      </c>
      <c r="B82" s="72" t="s">
        <v>3903</v>
      </c>
      <c r="C82" s="72" t="s">
        <v>3904</v>
      </c>
      <c r="D82" s="72" t="s">
        <v>3243</v>
      </c>
      <c r="E82" s="72" t="s">
        <v>3243</v>
      </c>
      <c r="F82" s="72" t="s">
        <v>3243</v>
      </c>
      <c r="G82" s="72" t="s">
        <v>3244</v>
      </c>
      <c r="H82" s="72" t="s">
        <v>3243</v>
      </c>
      <c r="I82" s="72" t="s">
        <v>3276</v>
      </c>
      <c r="J82" s="72" t="s">
        <v>3905</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3906</v>
      </c>
      <c r="BR82" s="72" t="s">
        <v>3243</v>
      </c>
    </row>
    <row r="83" spans="1:70">
      <c r="A83" s="72" t="s">
        <v>2040</v>
      </c>
      <c r="B83" s="72" t="s">
        <v>3907</v>
      </c>
      <c r="C83" s="72" t="s">
        <v>2629</v>
      </c>
      <c r="D83" s="72" t="s">
        <v>3243</v>
      </c>
      <c r="E83" s="72" t="s">
        <v>3243</v>
      </c>
      <c r="F83" s="72" t="s">
        <v>3243</v>
      </c>
      <c r="G83" s="72" t="s">
        <v>3244</v>
      </c>
      <c r="H83" s="72" t="s">
        <v>3243</v>
      </c>
      <c r="I83" s="72" t="s">
        <v>3276</v>
      </c>
      <c r="J83" s="72" t="s">
        <v>3908</v>
      </c>
      <c r="K83" s="72" t="s">
        <v>3250</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3909</v>
      </c>
      <c r="BR83" s="72" t="s">
        <v>3252</v>
      </c>
    </row>
    <row r="84" spans="1:70">
      <c r="A84" s="72" t="s">
        <v>2040</v>
      </c>
      <c r="B84" s="72" t="s">
        <v>3910</v>
      </c>
      <c r="C84" s="72" t="s">
        <v>2501</v>
      </c>
      <c r="D84" s="72" t="s">
        <v>3243</v>
      </c>
      <c r="E84" s="72" t="s">
        <v>3243</v>
      </c>
      <c r="F84" s="72" t="s">
        <v>3243</v>
      </c>
      <c r="G84" s="72" t="s">
        <v>3244</v>
      </c>
      <c r="H84" s="72" t="s">
        <v>3243</v>
      </c>
      <c r="I84" s="72" t="s">
        <v>3276</v>
      </c>
      <c r="J84" s="72" t="s">
        <v>3911</v>
      </c>
      <c r="K84" s="72" t="s">
        <v>3244</v>
      </c>
      <c r="L84" s="72" t="s">
        <v>3267</v>
      </c>
      <c r="M84" s="72" t="s">
        <v>3912</v>
      </c>
      <c r="N84" s="72" t="s">
        <v>3244</v>
      </c>
      <c r="O84" s="72" t="s">
        <v>3325</v>
      </c>
      <c r="P84" s="72" t="s">
        <v>3911</v>
      </c>
      <c r="Q84" s="72" t="s">
        <v>3244</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3913</v>
      </c>
      <c r="BR84" s="72" t="s">
        <v>3243</v>
      </c>
    </row>
    <row r="85" spans="1:70">
      <c r="A85" s="72" t="s">
        <v>2040</v>
      </c>
      <c r="B85" s="72" t="s">
        <v>2628</v>
      </c>
      <c r="C85" s="72" t="s">
        <v>2629</v>
      </c>
      <c r="D85" s="72" t="s">
        <v>3243</v>
      </c>
      <c r="E85" s="72" t="s">
        <v>3243</v>
      </c>
      <c r="F85" s="72" t="s">
        <v>3243</v>
      </c>
      <c r="G85" s="72" t="s">
        <v>3244</v>
      </c>
      <c r="H85" s="72" t="s">
        <v>3243</v>
      </c>
      <c r="I85" s="72" t="s">
        <v>551</v>
      </c>
      <c r="J85" s="72" t="s">
        <v>2630</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3914</v>
      </c>
      <c r="BR85" s="72" t="s">
        <v>3243</v>
      </c>
    </row>
    <row r="86" spans="1:70">
      <c r="A86" s="72" t="s">
        <v>2040</v>
      </c>
      <c r="B86" s="72" t="s">
        <v>3915</v>
      </c>
      <c r="C86" s="72" t="s">
        <v>2501</v>
      </c>
      <c r="D86" s="72" t="s">
        <v>3243</v>
      </c>
      <c r="E86" s="72" t="s">
        <v>3243</v>
      </c>
      <c r="F86" s="72" t="s">
        <v>3243</v>
      </c>
      <c r="G86" s="72" t="s">
        <v>3244</v>
      </c>
      <c r="H86" s="72" t="s">
        <v>3243</v>
      </c>
      <c r="I86" s="72" t="s">
        <v>3267</v>
      </c>
      <c r="J86" s="72" t="s">
        <v>3243</v>
      </c>
      <c r="K86" s="72" t="s">
        <v>3243</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3916</v>
      </c>
      <c r="BR86" s="72" t="s">
        <v>3243</v>
      </c>
    </row>
    <row r="87" spans="1:70">
      <c r="A87" s="72" t="s">
        <v>2040</v>
      </c>
      <c r="B87" s="72" t="s">
        <v>2631</v>
      </c>
      <c r="C87" s="72" t="s">
        <v>2632</v>
      </c>
      <c r="D87" s="72" t="s">
        <v>3243</v>
      </c>
      <c r="E87" s="72" t="s">
        <v>3243</v>
      </c>
      <c r="F87" s="72" t="s">
        <v>3243</v>
      </c>
      <c r="G87" s="72" t="s">
        <v>3244</v>
      </c>
      <c r="H87" s="72" t="s">
        <v>3243</v>
      </c>
      <c r="I87" s="72" t="s">
        <v>3276</v>
      </c>
      <c r="J87" s="72" t="s">
        <v>3917</v>
      </c>
      <c r="K87" s="72" t="s">
        <v>3250</v>
      </c>
      <c r="L87" s="72" t="s">
        <v>551</v>
      </c>
      <c r="M87" s="72" t="s">
        <v>3917</v>
      </c>
      <c r="N87" s="72" t="s">
        <v>3250</v>
      </c>
      <c r="O87" s="72" t="s">
        <v>2737</v>
      </c>
      <c r="P87" s="72" t="s">
        <v>3917</v>
      </c>
      <c r="Q87" s="72" t="s">
        <v>3250</v>
      </c>
      <c r="R87" s="72" t="s">
        <v>3161</v>
      </c>
      <c r="S87" s="72" t="s">
        <v>3917</v>
      </c>
      <c r="T87" s="72" t="s">
        <v>3250</v>
      </c>
      <c r="U87" s="72" t="s">
        <v>3267</v>
      </c>
      <c r="V87" s="72" t="s">
        <v>3918</v>
      </c>
      <c r="W87" s="72" t="s">
        <v>3250</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3919</v>
      </c>
      <c r="BR87" s="72" t="s">
        <v>3252</v>
      </c>
    </row>
    <row r="88" spans="1:70">
      <c r="A88" s="72" t="s">
        <v>2040</v>
      </c>
      <c r="B88" s="72" t="s">
        <v>3920</v>
      </c>
      <c r="C88" s="72" t="s">
        <v>3921</v>
      </c>
      <c r="D88" s="72" t="s">
        <v>3243</v>
      </c>
      <c r="E88" s="72" t="s">
        <v>3243</v>
      </c>
      <c r="F88" s="72" t="s">
        <v>3243</v>
      </c>
      <c r="G88" s="72" t="s">
        <v>3244</v>
      </c>
      <c r="H88" s="72" t="s">
        <v>3243</v>
      </c>
      <c r="I88" s="72" t="s">
        <v>3325</v>
      </c>
      <c r="J88" s="72" t="s">
        <v>3922</v>
      </c>
      <c r="K88" s="72" t="s">
        <v>3244</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3923</v>
      </c>
      <c r="BR88" s="72" t="s">
        <v>3243</v>
      </c>
    </row>
    <row r="89" spans="1:70">
      <c r="A89" s="72" t="s">
        <v>2040</v>
      </c>
      <c r="B89" s="72" t="s">
        <v>2500</v>
      </c>
      <c r="C89" s="72" t="s">
        <v>2501</v>
      </c>
      <c r="D89" s="72" t="s">
        <v>3243</v>
      </c>
      <c r="E89" s="72" t="s">
        <v>3243</v>
      </c>
      <c r="F89" s="72" t="s">
        <v>3243</v>
      </c>
      <c r="G89" s="72" t="s">
        <v>3244</v>
      </c>
      <c r="H89" s="72" t="s">
        <v>3243</v>
      </c>
      <c r="I89" s="72" t="s">
        <v>2474</v>
      </c>
      <c r="J89" s="72" t="s">
        <v>2502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3924</v>
      </c>
      <c r="BR89" s="72" t="s">
        <v>3243</v>
      </c>
    </row>
    <row r="90" spans="1:70">
      <c r="A90" s="72" t="s">
        <v>2040</v>
      </c>
      <c r="B90" s="72" t="s">
        <v>2503</v>
      </c>
      <c r="C90" s="72" t="s">
        <v>2504</v>
      </c>
      <c r="D90" s="72" t="s">
        <v>3243</v>
      </c>
      <c r="E90" s="72" t="s">
        <v>3243</v>
      </c>
      <c r="F90" s="72" t="s">
        <v>3243</v>
      </c>
      <c r="G90" s="72" t="s">
        <v>3244</v>
      </c>
      <c r="H90" s="72" t="s">
        <v>3243</v>
      </c>
      <c r="I90" s="72" t="s">
        <v>2474</v>
      </c>
      <c r="J90" s="72" t="s">
        <v>2505</v>
      </c>
      <c r="K90" s="72" t="s">
        <v>3250</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3925</v>
      </c>
      <c r="BR90" s="72" t="s">
        <v>3252</v>
      </c>
    </row>
    <row r="91" spans="1:70">
      <c r="A91" s="72" t="s">
        <v>2040</v>
      </c>
      <c r="B91" s="72" t="s">
        <v>2635</v>
      </c>
      <c r="C91" s="72" t="s">
        <v>2501</v>
      </c>
      <c r="D91" s="72" t="s">
        <v>3243</v>
      </c>
      <c r="E91" s="72" t="s">
        <v>3243</v>
      </c>
      <c r="F91" s="72" t="s">
        <v>3243</v>
      </c>
      <c r="G91" s="72" t="s">
        <v>3244</v>
      </c>
      <c r="H91" s="72" t="s">
        <v>3243</v>
      </c>
      <c r="I91" s="72" t="s">
        <v>2556</v>
      </c>
      <c r="J91" s="72" t="s">
        <v>2636</v>
      </c>
      <c r="K91" s="72" t="s">
        <v>3244</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3926</v>
      </c>
      <c r="BR91" s="72" t="s">
        <v>3243</v>
      </c>
    </row>
    <row r="92" spans="1:70">
      <c r="A92" s="72" t="s">
        <v>2040</v>
      </c>
      <c r="B92" s="72" t="s">
        <v>2637</v>
      </c>
      <c r="C92" s="72" t="s">
        <v>2632</v>
      </c>
      <c r="D92" s="72" t="s">
        <v>3243</v>
      </c>
      <c r="E92" s="72" t="s">
        <v>3243</v>
      </c>
      <c r="F92" s="72" t="s">
        <v>3243</v>
      </c>
      <c r="G92" s="72" t="s">
        <v>3244</v>
      </c>
      <c r="H92" s="72" t="s">
        <v>3243</v>
      </c>
      <c r="I92" s="72" t="s">
        <v>108</v>
      </c>
      <c r="J92" s="72" t="s">
        <v>2638</v>
      </c>
      <c r="K92" s="72" t="s">
        <v>3250</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3927</v>
      </c>
      <c r="BR92" s="72" t="s">
        <v>3252</v>
      </c>
    </row>
    <row r="93" spans="1:70">
      <c r="A93" s="72" t="s">
        <v>2040</v>
      </c>
      <c r="B93" s="72" t="s">
        <v>3928</v>
      </c>
      <c r="C93" s="72" t="s">
        <v>2504</v>
      </c>
      <c r="D93" s="72" t="s">
        <v>3243</v>
      </c>
      <c r="E93" s="72" t="s">
        <v>3243</v>
      </c>
      <c r="F93" s="72" t="s">
        <v>3243</v>
      </c>
      <c r="G93" s="72" t="s">
        <v>3244</v>
      </c>
      <c r="H93" s="72" t="s">
        <v>3243</v>
      </c>
      <c r="I93" s="72" t="s">
        <v>3325</v>
      </c>
      <c r="J93" s="72" t="s">
        <v>3243</v>
      </c>
      <c r="K93" s="72" t="s">
        <v>3243</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3929</v>
      </c>
      <c r="BR93" s="72" t="s">
        <v>3243</v>
      </c>
    </row>
    <row r="94" spans="1:70">
      <c r="A94" s="72" t="s">
        <v>2040</v>
      </c>
      <c r="B94" s="72" t="s">
        <v>2639</v>
      </c>
      <c r="C94" s="72" t="s">
        <v>2640</v>
      </c>
      <c r="D94" s="72" t="s">
        <v>3243</v>
      </c>
      <c r="E94" s="72" t="s">
        <v>3243</v>
      </c>
      <c r="F94" s="72" t="s">
        <v>3243</v>
      </c>
      <c r="G94" s="72" t="s">
        <v>3244</v>
      </c>
      <c r="H94" s="72" t="s">
        <v>3243</v>
      </c>
      <c r="I94" s="72" t="s">
        <v>108</v>
      </c>
      <c r="J94" s="72" t="s">
        <v>2641</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3930</v>
      </c>
      <c r="BR94" s="72" t="s">
        <v>3243</v>
      </c>
    </row>
    <row r="95" spans="1:70">
      <c r="A95" s="72" t="s">
        <v>2040</v>
      </c>
      <c r="B95" s="72" t="s">
        <v>3931</v>
      </c>
      <c r="C95" s="72" t="s">
        <v>2507</v>
      </c>
      <c r="D95" s="72" t="s">
        <v>3243</v>
      </c>
      <c r="E95" s="72" t="s">
        <v>3243</v>
      </c>
      <c r="F95" s="72" t="s">
        <v>3243</v>
      </c>
      <c r="G95" s="72" t="s">
        <v>3244</v>
      </c>
      <c r="H95" s="72" t="s">
        <v>3243</v>
      </c>
      <c r="I95" s="72" t="s">
        <v>3248</v>
      </c>
      <c r="J95" s="72" t="s">
        <v>3243</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3932</v>
      </c>
      <c r="BR95" s="72" t="s">
        <v>3243</v>
      </c>
    </row>
    <row r="96" spans="1:70">
      <c r="A96" s="72" t="s">
        <v>2040</v>
      </c>
      <c r="B96" s="72" t="s">
        <v>3933</v>
      </c>
      <c r="C96" s="72" t="s">
        <v>2507</v>
      </c>
      <c r="D96" s="72" t="s">
        <v>3243</v>
      </c>
      <c r="E96" s="72" t="s">
        <v>3243</v>
      </c>
      <c r="F96" s="72" t="s">
        <v>3243</v>
      </c>
      <c r="G96" s="72" t="s">
        <v>3244</v>
      </c>
      <c r="H96" s="72" t="s">
        <v>3243</v>
      </c>
      <c r="I96" s="72" t="s">
        <v>3276</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3934</v>
      </c>
      <c r="BR96" s="72" t="s">
        <v>3243</v>
      </c>
    </row>
    <row r="97" spans="1:70">
      <c r="A97" s="72" t="s">
        <v>2040</v>
      </c>
      <c r="B97" s="72" t="s">
        <v>2506</v>
      </c>
      <c r="C97" s="72" t="s">
        <v>2507</v>
      </c>
      <c r="D97" s="72" t="s">
        <v>3243</v>
      </c>
      <c r="E97" s="72" t="s">
        <v>3243</v>
      </c>
      <c r="F97" s="72" t="s">
        <v>3243</v>
      </c>
      <c r="G97" s="72" t="s">
        <v>3244</v>
      </c>
      <c r="H97" s="72" t="s">
        <v>2508</v>
      </c>
      <c r="I97" s="72" t="s">
        <v>3243</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3935</v>
      </c>
      <c r="BR97" s="72" t="s">
        <v>3252</v>
      </c>
    </row>
    <row r="98" spans="1:70">
      <c r="A98" s="72" t="s">
        <v>2040</v>
      </c>
      <c r="B98" s="72" t="s">
        <v>2509</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3936</v>
      </c>
      <c r="BR98" s="72" t="s">
        <v>3252</v>
      </c>
    </row>
    <row r="99" spans="1:70">
      <c r="A99" s="72" t="s">
        <v>2040</v>
      </c>
      <c r="B99" s="72" t="s">
        <v>2510</v>
      </c>
      <c r="C99" s="72" t="s">
        <v>2507</v>
      </c>
      <c r="D99" s="72" t="s">
        <v>3243</v>
      </c>
      <c r="E99" s="72" t="s">
        <v>3243</v>
      </c>
      <c r="F99" s="72" t="s">
        <v>3243</v>
      </c>
      <c r="G99" s="72" t="s">
        <v>3244</v>
      </c>
      <c r="H99" s="72" t="s">
        <v>2512</v>
      </c>
      <c r="I99" s="72" t="s">
        <v>2511</v>
      </c>
      <c r="J99" s="72" t="s">
        <v>2513</v>
      </c>
      <c r="K99" s="72" t="s">
        <v>3250</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3937</v>
      </c>
      <c r="BR99" s="72" t="s">
        <v>3252</v>
      </c>
    </row>
    <row r="100" spans="1:70">
      <c r="A100" s="72" t="s">
        <v>2045</v>
      </c>
      <c r="B100" s="72" t="s">
        <v>3938</v>
      </c>
      <c r="C100" s="72" t="s">
        <v>2646</v>
      </c>
      <c r="D100" s="72" t="s">
        <v>3243</v>
      </c>
      <c r="E100" s="72" t="s">
        <v>3243</v>
      </c>
      <c r="F100" s="72" t="s">
        <v>3243</v>
      </c>
      <c r="G100" s="72" t="s">
        <v>3244</v>
      </c>
      <c r="H100" s="72" t="s">
        <v>3243</v>
      </c>
      <c r="I100" s="72" t="s">
        <v>3276</v>
      </c>
      <c r="J100" s="72" t="s">
        <v>3939</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3940</v>
      </c>
      <c r="BR100" s="72" t="s">
        <v>3252</v>
      </c>
    </row>
    <row r="101" spans="1:70">
      <c r="A101" s="72" t="s">
        <v>2045</v>
      </c>
      <c r="B101" s="72" t="s">
        <v>3941</v>
      </c>
      <c r="C101" s="72" t="s">
        <v>2632</v>
      </c>
      <c r="D101" s="72" t="s">
        <v>3243</v>
      </c>
      <c r="E101" s="72" t="s">
        <v>3243</v>
      </c>
      <c r="F101" s="72" t="s">
        <v>3243</v>
      </c>
      <c r="G101" s="72" t="s">
        <v>3244</v>
      </c>
      <c r="H101" s="72" t="s">
        <v>3243</v>
      </c>
      <c r="I101" s="72" t="s">
        <v>3267</v>
      </c>
      <c r="J101" s="72" t="s">
        <v>3243</v>
      </c>
      <c r="K101" s="72" t="s">
        <v>3243</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3942</v>
      </c>
      <c r="BR101" s="72" t="s">
        <v>3243</v>
      </c>
    </row>
    <row r="102" spans="1:70">
      <c r="A102" s="72" t="s">
        <v>2045</v>
      </c>
      <c r="B102" s="72" t="s">
        <v>2643</v>
      </c>
      <c r="C102" s="72" t="s">
        <v>2632</v>
      </c>
      <c r="D102" s="72" t="s">
        <v>3243</v>
      </c>
      <c r="E102" s="72" t="s">
        <v>3243</v>
      </c>
      <c r="F102" s="72" t="s">
        <v>3243</v>
      </c>
      <c r="G102" s="72" t="s">
        <v>3244</v>
      </c>
      <c r="H102" s="72" t="s">
        <v>3243</v>
      </c>
      <c r="I102" s="72" t="s">
        <v>108</v>
      </c>
      <c r="J102" s="72" t="s">
        <v>2644</v>
      </c>
      <c r="K102" s="72" t="s">
        <v>3250</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3943</v>
      </c>
      <c r="BR102" s="72" t="s">
        <v>3252</v>
      </c>
    </row>
    <row r="103" spans="1:70">
      <c r="A103" s="72" t="s">
        <v>2045</v>
      </c>
      <c r="B103" s="72" t="s">
        <v>2515</v>
      </c>
      <c r="C103" s="72" t="s">
        <v>2426</v>
      </c>
      <c r="G103" s="72" t="s">
        <v>3244</v>
      </c>
      <c r="I103" s="72" t="s">
        <v>2474</v>
      </c>
    </row>
    <row r="104" spans="1:70">
      <c r="A104" s="72" t="s">
        <v>2045</v>
      </c>
      <c r="B104" s="72" t="s">
        <v>2645</v>
      </c>
      <c r="C104" s="72" t="s">
        <v>2646</v>
      </c>
      <c r="D104" s="72" t="s">
        <v>3243</v>
      </c>
      <c r="E104" s="72" t="s">
        <v>3243</v>
      </c>
      <c r="F104" s="72" t="s">
        <v>3243</v>
      </c>
      <c r="G104" s="72" t="s">
        <v>3244</v>
      </c>
      <c r="H104" s="72" t="s">
        <v>3243</v>
      </c>
      <c r="I104" s="72" t="s">
        <v>108</v>
      </c>
      <c r="J104" s="72" t="s">
        <v>2647</v>
      </c>
      <c r="K104" s="72" t="s">
        <v>3250</v>
      </c>
      <c r="L104" s="72" t="s">
        <v>3243</v>
      </c>
      <c r="M104" s="72" t="s">
        <v>3243</v>
      </c>
      <c r="N104" s="72" t="s">
        <v>3243</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3944</v>
      </c>
      <c r="BR104" s="72" t="s">
        <v>3252</v>
      </c>
    </row>
    <row r="105" spans="1:70">
      <c r="A105" s="72" t="s">
        <v>2045</v>
      </c>
      <c r="B105" s="72" t="s">
        <v>2648</v>
      </c>
      <c r="C105" s="72" t="s">
        <v>2646</v>
      </c>
      <c r="D105" s="72" t="s">
        <v>3243</v>
      </c>
      <c r="E105" s="72" t="s">
        <v>3243</v>
      </c>
      <c r="F105" s="72" t="s">
        <v>3243</v>
      </c>
      <c r="G105" s="72" t="s">
        <v>3244</v>
      </c>
      <c r="H105" s="72" t="s">
        <v>3243</v>
      </c>
      <c r="I105" s="72" t="s">
        <v>108</v>
      </c>
      <c r="J105" s="72" t="s">
        <v>2649</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3945</v>
      </c>
      <c r="BR105" s="72" t="s">
        <v>3252</v>
      </c>
    </row>
    <row r="106" spans="1:70">
      <c r="A106" s="72" t="s">
        <v>2045</v>
      </c>
      <c r="B106" s="72" t="s">
        <v>2650</v>
      </c>
      <c r="C106" s="353" t="s">
        <v>2632</v>
      </c>
      <c r="D106" s="72" t="s">
        <v>3243</v>
      </c>
      <c r="E106" s="72" t="s">
        <v>3243</v>
      </c>
      <c r="F106" s="72" t="s">
        <v>3243</v>
      </c>
      <c r="G106" s="72" t="s">
        <v>3244</v>
      </c>
      <c r="H106" s="72" t="s">
        <v>3243</v>
      </c>
      <c r="I106" s="72" t="s">
        <v>108</v>
      </c>
      <c r="J106" s="72" t="s">
        <v>3243</v>
      </c>
      <c r="K106" s="72" t="s">
        <v>3243</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3946</v>
      </c>
      <c r="BR106" s="72" t="s">
        <v>3243</v>
      </c>
    </row>
    <row r="107" spans="1:70">
      <c r="A107" s="72" t="s">
        <v>2045</v>
      </c>
      <c r="B107" s="72" t="s">
        <v>2651</v>
      </c>
      <c r="C107" s="72" t="s">
        <v>2652</v>
      </c>
      <c r="D107" s="72" t="s">
        <v>3243</v>
      </c>
      <c r="E107" s="72" t="s">
        <v>3243</v>
      </c>
      <c r="F107" s="72" t="s">
        <v>3243</v>
      </c>
      <c r="G107" s="72" t="s">
        <v>3244</v>
      </c>
      <c r="H107" s="72" t="s">
        <v>3243</v>
      </c>
      <c r="I107" s="72" t="s">
        <v>108</v>
      </c>
      <c r="J107" s="72" t="s">
        <v>3243</v>
      </c>
      <c r="K107" s="72" t="s">
        <v>3243</v>
      </c>
      <c r="L107" s="72" t="s">
        <v>3267</v>
      </c>
      <c r="M107" s="72" t="s">
        <v>3243</v>
      </c>
      <c r="N107" s="72" t="s">
        <v>3243</v>
      </c>
      <c r="O107" s="72" t="s">
        <v>3276</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3947</v>
      </c>
      <c r="BR107" s="72" t="s">
        <v>3243</v>
      </c>
    </row>
    <row r="108" spans="1:70">
      <c r="A108" s="72" t="s">
        <v>2045</v>
      </c>
      <c r="B108" s="72" t="s">
        <v>3948</v>
      </c>
      <c r="C108" s="72" t="s">
        <v>2426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3949</v>
      </c>
      <c r="BR108" s="72" t="s">
        <v>3243</v>
      </c>
    </row>
    <row r="109" spans="1:70">
      <c r="A109" s="72" t="s">
        <v>2045</v>
      </c>
      <c r="B109" s="72" t="s">
        <v>3950</v>
      </c>
      <c r="C109" s="72" t="s">
        <v>2632</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3951</v>
      </c>
      <c r="BR109" s="72" t="s">
        <v>3243</v>
      </c>
    </row>
    <row r="110" spans="1:70">
      <c r="A110" s="72" t="s">
        <v>2045</v>
      </c>
      <c r="B110" s="72" t="s">
        <v>2654</v>
      </c>
      <c r="C110" s="72" t="s">
        <v>2426</v>
      </c>
      <c r="D110" s="72" t="s">
        <v>3243</v>
      </c>
      <c r="E110" s="72" t="s">
        <v>3243</v>
      </c>
      <c r="F110" s="72" t="s">
        <v>3243</v>
      </c>
      <c r="G110" s="72" t="s">
        <v>3244</v>
      </c>
      <c r="H110" s="72" t="s">
        <v>3243</v>
      </c>
      <c r="I110" s="72" t="s">
        <v>551</v>
      </c>
      <c r="J110" s="72" t="s">
        <v>2655</v>
      </c>
      <c r="K110" s="72" t="s">
        <v>3250</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3952</v>
      </c>
      <c r="BR110" s="72" t="s">
        <v>3252</v>
      </c>
    </row>
    <row r="111" spans="1:70">
      <c r="A111" s="72" t="s">
        <v>2047</v>
      </c>
      <c r="B111" s="72" t="s">
        <v>2517</v>
      </c>
      <c r="C111" s="72" t="s">
        <v>3243</v>
      </c>
      <c r="D111" s="72" t="s">
        <v>3243</v>
      </c>
      <c r="E111" s="72" t="s">
        <v>3243</v>
      </c>
      <c r="F111" s="72" t="s">
        <v>3243</v>
      </c>
      <c r="G111" s="72" t="s">
        <v>3244</v>
      </c>
      <c r="H111" s="72" t="s">
        <v>2518</v>
      </c>
      <c r="I111" s="72" t="s">
        <v>551</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3953</v>
      </c>
      <c r="BR111" s="72" t="s">
        <v>3243</v>
      </c>
    </row>
    <row r="112" spans="1:70">
      <c r="A112" s="72" t="s">
        <v>2047</v>
      </c>
      <c r="B112" s="72" t="s">
        <v>3954</v>
      </c>
      <c r="C112" s="72" t="s">
        <v>2658</v>
      </c>
      <c r="D112" s="72" t="s">
        <v>3243</v>
      </c>
      <c r="E112" s="72" t="s">
        <v>3243</v>
      </c>
      <c r="F112" s="72" t="s">
        <v>3243</v>
      </c>
      <c r="G112" s="72" t="s">
        <v>3244</v>
      </c>
      <c r="H112" s="72" t="s">
        <v>3243</v>
      </c>
      <c r="I112" s="72" t="s">
        <v>3267</v>
      </c>
      <c r="J112" s="72" t="s">
        <v>3955</v>
      </c>
      <c r="K112" s="72" t="s">
        <v>3244</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3956</v>
      </c>
      <c r="BR112" s="72" t="s">
        <v>3243</v>
      </c>
    </row>
    <row r="113" spans="1:70">
      <c r="A113" s="72" t="s">
        <v>2047</v>
      </c>
      <c r="B113" s="72" t="s">
        <v>2657</v>
      </c>
      <c r="C113" s="72" t="s">
        <v>2658</v>
      </c>
      <c r="D113" s="72" t="s">
        <v>3243</v>
      </c>
      <c r="E113" s="72" t="s">
        <v>3243</v>
      </c>
      <c r="F113" s="72" t="s">
        <v>3243</v>
      </c>
      <c r="G113" s="72" t="s">
        <v>3244</v>
      </c>
      <c r="H113" s="72" t="s">
        <v>3243</v>
      </c>
      <c r="I113" s="72" t="s">
        <v>108</v>
      </c>
      <c r="J113" s="72" t="s">
        <v>3243</v>
      </c>
      <c r="K113" s="72" t="s">
        <v>3243</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3957</v>
      </c>
      <c r="BR113" s="72" t="s">
        <v>3243</v>
      </c>
    </row>
    <row r="114" spans="1:70">
      <c r="A114" s="72" t="s">
        <v>2047</v>
      </c>
      <c r="B114" s="72" t="s">
        <v>2659</v>
      </c>
      <c r="C114" s="72" t="s">
        <v>2658</v>
      </c>
      <c r="D114" s="72" t="s">
        <v>3243</v>
      </c>
      <c r="E114" s="72" t="s">
        <v>3243</v>
      </c>
      <c r="F114" s="72" t="s">
        <v>3243</v>
      </c>
      <c r="G114" s="72" t="s">
        <v>3244</v>
      </c>
      <c r="H114" s="72" t="s">
        <v>3243</v>
      </c>
      <c r="I114" s="72" t="s">
        <v>2556</v>
      </c>
      <c r="J114" s="72" t="s">
        <v>2660</v>
      </c>
      <c r="K114" s="72" t="s">
        <v>3250</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295" t="s">
        <v>3958</v>
      </c>
      <c r="BR114" s="72" t="s">
        <v>3252</v>
      </c>
    </row>
    <row r="115" spans="1:70">
      <c r="A115" s="72" t="s">
        <v>2047</v>
      </c>
      <c r="B115" s="72" t="s">
        <v>2519</v>
      </c>
      <c r="C115" s="72" t="s">
        <v>2520</v>
      </c>
      <c r="D115" s="72" t="s">
        <v>3243</v>
      </c>
      <c r="E115" s="72" t="s">
        <v>3243</v>
      </c>
      <c r="F115" s="72" t="s">
        <v>3243</v>
      </c>
      <c r="G115" s="72" t="s">
        <v>3244</v>
      </c>
      <c r="H115" s="72" t="s">
        <v>3243</v>
      </c>
      <c r="L115" s="72" t="s">
        <v>3276</v>
      </c>
      <c r="M115" s="72" t="s">
        <v>3959</v>
      </c>
      <c r="N115" s="72" t="s">
        <v>3244</v>
      </c>
      <c r="O115" s="72" t="s">
        <v>3960</v>
      </c>
      <c r="P115" s="72" t="s">
        <v>3959</v>
      </c>
      <c r="Q115" s="72" t="s">
        <v>3244</v>
      </c>
      <c r="R115" s="72" t="s">
        <v>2969</v>
      </c>
      <c r="S115" s="72" t="s">
        <v>3959</v>
      </c>
      <c r="T115" s="72" t="s">
        <v>3244</v>
      </c>
      <c r="U115" s="72" t="s">
        <v>3267</v>
      </c>
      <c r="V115" s="72" t="s">
        <v>3959</v>
      </c>
      <c r="W115" s="72" t="s">
        <v>3244</v>
      </c>
      <c r="X115" s="72" t="s">
        <v>3161</v>
      </c>
      <c r="Y115" s="72" t="s">
        <v>3959</v>
      </c>
      <c r="Z115" s="72" t="s">
        <v>3244</v>
      </c>
      <c r="AA115" s="72" t="s">
        <v>1213</v>
      </c>
      <c r="AB115" s="72" t="s">
        <v>3959</v>
      </c>
      <c r="AC115" s="72" t="s">
        <v>3244</v>
      </c>
      <c r="AD115" s="72" t="s">
        <v>3961</v>
      </c>
      <c r="AE115" s="72" t="s">
        <v>3959</v>
      </c>
      <c r="AF115" s="72" t="s">
        <v>3244</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5" t="s">
        <v>3962</v>
      </c>
      <c r="BR115" s="72" t="s">
        <v>3243</v>
      </c>
    </row>
    <row r="116" spans="1:70">
      <c r="A116" s="72" t="s">
        <v>2047</v>
      </c>
      <c r="B116" s="72" t="s">
        <v>2662</v>
      </c>
      <c r="C116" s="72" t="s">
        <v>2520</v>
      </c>
      <c r="D116" s="72" t="s">
        <v>3243</v>
      </c>
      <c r="E116" s="72" t="s">
        <v>3243</v>
      </c>
      <c r="F116" s="72" t="s">
        <v>3243</v>
      </c>
      <c r="G116" s="72" t="s">
        <v>3244</v>
      </c>
      <c r="H116" s="72" t="s">
        <v>3243</v>
      </c>
      <c r="I116" s="72" t="s">
        <v>108</v>
      </c>
      <c r="J116" s="72" t="s">
        <v>3243</v>
      </c>
      <c r="K116" s="72" t="s">
        <v>3243</v>
      </c>
      <c r="L116" s="72" t="s">
        <v>3267</v>
      </c>
      <c r="M116" s="72" t="s">
        <v>2663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3963</v>
      </c>
      <c r="BR116" s="72" t="s">
        <v>3243</v>
      </c>
    </row>
    <row r="117" spans="1:70">
      <c r="A117" s="72" t="s">
        <v>2047</v>
      </c>
      <c r="B117" s="72" t="s">
        <v>2664</v>
      </c>
      <c r="C117" s="72" t="s">
        <v>2658</v>
      </c>
      <c r="D117" s="72" t="s">
        <v>3243</v>
      </c>
      <c r="E117" s="72" t="s">
        <v>3243</v>
      </c>
      <c r="F117" s="72" t="s">
        <v>3243</v>
      </c>
      <c r="G117" s="72" t="s">
        <v>3244</v>
      </c>
      <c r="H117" s="72" t="s">
        <v>3243</v>
      </c>
      <c r="I117" s="72" t="s">
        <v>108</v>
      </c>
      <c r="J117" s="72" t="s">
        <v>3243</v>
      </c>
      <c r="K117" s="72" t="s">
        <v>3243</v>
      </c>
      <c r="L117" s="72" t="s">
        <v>3964</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3965</v>
      </c>
      <c r="BR117" s="72" t="s">
        <v>3243</v>
      </c>
    </row>
    <row r="118" spans="1:70">
      <c r="A118" s="72" t="s">
        <v>2047</v>
      </c>
      <c r="B118" s="72" t="s">
        <v>3163</v>
      </c>
      <c r="C118" s="72" t="s">
        <v>2658</v>
      </c>
      <c r="D118" s="72" t="s">
        <v>3243</v>
      </c>
      <c r="E118" s="72" t="s">
        <v>3243</v>
      </c>
      <c r="F118" s="72" t="s">
        <v>3243</v>
      </c>
      <c r="G118" s="72" t="s">
        <v>3244</v>
      </c>
      <c r="H118" s="72" t="s">
        <v>3243</v>
      </c>
      <c r="I118" s="72" t="s">
        <v>3161</v>
      </c>
      <c r="J118" s="72" t="s">
        <v>3243</v>
      </c>
      <c r="K118" s="72" t="s">
        <v>3243</v>
      </c>
      <c r="L118" s="72" t="s">
        <v>3243</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3966</v>
      </c>
      <c r="BR118" s="72" t="s">
        <v>3243</v>
      </c>
    </row>
    <row r="119" spans="1:70">
      <c r="A119" s="72" t="s">
        <v>2047</v>
      </c>
      <c r="B119" s="72" t="s">
        <v>3967</v>
      </c>
      <c r="C119" s="72" t="s">
        <v>2658</v>
      </c>
      <c r="D119" s="72" t="s">
        <v>3243</v>
      </c>
      <c r="E119" s="72" t="s">
        <v>3243</v>
      </c>
      <c r="F119" s="72" t="s">
        <v>3243</v>
      </c>
      <c r="G119" s="72" t="s">
        <v>3244</v>
      </c>
      <c r="H119" s="72" t="s">
        <v>3243</v>
      </c>
      <c r="I119" s="72" t="s">
        <v>3248</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3968</v>
      </c>
      <c r="BR119" s="72" t="s">
        <v>3243</v>
      </c>
    </row>
    <row r="120" spans="1:70">
      <c r="A120" s="72" t="s">
        <v>2047</v>
      </c>
      <c r="B120" s="72" t="s">
        <v>3969</v>
      </c>
      <c r="C120" s="72" t="s">
        <v>3970</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3971</v>
      </c>
      <c r="BR120" s="72" t="s">
        <v>3243</v>
      </c>
    </row>
    <row r="121" spans="1:70">
      <c r="A121" s="72" t="s">
        <v>2047</v>
      </c>
      <c r="B121" s="72" t="s">
        <v>2524</v>
      </c>
      <c r="D121" s="72" t="s">
        <v>3243</v>
      </c>
      <c r="E121" s="72" t="s">
        <v>3243</v>
      </c>
      <c r="F121" s="72" t="s">
        <v>3243</v>
      </c>
      <c r="G121" s="72" t="s">
        <v>3244</v>
      </c>
      <c r="H121" s="72" t="s">
        <v>2526</v>
      </c>
      <c r="I121" s="72" t="s">
        <v>3248</v>
      </c>
      <c r="J121" s="72" t="s">
        <v>3243</v>
      </c>
      <c r="K121" s="72" t="s">
        <v>3243</v>
      </c>
      <c r="L121" s="72" t="s">
        <v>3165</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3972</v>
      </c>
      <c r="BR121" s="72" t="s">
        <v>3243</v>
      </c>
    </row>
    <row r="122" spans="1:70">
      <c r="A122" s="72" t="s">
        <v>2047</v>
      </c>
      <c r="B122" s="72" t="s">
        <v>2666</v>
      </c>
      <c r="C122" s="72" t="s">
        <v>2658</v>
      </c>
      <c r="D122" s="72" t="s">
        <v>3243</v>
      </c>
      <c r="E122" s="72" t="s">
        <v>3243</v>
      </c>
      <c r="F122" s="72" t="s">
        <v>3243</v>
      </c>
      <c r="G122" s="72" t="s">
        <v>3244</v>
      </c>
      <c r="H122" s="72" t="s">
        <v>3243</v>
      </c>
      <c r="I122" s="72" t="s">
        <v>108</v>
      </c>
      <c r="J122" s="72" t="s">
        <v>3973</v>
      </c>
      <c r="K122" s="72" t="s">
        <v>3244</v>
      </c>
      <c r="L122" s="72" t="s">
        <v>3974</v>
      </c>
      <c r="M122" s="72" t="s">
        <v>3973</v>
      </c>
      <c r="N122" s="72" t="s">
        <v>3244</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3975</v>
      </c>
      <c r="BR122" s="72" t="s">
        <v>3243</v>
      </c>
    </row>
    <row r="123" spans="1:70">
      <c r="A123" s="72" t="s">
        <v>2049</v>
      </c>
      <c r="B123" s="72" t="s">
        <v>2528</v>
      </c>
      <c r="C123" s="72" t="s">
        <v>2426</v>
      </c>
      <c r="D123" s="72" t="s">
        <v>3243</v>
      </c>
      <c r="E123" s="72" t="s">
        <v>3243</v>
      </c>
      <c r="F123" s="72" t="s">
        <v>3243</v>
      </c>
      <c r="G123" s="72" t="s">
        <v>3244</v>
      </c>
      <c r="H123" s="72" t="s">
        <v>3243</v>
      </c>
      <c r="I123" s="72" t="s">
        <v>2474</v>
      </c>
      <c r="J123" s="72" t="s">
        <v>2529</v>
      </c>
      <c r="K123" s="72" t="s">
        <v>3244</v>
      </c>
      <c r="L123" s="72" t="s">
        <v>3243</v>
      </c>
      <c r="M123" s="72" t="s">
        <v>3243</v>
      </c>
      <c r="N123" s="72" t="s">
        <v>3243</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3976</v>
      </c>
      <c r="BR123" s="72" t="s">
        <v>3243</v>
      </c>
    </row>
    <row r="124" spans="1:70">
      <c r="A124" s="72" t="s">
        <v>2049</v>
      </c>
      <c r="B124" s="72" t="s">
        <v>2670</v>
      </c>
      <c r="C124" s="72" t="s">
        <v>2507</v>
      </c>
      <c r="D124" s="72" t="s">
        <v>3243</v>
      </c>
      <c r="E124" s="72" t="s">
        <v>3243</v>
      </c>
      <c r="F124" s="72" t="s">
        <v>3243</v>
      </c>
      <c r="G124" s="72" t="s">
        <v>3244</v>
      </c>
      <c r="H124" s="72" t="s">
        <v>3243</v>
      </c>
      <c r="I124" s="72" t="s">
        <v>3276</v>
      </c>
      <c r="J124" s="72" t="s">
        <v>3977</v>
      </c>
      <c r="K124" s="72" t="s">
        <v>3244</v>
      </c>
      <c r="L124" s="72" t="s">
        <v>108</v>
      </c>
      <c r="M124" s="72" t="s">
        <v>3978</v>
      </c>
      <c r="N124" s="72" t="s">
        <v>3244</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3979</v>
      </c>
      <c r="BR124" s="72" t="s">
        <v>3243</v>
      </c>
    </row>
    <row r="125" spans="1:70">
      <c r="A125" s="72" t="s">
        <v>2049</v>
      </c>
      <c r="B125" s="72" t="s">
        <v>2530</v>
      </c>
      <c r="C125" s="72" t="s">
        <v>2531</v>
      </c>
      <c r="D125" s="72" t="s">
        <v>3243</v>
      </c>
      <c r="E125" s="72" t="s">
        <v>3243</v>
      </c>
      <c r="F125" s="72" t="s">
        <v>3243</v>
      </c>
      <c r="G125" s="72" t="s">
        <v>3244</v>
      </c>
      <c r="H125" s="72" t="s">
        <v>2434</v>
      </c>
      <c r="I125" s="72" t="s">
        <v>108</v>
      </c>
      <c r="J125" s="72" t="s">
        <v>3980</v>
      </c>
      <c r="K125" s="72" t="s">
        <v>3244</v>
      </c>
      <c r="L125" s="72" t="s">
        <v>820</v>
      </c>
      <c r="M125" s="72" t="s">
        <v>3980</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3981</v>
      </c>
      <c r="BR125" s="72" t="s">
        <v>3252</v>
      </c>
    </row>
    <row r="126" spans="1:70">
      <c r="A126" s="72" t="s">
        <v>2049</v>
      </c>
      <c r="B126" s="72" t="s">
        <v>2534</v>
      </c>
      <c r="C126" s="72" t="s">
        <v>2535</v>
      </c>
      <c r="D126" s="72" t="s">
        <v>3243</v>
      </c>
      <c r="E126" s="72" t="s">
        <v>3243</v>
      </c>
      <c r="F126" s="72" t="s">
        <v>3243</v>
      </c>
      <c r="G126" s="72" t="s">
        <v>3244</v>
      </c>
      <c r="H126" s="72" t="s">
        <v>3243</v>
      </c>
      <c r="I126" s="72" t="s">
        <v>2474</v>
      </c>
      <c r="J126" s="72" t="s">
        <v>2536</v>
      </c>
      <c r="K126" s="72" t="s">
        <v>3244</v>
      </c>
      <c r="L126" s="72" t="s">
        <v>3243</v>
      </c>
      <c r="M126" s="72" t="s">
        <v>3243</v>
      </c>
      <c r="N126" s="72" t="s">
        <v>3243</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3982</v>
      </c>
      <c r="BR126" s="72" t="s">
        <v>3243</v>
      </c>
    </row>
    <row r="127" spans="1:70">
      <c r="A127" s="72" t="s">
        <v>2049</v>
      </c>
      <c r="B127" s="72" t="s">
        <v>3983</v>
      </c>
      <c r="C127" s="72" t="s">
        <v>2531</v>
      </c>
      <c r="D127" s="72" t="s">
        <v>3243</v>
      </c>
      <c r="E127" s="72" t="s">
        <v>3243</v>
      </c>
      <c r="F127" s="72" t="s">
        <v>3243</v>
      </c>
      <c r="G127" s="72" t="s">
        <v>3244</v>
      </c>
      <c r="H127" s="72" t="s">
        <v>3243</v>
      </c>
      <c r="I127" s="72" t="s">
        <v>3248</v>
      </c>
      <c r="J127" s="72" t="s">
        <v>3243</v>
      </c>
      <c r="K127" s="72" t="s">
        <v>3243</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3984</v>
      </c>
      <c r="BR127" s="72" t="s">
        <v>3243</v>
      </c>
    </row>
    <row r="128" spans="1:70">
      <c r="A128" s="72" t="s">
        <v>2049</v>
      </c>
      <c r="B128" s="72" t="s">
        <v>2537</v>
      </c>
      <c r="C128" s="72" t="s">
        <v>2426</v>
      </c>
      <c r="D128" s="72" t="s">
        <v>3243</v>
      </c>
      <c r="E128" s="72" t="s">
        <v>3243</v>
      </c>
      <c r="F128" s="72" t="s">
        <v>3243</v>
      </c>
      <c r="G128" s="72" t="s">
        <v>3244</v>
      </c>
      <c r="H128" s="72" t="s">
        <v>3243</v>
      </c>
      <c r="I128" s="72" t="s">
        <v>2427</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7" t="s">
        <v>3985</v>
      </c>
      <c r="BR128" s="72" t="s">
        <v>3243</v>
      </c>
    </row>
    <row r="129" spans="1:70">
      <c r="A129" s="72" t="s">
        <v>2049</v>
      </c>
      <c r="B129" s="72" t="s">
        <v>2673</v>
      </c>
      <c r="C129" s="72" t="s">
        <v>2426</v>
      </c>
      <c r="D129" s="72" t="s">
        <v>3243</v>
      </c>
      <c r="E129" s="72" t="s">
        <v>3243</v>
      </c>
      <c r="F129" s="72" t="s">
        <v>3243</v>
      </c>
      <c r="G129" s="72" t="s">
        <v>3244</v>
      </c>
      <c r="H129" s="72" t="s">
        <v>3243</v>
      </c>
      <c r="I129" s="72" t="s">
        <v>108</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3986</v>
      </c>
      <c r="BR129" s="72" t="s">
        <v>3243</v>
      </c>
    </row>
    <row r="130" spans="1:70">
      <c r="A130" s="72" t="s">
        <v>2049</v>
      </c>
      <c r="B130" s="72" t="s">
        <v>2674</v>
      </c>
      <c r="C130" s="72" t="s">
        <v>2535</v>
      </c>
      <c r="D130" s="72" t="s">
        <v>3243</v>
      </c>
      <c r="E130" s="72" t="s">
        <v>3243</v>
      </c>
      <c r="F130" s="72" t="s">
        <v>3243</v>
      </c>
      <c r="G130" s="72" t="s">
        <v>3244</v>
      </c>
      <c r="H130" s="72" t="s">
        <v>3243</v>
      </c>
      <c r="I130" s="72" t="s">
        <v>108</v>
      </c>
      <c r="J130" s="72" t="s">
        <v>3987</v>
      </c>
      <c r="K130" s="72" t="s">
        <v>3244</v>
      </c>
      <c r="L130" s="72" t="s">
        <v>2556</v>
      </c>
      <c r="M130" s="72" t="s">
        <v>3987</v>
      </c>
      <c r="N130" s="72" t="s">
        <v>3244</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3988</v>
      </c>
      <c r="BR130" s="72" t="s">
        <v>3243</v>
      </c>
    </row>
    <row r="131" spans="1:70" ht="15.75"/>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AC2:AC301 Z2:Z301 W2:W301 AX2:AX301 AU2:AU301 AR2:AR301 AL2:AL301 AI2:AI301 AF2:AF301 T2:T301 Q2:Q301 AO2:AO301 BJ2:BJ301 BG2:BG301 BD2:BD301 BA2:BA301 G2:G301 K2:K301 N2:N301 D2:D301 D302:D2001 E2:E301 E302:E2001 F2:F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L2:L301 I2:I301 AV2:AV301 BH2:BH301 BE2:BE301 BB2:BB301 AY2:AY301 O2:O301 AS2:AS301 AP2:AP301 AM2:AM301 AJ2:AJ301 AG2:AG301 AD2:AD301 AA2:AA301 X2:X301 U2:U301 R2:R301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9" t="s">
        <v>3989</v>
      </c>
      <c r="B1" s="419"/>
      <c r="C1" s="419"/>
      <c r="D1" s="419"/>
      <c r="E1" s="419"/>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2801</v>
      </c>
      <c r="C2" t="s">
        <v>2809</v>
      </c>
      <c r="D2" t="s">
        <v>2818</v>
      </c>
      <c r="E2" t="s">
        <v>2844</v>
      </c>
      <c r="F2" t="s">
        <v>2792</v>
      </c>
      <c r="G2" t="s">
        <v>2467</v>
      </c>
      <c r="H2" t="s">
        <v>2826</v>
      </c>
      <c r="I2" t="s">
        <v>2441</v>
      </c>
      <c r="J2" t="s">
        <v>4092</v>
      </c>
      <c r="K2" t="s">
        <v>4074</v>
      </c>
      <c r="L2" t="s">
        <v>2426</v>
      </c>
      <c r="M2" t="s">
        <v>2432</v>
      </c>
    </row>
    <row r="3" spans="1:16" ht="15" customHeight="1">
      <c r="A3" t="s">
        <v>2007</v>
      </c>
      <c r="B3" t="s">
        <v>2801</v>
      </c>
      <c r="C3" t="s">
        <v>2809</v>
      </c>
      <c r="D3" t="s">
        <v>2818</v>
      </c>
      <c r="E3" t="s">
        <v>2844</v>
      </c>
      <c r="F3" t="s">
        <v>2792</v>
      </c>
      <c r="G3" t="s">
        <v>2467</v>
      </c>
      <c r="H3" t="s">
        <v>2826</v>
      </c>
      <c r="I3" t="s">
        <v>2814</v>
      </c>
      <c r="J3" t="s">
        <v>2834</v>
      </c>
      <c r="K3" t="s">
        <v>2871</v>
      </c>
      <c r="L3" t="s">
        <v>2441</v>
      </c>
      <c r="M3" t="s">
        <v>4092</v>
      </c>
      <c r="N3" t="s">
        <v>4074</v>
      </c>
      <c r="O3" t="s">
        <v>2426</v>
      </c>
      <c r="P3" t="s">
        <v>2432</v>
      </c>
    </row>
    <row r="4" spans="1:16" ht="15" customHeight="1">
      <c r="A4" t="s">
        <v>2010</v>
      </c>
      <c r="B4" t="s">
        <v>2801</v>
      </c>
      <c r="C4" t="s">
        <v>2809</v>
      </c>
      <c r="D4" t="s">
        <v>2818</v>
      </c>
      <c r="E4" t="s">
        <v>2844</v>
      </c>
      <c r="F4" t="s">
        <v>2792</v>
      </c>
      <c r="G4" t="s">
        <v>2467</v>
      </c>
      <c r="H4" t="s">
        <v>2826</v>
      </c>
      <c r="I4" t="s">
        <v>2814</v>
      </c>
      <c r="J4" t="s">
        <v>2834</v>
      </c>
      <c r="K4" t="s">
        <v>2871</v>
      </c>
      <c r="L4" t="s">
        <v>2441</v>
      </c>
      <c r="M4" t="s">
        <v>4092</v>
      </c>
      <c r="N4" t="s">
        <v>4074</v>
      </c>
      <c r="O4" t="s">
        <v>2426</v>
      </c>
      <c r="P4" t="s">
        <v>2432</v>
      </c>
    </row>
    <row r="5" spans="1:16" ht="15" customHeight="1">
      <c r="A5" t="s">
        <v>2013</v>
      </c>
      <c r="B5" t="s">
        <v>2801</v>
      </c>
      <c r="C5" t="s">
        <v>2809</v>
      </c>
      <c r="D5" t="s">
        <v>2818</v>
      </c>
      <c r="E5" t="s">
        <v>2844</v>
      </c>
      <c r="F5" t="s">
        <v>2792</v>
      </c>
      <c r="G5" t="s">
        <v>2467</v>
      </c>
      <c r="H5" t="s">
        <v>2826</v>
      </c>
      <c r="I5" t="s">
        <v>2814</v>
      </c>
      <c r="J5" t="s">
        <v>2834</v>
      </c>
      <c r="K5" t="s">
        <v>2871</v>
      </c>
      <c r="L5" t="s">
        <v>2441</v>
      </c>
      <c r="M5" t="s">
        <v>4092</v>
      </c>
      <c r="N5" t="s">
        <v>4074</v>
      </c>
      <c r="O5" t="s">
        <v>2426</v>
      </c>
      <c r="P5" t="s">
        <v>2432</v>
      </c>
    </row>
    <row r="6" spans="1:16" ht="15" customHeight="1">
      <c r="A6" t="s">
        <v>2015</v>
      </c>
      <c r="B6" t="s">
        <v>2801</v>
      </c>
      <c r="C6" t="s">
        <v>2809</v>
      </c>
      <c r="D6" t="s">
        <v>2818</v>
      </c>
      <c r="E6" t="s">
        <v>2844</v>
      </c>
      <c r="F6" t="s">
        <v>2792</v>
      </c>
      <c r="G6" t="s">
        <v>2467</v>
      </c>
      <c r="H6" t="s">
        <v>2826</v>
      </c>
      <c r="I6" t="s">
        <v>2814</v>
      </c>
      <c r="J6" t="s">
        <v>2834</v>
      </c>
      <c r="K6" t="s">
        <v>2871</v>
      </c>
      <c r="L6" t="s">
        <v>2441</v>
      </c>
      <c r="M6" t="s">
        <v>4092</v>
      </c>
      <c r="N6" t="s">
        <v>4074</v>
      </c>
      <c r="O6" t="s">
        <v>2426</v>
      </c>
      <c r="P6" t="s">
        <v>2432</v>
      </c>
    </row>
    <row r="7" spans="1:16" ht="15" customHeight="1">
      <c r="A7" t="s">
        <v>2019</v>
      </c>
      <c r="B7" t="s">
        <v>2801</v>
      </c>
      <c r="C7" t="s">
        <v>2809</v>
      </c>
      <c r="D7" t="s">
        <v>2818</v>
      </c>
      <c r="E7" t="s">
        <v>2844</v>
      </c>
      <c r="F7" t="s">
        <v>2792</v>
      </c>
      <c r="G7" t="s">
        <v>2467</v>
      </c>
      <c r="H7" t="s">
        <v>2826</v>
      </c>
      <c r="I7" t="s">
        <v>2814</v>
      </c>
      <c r="J7" t="s">
        <v>2834</v>
      </c>
      <c r="K7" t="s">
        <v>2871</v>
      </c>
      <c r="L7" t="s">
        <v>2441</v>
      </c>
      <c r="M7" t="s">
        <v>4092</v>
      </c>
      <c r="N7" t="s">
        <v>4074</v>
      </c>
      <c r="O7" t="s">
        <v>2426</v>
      </c>
      <c r="P7" t="s">
        <v>2432</v>
      </c>
    </row>
    <row r="8" spans="1:16" ht="15" customHeight="1">
      <c r="A8" t="s">
        <v>2021</v>
      </c>
      <c r="B8" t="s">
        <v>2801</v>
      </c>
      <c r="C8" t="s">
        <v>2809</v>
      </c>
      <c r="D8" t="s">
        <v>2818</v>
      </c>
      <c r="E8" t="s">
        <v>2844</v>
      </c>
      <c r="F8" t="s">
        <v>2792</v>
      </c>
      <c r="G8" t="s">
        <v>2467</v>
      </c>
      <c r="H8" t="s">
        <v>2826</v>
      </c>
      <c r="I8" t="s">
        <v>2814</v>
      </c>
      <c r="J8" t="s">
        <v>2834</v>
      </c>
      <c r="K8" t="s">
        <v>2871</v>
      </c>
      <c r="L8" t="s">
        <v>2441</v>
      </c>
      <c r="M8" t="s">
        <v>4092</v>
      </c>
      <c r="N8" t="s">
        <v>4074</v>
      </c>
      <c r="O8" t="s">
        <v>2426</v>
      </c>
      <c r="P8" t="s">
        <v>2432</v>
      </c>
    </row>
    <row r="9" spans="1:16" ht="15" customHeight="1">
      <c r="A9" t="s">
        <v>2022</v>
      </c>
      <c r="B9" t="s">
        <v>2801</v>
      </c>
      <c r="C9" t="s">
        <v>2809</v>
      </c>
      <c r="D9" t="s">
        <v>2818</v>
      </c>
      <c r="E9" t="s">
        <v>2844</v>
      </c>
      <c r="F9" t="s">
        <v>2792</v>
      </c>
      <c r="G9" t="s">
        <v>2467</v>
      </c>
      <c r="H9" t="s">
        <v>2826</v>
      </c>
      <c r="I9" t="s">
        <v>2814</v>
      </c>
      <c r="J9" t="s">
        <v>2834</v>
      </c>
      <c r="K9" t="s">
        <v>2871</v>
      </c>
      <c r="L9" t="s">
        <v>2441</v>
      </c>
      <c r="M9" t="s">
        <v>4092</v>
      </c>
      <c r="N9" t="s">
        <v>4074</v>
      </c>
      <c r="O9" t="s">
        <v>2426</v>
      </c>
      <c r="P9" t="s">
        <v>2432</v>
      </c>
    </row>
    <row r="10" spans="1:16" ht="15" customHeight="1">
      <c r="A10" t="s">
        <v>2023</v>
      </c>
      <c r="B10" t="s">
        <v>3807</v>
      </c>
      <c r="C10" t="s">
        <v>2549</v>
      </c>
      <c r="D10" t="s">
        <v>4093</v>
      </c>
      <c r="E10" t="s">
        <v>2473</v>
      </c>
      <c r="F10" t="s">
        <v>4094</v>
      </c>
      <c r="G10" t="s">
        <v>2426</v>
      </c>
    </row>
    <row r="11" spans="1:16" ht="15" customHeight="1">
      <c r="A11" t="s">
        <v>2024</v>
      </c>
      <c r="B11" t="s">
        <v>2485</v>
      </c>
      <c r="C11" t="s">
        <v>3810</v>
      </c>
      <c r="D11" t="s">
        <v>2567</v>
      </c>
      <c r="E11" t="s">
        <v>2562</v>
      </c>
      <c r="F11" t="s">
        <v>2426</v>
      </c>
    </row>
    <row r="12" spans="1:16" ht="15" customHeight="1">
      <c r="A12" t="s">
        <v>2025</v>
      </c>
      <c r="B12" t="s">
        <v>2571</v>
      </c>
      <c r="C12" t="s">
        <v>2426</v>
      </c>
    </row>
    <row r="13" spans="1:16" ht="15" customHeight="1">
      <c r="A13" t="s">
        <v>2030</v>
      </c>
      <c r="B13" t="s">
        <v>2588</v>
      </c>
      <c r="C13" t="s">
        <v>2585</v>
      </c>
      <c r="D13" t="s">
        <v>2580</v>
      </c>
      <c r="E13" t="s">
        <v>2426</v>
      </c>
    </row>
    <row r="14" spans="1:16" ht="15" customHeight="1">
      <c r="A14" t="s">
        <v>2032</v>
      </c>
      <c r="B14" t="s">
        <v>2485</v>
      </c>
      <c r="C14" t="s">
        <v>2594</v>
      </c>
      <c r="D14" t="s">
        <v>3863</v>
      </c>
      <c r="E14" t="s">
        <v>2426</v>
      </c>
    </row>
    <row r="15" spans="1:16" ht="15" customHeight="1">
      <c r="A15" t="s">
        <v>2034</v>
      </c>
      <c r="B15" t="s">
        <v>2601</v>
      </c>
      <c r="C15" t="s">
        <v>2607</v>
      </c>
      <c r="D15" t="s">
        <v>2599</v>
      </c>
      <c r="E15" t="s">
        <v>4095</v>
      </c>
      <c r="F15" t="s">
        <v>2426</v>
      </c>
    </row>
    <row r="16" spans="1:16" ht="15" customHeight="1">
      <c r="A16" t="s">
        <v>2037</v>
      </c>
      <c r="B16" t="s">
        <v>2594</v>
      </c>
      <c r="C16" t="s">
        <v>2599</v>
      </c>
      <c r="D16" t="s">
        <v>3863</v>
      </c>
      <c r="E16" t="s">
        <v>2617</v>
      </c>
      <c r="F16" t="s">
        <v>2426</v>
      </c>
    </row>
    <row r="17" spans="1:9" ht="15" customHeight="1">
      <c r="A17" t="s">
        <v>2038</v>
      </c>
      <c r="B17" t="s">
        <v>2623</v>
      </c>
      <c r="C17" t="s">
        <v>2625</v>
      </c>
      <c r="D17" t="s">
        <v>2629</v>
      </c>
      <c r="E17" t="s">
        <v>2426</v>
      </c>
    </row>
    <row r="18" spans="1:9" ht="15" customHeight="1">
      <c r="A18" t="s">
        <v>2040</v>
      </c>
      <c r="B18" t="s">
        <v>2501</v>
      </c>
      <c r="C18" t="s">
        <v>2504</v>
      </c>
      <c r="D18" t="s">
        <v>2632</v>
      </c>
      <c r="E18" t="s">
        <v>4096</v>
      </c>
      <c r="F18" t="s">
        <v>3921</v>
      </c>
      <c r="G18" t="s">
        <v>3904</v>
      </c>
      <c r="H18" t="s">
        <v>2629</v>
      </c>
      <c r="I18" t="s">
        <v>2426</v>
      </c>
    </row>
    <row r="19" spans="1:9" ht="15" customHeight="1">
      <c r="A19" t="s">
        <v>2045</v>
      </c>
      <c r="B19" t="s">
        <v>2632</v>
      </c>
      <c r="C19" t="s">
        <v>2646</v>
      </c>
      <c r="D19" t="s">
        <v>4097</v>
      </c>
      <c r="E19" t="s">
        <v>2652</v>
      </c>
      <c r="F19" t="s">
        <v>2426</v>
      </c>
    </row>
    <row r="20" spans="1:9" ht="15" customHeight="1">
      <c r="A20" t="s">
        <v>2047</v>
      </c>
      <c r="B20" t="s">
        <v>2658</v>
      </c>
      <c r="C20" t="s">
        <v>2520</v>
      </c>
      <c r="D20" t="s">
        <v>4098</v>
      </c>
      <c r="E20" t="s">
        <v>3970</v>
      </c>
      <c r="F20" t="s">
        <v>2426</v>
      </c>
    </row>
    <row r="21" spans="1:9" ht="15" customHeight="1">
      <c r="A21" t="s">
        <v>2049</v>
      </c>
      <c r="B21" t="s">
        <v>2531</v>
      </c>
      <c r="C21" t="s">
        <v>2535</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0" t="s">
        <v>4099</v>
      </c>
      <c r="B1" s="420"/>
      <c r="C1" s="420"/>
      <c r="D1" s="420"/>
      <c r="E1" s="420"/>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4118</v>
      </c>
      <c r="B1" s="286" t="s">
        <v>1967</v>
      </c>
      <c r="C1" s="286" t="s">
        <v>3174</v>
      </c>
      <c r="D1" s="286" t="s">
        <v>4119</v>
      </c>
      <c r="E1" s="286" t="s">
        <v>4120</v>
      </c>
      <c r="F1" s="345" t="s">
        <v>1507</v>
      </c>
      <c r="G1" s="286" t="s">
        <v>4121</v>
      </c>
      <c r="H1" s="286" t="s">
        <v>4122</v>
      </c>
      <c r="I1" s="286" t="s">
        <v>4123</v>
      </c>
      <c r="J1" s="286" t="s">
        <v>4124</v>
      </c>
    </row>
    <row r="2" spans="1:10">
      <c r="A2" s="354" t="s">
        <v>4125</v>
      </c>
      <c r="B2" s="356">
        <v>46251</v>
      </c>
      <c r="C2" s="355" t="s">
        <v>2022</v>
      </c>
      <c r="D2" s="355" t="s">
        <v>4126</v>
      </c>
      <c r="E2" s="355"/>
      <c r="F2" s="355" t="s">
        <v>4127</v>
      </c>
      <c r="G2" s="355" t="s">
        <v>4128</v>
      </c>
      <c r="H2" s="355"/>
      <c r="I2" s="355" t="s">
        <v>4129</v>
      </c>
      <c r="J2" s="357" t="s">
        <v>4130</v>
      </c>
    </row>
    <row r="3" spans="1:10">
      <c r="A3" s="358" t="s">
        <v>4131</v>
      </c>
      <c r="B3" s="360">
        <v>46251</v>
      </c>
      <c r="C3" s="359" t="s">
        <v>2004</v>
      </c>
      <c r="D3" s="359" t="s">
        <v>4126</v>
      </c>
      <c r="E3" s="359"/>
      <c r="F3" s="359" t="s">
        <v>4127</v>
      </c>
      <c r="G3" s="359" t="s">
        <v>4128</v>
      </c>
      <c r="H3" s="359"/>
      <c r="I3" s="359" t="s">
        <v>4129</v>
      </c>
      <c r="J3" s="361" t="s">
        <v>4132</v>
      </c>
    </row>
    <row r="4" spans="1:10" ht="409.6">
      <c r="A4" s="354" t="s">
        <v>4133</v>
      </c>
      <c r="B4" s="356">
        <v>46251</v>
      </c>
      <c r="C4" s="355" t="s">
        <v>2007</v>
      </c>
      <c r="D4" s="355" t="s">
        <v>4126</v>
      </c>
      <c r="E4" s="355"/>
      <c r="F4" s="362" t="s">
        <v>4134</v>
      </c>
      <c r="G4" s="355" t="s">
        <v>4135</v>
      </c>
      <c r="H4" s="355" t="s">
        <v>4136</v>
      </c>
      <c r="I4" s="355" t="s">
        <v>4129</v>
      </c>
      <c r="J4" s="357" t="s">
        <v>4137</v>
      </c>
    </row>
    <row r="5" spans="1:10">
      <c r="A5" s="358" t="s">
        <v>4138</v>
      </c>
      <c r="B5" s="360">
        <v>46251</v>
      </c>
      <c r="C5" s="359" t="s">
        <v>2010</v>
      </c>
      <c r="D5" s="359" t="s">
        <v>4126</v>
      </c>
      <c r="E5" s="359"/>
      <c r="F5" s="359" t="s">
        <v>4139</v>
      </c>
      <c r="G5" s="359" t="s">
        <v>4128</v>
      </c>
      <c r="H5" s="359"/>
      <c r="I5" s="359" t="s">
        <v>4129</v>
      </c>
      <c r="J5" s="361" t="s">
        <v>4132</v>
      </c>
    </row>
    <row r="6" spans="1:10">
      <c r="A6" s="354" t="s">
        <v>4140</v>
      </c>
      <c r="B6" s="356">
        <v>46251</v>
      </c>
      <c r="C6" s="355" t="s">
        <v>2013</v>
      </c>
      <c r="D6" s="355" t="s">
        <v>4126</v>
      </c>
      <c r="E6" s="355"/>
      <c r="F6" s="355" t="s">
        <v>4127</v>
      </c>
      <c r="G6" s="355" t="s">
        <v>4128</v>
      </c>
      <c r="H6" s="355"/>
      <c r="I6" s="355" t="s">
        <v>4129</v>
      </c>
      <c r="J6" s="357" t="s">
        <v>4132</v>
      </c>
    </row>
    <row r="7" spans="1:10">
      <c r="A7" s="358" t="s">
        <v>4141</v>
      </c>
      <c r="B7" s="360">
        <v>46251</v>
      </c>
      <c r="C7" s="359" t="s">
        <v>2019</v>
      </c>
      <c r="D7" s="359" t="s">
        <v>4126</v>
      </c>
      <c r="E7" s="359"/>
      <c r="F7" s="359" t="s">
        <v>4127</v>
      </c>
      <c r="G7" s="359" t="s">
        <v>4128</v>
      </c>
      <c r="H7" s="359"/>
      <c r="I7" s="359" t="s">
        <v>4129</v>
      </c>
      <c r="J7" s="361" t="s">
        <v>4132</v>
      </c>
    </row>
    <row r="8" spans="1:10">
      <c r="A8" s="354" t="s">
        <v>4142</v>
      </c>
      <c r="B8" s="356">
        <v>46251</v>
      </c>
      <c r="C8" s="355" t="s">
        <v>2021</v>
      </c>
      <c r="D8" s="355" t="s">
        <v>4126</v>
      </c>
      <c r="E8" s="355"/>
      <c r="F8" s="355" t="s">
        <v>4143</v>
      </c>
      <c r="G8" s="355" t="s">
        <v>4128</v>
      </c>
      <c r="H8" s="355" t="s">
        <v>4144</v>
      </c>
      <c r="I8" s="355" t="s">
        <v>4129</v>
      </c>
      <c r="J8" s="357" t="s">
        <v>4145</v>
      </c>
    </row>
    <row r="9" spans="1:10">
      <c r="A9" s="358" t="s">
        <v>4146</v>
      </c>
      <c r="B9" s="360">
        <v>46251</v>
      </c>
      <c r="C9" s="359" t="s">
        <v>2015</v>
      </c>
      <c r="D9" s="359" t="s">
        <v>4126</v>
      </c>
      <c r="E9" s="359"/>
      <c r="F9" s="359" t="s">
        <v>4126</v>
      </c>
      <c r="G9" s="359" t="s">
        <v>4128</v>
      </c>
      <c r="H9" s="359"/>
      <c r="I9" s="359" t="s">
        <v>4129</v>
      </c>
      <c r="J9" s="361" t="s">
        <v>4130</v>
      </c>
    </row>
    <row r="10" spans="1:10">
      <c r="A10" s="354" t="s">
        <v>4147</v>
      </c>
      <c r="B10" s="356">
        <v>46252</v>
      </c>
      <c r="C10" s="355" t="s">
        <v>2022</v>
      </c>
      <c r="D10" s="355" t="s">
        <v>4126</v>
      </c>
      <c r="E10" s="355"/>
      <c r="F10" s="355" t="s">
        <v>4127</v>
      </c>
      <c r="G10" s="355" t="s">
        <v>4128</v>
      </c>
      <c r="H10" s="355"/>
      <c r="I10" s="355" t="s">
        <v>4129</v>
      </c>
      <c r="J10" s="357" t="s">
        <v>4130</v>
      </c>
    </row>
    <row r="11" spans="1:10">
      <c r="A11" s="358" t="s">
        <v>4148</v>
      </c>
      <c r="B11" s="360">
        <v>46252</v>
      </c>
      <c r="C11" s="359" t="s">
        <v>2004</v>
      </c>
      <c r="D11" s="359" t="s">
        <v>4126</v>
      </c>
      <c r="E11" s="359"/>
      <c r="F11" s="359" t="s">
        <v>4127</v>
      </c>
      <c r="G11" s="359" t="s">
        <v>4128</v>
      </c>
      <c r="H11" s="359"/>
      <c r="I11" s="359" t="s">
        <v>4129</v>
      </c>
      <c r="J11" s="361" t="s">
        <v>4132</v>
      </c>
    </row>
    <row r="12" spans="1:10">
      <c r="A12" s="354" t="s">
        <v>4149</v>
      </c>
      <c r="B12" s="356">
        <v>46252</v>
      </c>
      <c r="C12" s="355" t="s">
        <v>2007</v>
      </c>
      <c r="D12" s="355" t="s">
        <v>4126</v>
      </c>
      <c r="E12" s="355"/>
      <c r="F12" s="355" t="s">
        <v>4127</v>
      </c>
      <c r="G12" s="355" t="s">
        <v>4128</v>
      </c>
      <c r="H12" s="355"/>
      <c r="I12" s="355" t="s">
        <v>4129</v>
      </c>
      <c r="J12" s="357" t="s">
        <v>4132</v>
      </c>
    </row>
    <row r="13" spans="1:10">
      <c r="A13" s="358" t="s">
        <v>4150</v>
      </c>
      <c r="B13" s="360">
        <v>46252</v>
      </c>
      <c r="C13" s="359" t="s">
        <v>2010</v>
      </c>
      <c r="D13" s="359" t="s">
        <v>4126</v>
      </c>
      <c r="E13" s="359"/>
      <c r="F13" s="359" t="s">
        <v>4139</v>
      </c>
      <c r="G13" s="359" t="s">
        <v>4128</v>
      </c>
      <c r="H13" s="359"/>
      <c r="I13" s="359" t="s">
        <v>4129</v>
      </c>
      <c r="J13" s="361" t="s">
        <v>4132</v>
      </c>
    </row>
    <row r="14" spans="1:10">
      <c r="A14" s="354" t="s">
        <v>4151</v>
      </c>
      <c r="B14" s="356">
        <v>46252</v>
      </c>
      <c r="C14" s="355" t="s">
        <v>2013</v>
      </c>
      <c r="D14" s="355" t="s">
        <v>4126</v>
      </c>
      <c r="E14" s="355"/>
      <c r="F14" s="355" t="s">
        <v>4127</v>
      </c>
      <c r="G14" s="355" t="s">
        <v>4128</v>
      </c>
      <c r="H14" s="355"/>
      <c r="I14" s="355" t="s">
        <v>4129</v>
      </c>
      <c r="J14" s="357" t="s">
        <v>4132</v>
      </c>
    </row>
    <row r="15" spans="1:10">
      <c r="A15" s="358" t="s">
        <v>4152</v>
      </c>
      <c r="B15" s="360">
        <v>46252</v>
      </c>
      <c r="C15" s="359" t="s">
        <v>2019</v>
      </c>
      <c r="D15" s="359" t="s">
        <v>4126</v>
      </c>
      <c r="E15" s="359"/>
      <c r="F15" s="359" t="s">
        <v>4127</v>
      </c>
      <c r="G15" s="359" t="s">
        <v>4128</v>
      </c>
      <c r="H15" s="359"/>
      <c r="I15" s="359" t="s">
        <v>4129</v>
      </c>
      <c r="J15" s="361" t="s">
        <v>4132</v>
      </c>
    </row>
    <row r="16" spans="1:10">
      <c r="A16" s="354" t="s">
        <v>4153</v>
      </c>
      <c r="B16" s="356">
        <v>46252</v>
      </c>
      <c r="C16" s="355" t="s">
        <v>2021</v>
      </c>
      <c r="D16" s="355" t="s">
        <v>4126</v>
      </c>
      <c r="E16" s="355"/>
      <c r="F16" s="355" t="s">
        <v>4127</v>
      </c>
      <c r="G16" s="355" t="s">
        <v>4128</v>
      </c>
      <c r="H16" s="355"/>
      <c r="I16" s="355" t="s">
        <v>4129</v>
      </c>
      <c r="J16" s="357" t="s">
        <v>4154</v>
      </c>
    </row>
    <row r="17" spans="1:10">
      <c r="A17" s="358" t="s">
        <v>4155</v>
      </c>
      <c r="B17" s="360">
        <v>46252</v>
      </c>
      <c r="C17" s="359" t="s">
        <v>2015</v>
      </c>
      <c r="D17" s="359" t="s">
        <v>4126</v>
      </c>
      <c r="E17" s="359"/>
      <c r="F17" s="359" t="s">
        <v>4126</v>
      </c>
      <c r="G17" s="359" t="s">
        <v>4128</v>
      </c>
      <c r="H17" s="359"/>
      <c r="I17" s="359" t="s">
        <v>4129</v>
      </c>
      <c r="J17" s="361" t="s">
        <v>4132</v>
      </c>
    </row>
    <row r="18" spans="1:10">
      <c r="A18" s="354" t="s">
        <v>4156</v>
      </c>
      <c r="B18" s="356">
        <v>46253</v>
      </c>
      <c r="C18" s="355" t="s">
        <v>2022</v>
      </c>
      <c r="D18" s="355" t="s">
        <v>4126</v>
      </c>
      <c r="E18" s="355"/>
      <c r="F18" s="355" t="s">
        <v>4127</v>
      </c>
      <c r="G18" s="355" t="s">
        <v>4128</v>
      </c>
      <c r="H18" s="355"/>
      <c r="I18" s="355" t="s">
        <v>4129</v>
      </c>
      <c r="J18" s="357" t="s">
        <v>4130</v>
      </c>
    </row>
    <row r="19" spans="1:10">
      <c r="A19" s="358" t="s">
        <v>4157</v>
      </c>
      <c r="B19" s="360">
        <v>46253</v>
      </c>
      <c r="C19" s="359" t="s">
        <v>2004</v>
      </c>
      <c r="D19" s="359" t="s">
        <v>4126</v>
      </c>
      <c r="E19" s="359"/>
      <c r="F19" s="359" t="s">
        <v>4127</v>
      </c>
      <c r="G19" s="359" t="s">
        <v>4128</v>
      </c>
      <c r="H19" s="359"/>
      <c r="I19" s="359" t="s">
        <v>4129</v>
      </c>
      <c r="J19" s="361" t="s">
        <v>4132</v>
      </c>
    </row>
    <row r="20" spans="1:10">
      <c r="A20" s="354" t="s">
        <v>4158</v>
      </c>
      <c r="B20" s="356">
        <v>46253</v>
      </c>
      <c r="C20" s="355" t="s">
        <v>2007</v>
      </c>
      <c r="D20" s="355" t="s">
        <v>4126</v>
      </c>
      <c r="E20" s="355"/>
      <c r="F20" s="355" t="s">
        <v>4127</v>
      </c>
      <c r="G20" s="355" t="s">
        <v>4128</v>
      </c>
      <c r="H20" s="355"/>
      <c r="I20" s="355" t="s">
        <v>4129</v>
      </c>
      <c r="J20" s="357" t="s">
        <v>4132</v>
      </c>
    </row>
    <row r="21" spans="1:10">
      <c r="A21" s="358" t="s">
        <v>4159</v>
      </c>
      <c r="B21" s="360">
        <v>46253</v>
      </c>
      <c r="C21" s="359" t="s">
        <v>2010</v>
      </c>
      <c r="D21" s="359" t="s">
        <v>4126</v>
      </c>
      <c r="E21" s="359"/>
      <c r="F21" s="359" t="s">
        <v>4139</v>
      </c>
      <c r="G21" s="359" t="s">
        <v>4128</v>
      </c>
      <c r="H21" s="359"/>
      <c r="I21" s="359" t="s">
        <v>4129</v>
      </c>
      <c r="J21" s="361" t="s">
        <v>4132</v>
      </c>
    </row>
    <row r="22" spans="1:10">
      <c r="A22" s="354" t="s">
        <v>4160</v>
      </c>
      <c r="B22" s="356">
        <v>46253</v>
      </c>
      <c r="C22" s="355" t="s">
        <v>2013</v>
      </c>
      <c r="D22" s="355" t="s">
        <v>4126</v>
      </c>
      <c r="E22" s="355"/>
      <c r="F22" s="355" t="s">
        <v>4127</v>
      </c>
      <c r="G22" s="355" t="s">
        <v>4128</v>
      </c>
      <c r="H22" s="355"/>
      <c r="I22" s="355" t="s">
        <v>4129</v>
      </c>
      <c r="J22" s="357" t="s">
        <v>4132</v>
      </c>
    </row>
    <row r="23" spans="1:10">
      <c r="A23" s="358" t="s">
        <v>4161</v>
      </c>
      <c r="B23" s="360">
        <v>46253</v>
      </c>
      <c r="C23" s="359" t="s">
        <v>2019</v>
      </c>
      <c r="D23" s="359" t="s">
        <v>4126</v>
      </c>
      <c r="E23" s="359"/>
      <c r="F23" s="359" t="s">
        <v>4127</v>
      </c>
      <c r="G23" s="359" t="s">
        <v>4128</v>
      </c>
      <c r="H23" s="359"/>
      <c r="I23" s="359" t="s">
        <v>4129</v>
      </c>
      <c r="J23" s="361" t="s">
        <v>4132</v>
      </c>
    </row>
    <row r="24" spans="1:10">
      <c r="A24" s="354" t="s">
        <v>4162</v>
      </c>
      <c r="B24" s="356">
        <v>46253</v>
      </c>
      <c r="C24" s="355" t="s">
        <v>2021</v>
      </c>
      <c r="D24" s="355" t="s">
        <v>4126</v>
      </c>
      <c r="E24" s="355"/>
      <c r="F24" s="355" t="s">
        <v>4127</v>
      </c>
      <c r="G24" s="355" t="s">
        <v>4128</v>
      </c>
      <c r="H24" s="355"/>
      <c r="I24" s="355" t="s">
        <v>4129</v>
      </c>
      <c r="J24" s="357" t="s">
        <v>4154</v>
      </c>
    </row>
    <row r="25" spans="1:10">
      <c r="A25" s="358" t="s">
        <v>4163</v>
      </c>
      <c r="B25" s="360">
        <v>46253</v>
      </c>
      <c r="C25" s="359" t="s">
        <v>2015</v>
      </c>
      <c r="D25" s="359" t="s">
        <v>4126</v>
      </c>
      <c r="E25" s="359"/>
      <c r="F25" s="359" t="s">
        <v>4126</v>
      </c>
      <c r="G25" s="359" t="s">
        <v>4128</v>
      </c>
      <c r="H25" s="359"/>
      <c r="I25" s="359" t="s">
        <v>4129</v>
      </c>
      <c r="J25" s="361" t="s">
        <v>4132</v>
      </c>
    </row>
    <row r="26" spans="1:10">
      <c r="A26" s="354" t="s">
        <v>4164</v>
      </c>
      <c r="B26" s="356">
        <v>46254</v>
      </c>
      <c r="C26" s="355" t="s">
        <v>2022</v>
      </c>
      <c r="D26" s="355" t="s">
        <v>4126</v>
      </c>
      <c r="E26" s="355"/>
      <c r="F26" s="355" t="s">
        <v>4127</v>
      </c>
      <c r="G26" s="355" t="s">
        <v>4128</v>
      </c>
      <c r="H26" s="355"/>
      <c r="I26" s="355" t="s">
        <v>4129</v>
      </c>
      <c r="J26" s="357" t="s">
        <v>4130</v>
      </c>
    </row>
    <row r="27" spans="1:10">
      <c r="A27" s="358" t="s">
        <v>4165</v>
      </c>
      <c r="B27" s="360">
        <v>46254</v>
      </c>
      <c r="C27" s="359" t="s">
        <v>2004</v>
      </c>
      <c r="D27" s="359" t="s">
        <v>4126</v>
      </c>
      <c r="E27" s="359"/>
      <c r="F27" s="359" t="s">
        <v>4127</v>
      </c>
      <c r="G27" s="359" t="s">
        <v>4128</v>
      </c>
      <c r="H27" s="359"/>
      <c r="I27" s="359" t="s">
        <v>4129</v>
      </c>
      <c r="J27" s="361" t="s">
        <v>4132</v>
      </c>
    </row>
    <row r="28" spans="1:10">
      <c r="A28" s="354" t="s">
        <v>4166</v>
      </c>
      <c r="B28" s="356">
        <v>46254</v>
      </c>
      <c r="C28" s="355" t="s">
        <v>2007</v>
      </c>
      <c r="D28" s="355" t="s">
        <v>4126</v>
      </c>
      <c r="E28" s="355"/>
      <c r="F28" s="355" t="s">
        <v>4127</v>
      </c>
      <c r="G28" s="355" t="s">
        <v>4128</v>
      </c>
      <c r="H28" s="355"/>
      <c r="I28" s="355" t="s">
        <v>4129</v>
      </c>
      <c r="J28" s="357" t="s">
        <v>4132</v>
      </c>
    </row>
    <row r="29" spans="1:10">
      <c r="A29" s="358" t="s">
        <v>4167</v>
      </c>
      <c r="B29" s="360">
        <v>46254</v>
      </c>
      <c r="C29" s="359" t="s">
        <v>2010</v>
      </c>
      <c r="D29" s="359" t="s">
        <v>4126</v>
      </c>
      <c r="E29" s="359"/>
      <c r="F29" s="359" t="s">
        <v>4139</v>
      </c>
      <c r="G29" s="359" t="s">
        <v>4128</v>
      </c>
      <c r="H29" s="359"/>
      <c r="I29" s="359" t="s">
        <v>4129</v>
      </c>
      <c r="J29" s="361" t="s">
        <v>4132</v>
      </c>
    </row>
    <row r="30" spans="1:10">
      <c r="A30" s="354" t="s">
        <v>4168</v>
      </c>
      <c r="B30" s="356">
        <v>46254</v>
      </c>
      <c r="C30" s="355" t="s">
        <v>2013</v>
      </c>
      <c r="D30" s="355" t="s">
        <v>4126</v>
      </c>
      <c r="E30" s="355"/>
      <c r="F30" s="355" t="s">
        <v>4127</v>
      </c>
      <c r="G30" s="355" t="s">
        <v>4128</v>
      </c>
      <c r="H30" s="355"/>
      <c r="I30" s="355" t="s">
        <v>4129</v>
      </c>
      <c r="J30" s="357" t="s">
        <v>4132</v>
      </c>
    </row>
    <row r="31" spans="1:10">
      <c r="A31" s="358" t="s">
        <v>4169</v>
      </c>
      <c r="B31" s="360">
        <v>46254</v>
      </c>
      <c r="C31" s="359" t="s">
        <v>2019</v>
      </c>
      <c r="D31" s="359" t="s">
        <v>4126</v>
      </c>
      <c r="E31" s="359"/>
      <c r="F31" s="359" t="s">
        <v>4127</v>
      </c>
      <c r="G31" s="359" t="s">
        <v>4128</v>
      </c>
      <c r="H31" s="359"/>
      <c r="I31" s="359" t="s">
        <v>4129</v>
      </c>
      <c r="J31" s="361" t="s">
        <v>4132</v>
      </c>
    </row>
    <row r="32" spans="1:10">
      <c r="A32" s="354" t="s">
        <v>4170</v>
      </c>
      <c r="B32" s="356">
        <v>46254</v>
      </c>
      <c r="C32" s="355" t="s">
        <v>2021</v>
      </c>
      <c r="D32" s="355" t="s">
        <v>4126</v>
      </c>
      <c r="E32" s="355"/>
      <c r="F32" s="355" t="s">
        <v>4127</v>
      </c>
      <c r="G32" s="355" t="s">
        <v>4128</v>
      </c>
      <c r="H32" s="355"/>
      <c r="I32" s="355" t="s">
        <v>4129</v>
      </c>
      <c r="J32" s="357" t="s">
        <v>4154</v>
      </c>
    </row>
    <row r="33" spans="1:10">
      <c r="A33" s="358" t="s">
        <v>4171</v>
      </c>
      <c r="B33" s="360">
        <v>46254</v>
      </c>
      <c r="C33" s="359" t="s">
        <v>2015</v>
      </c>
      <c r="D33" s="359" t="s">
        <v>4126</v>
      </c>
      <c r="E33" s="359"/>
      <c r="F33" s="359" t="s">
        <v>4126</v>
      </c>
      <c r="G33" s="359" t="s">
        <v>4128</v>
      </c>
      <c r="H33" s="359"/>
      <c r="I33" s="359" t="s">
        <v>4129</v>
      </c>
      <c r="J33" s="361" t="s">
        <v>4132</v>
      </c>
    </row>
    <row r="34" spans="1:10">
      <c r="A34" s="354" t="s">
        <v>4172</v>
      </c>
      <c r="B34" s="356">
        <v>46255</v>
      </c>
      <c r="C34" s="355" t="s">
        <v>2022</v>
      </c>
      <c r="D34" s="355" t="s">
        <v>4126</v>
      </c>
      <c r="E34" s="355"/>
      <c r="F34" s="355" t="s">
        <v>4127</v>
      </c>
      <c r="G34" s="355" t="s">
        <v>4128</v>
      </c>
      <c r="H34" s="355"/>
      <c r="I34" s="355" t="s">
        <v>4129</v>
      </c>
      <c r="J34" s="357" t="s">
        <v>4130</v>
      </c>
    </row>
    <row r="35" spans="1:10">
      <c r="A35" s="358" t="s">
        <v>4173</v>
      </c>
      <c r="B35" s="360">
        <v>46255</v>
      </c>
      <c r="C35" s="359" t="s">
        <v>2004</v>
      </c>
      <c r="D35" s="359" t="s">
        <v>4126</v>
      </c>
      <c r="E35" s="359"/>
      <c r="F35" s="359" t="s">
        <v>4127</v>
      </c>
      <c r="G35" s="359" t="s">
        <v>4128</v>
      </c>
      <c r="H35" s="359"/>
      <c r="I35" s="359" t="s">
        <v>4129</v>
      </c>
      <c r="J35" s="361" t="s">
        <v>4132</v>
      </c>
    </row>
    <row r="36" spans="1:10">
      <c r="A36" s="354" t="s">
        <v>4174</v>
      </c>
      <c r="B36" s="356">
        <v>46255</v>
      </c>
      <c r="C36" s="355" t="s">
        <v>2007</v>
      </c>
      <c r="D36" s="355" t="s">
        <v>4126</v>
      </c>
      <c r="E36" s="355"/>
      <c r="F36" s="355" t="s">
        <v>4127</v>
      </c>
      <c r="G36" s="355" t="s">
        <v>4128</v>
      </c>
      <c r="H36" s="355"/>
      <c r="I36" s="355" t="s">
        <v>4129</v>
      </c>
      <c r="J36" s="357" t="s">
        <v>4132</v>
      </c>
    </row>
    <row r="37" spans="1:10">
      <c r="A37" s="358" t="s">
        <v>4175</v>
      </c>
      <c r="B37" s="360">
        <v>46255</v>
      </c>
      <c r="C37" s="359" t="s">
        <v>2010</v>
      </c>
      <c r="D37" s="359" t="s">
        <v>4126</v>
      </c>
      <c r="E37" s="359"/>
      <c r="F37" s="359" t="s">
        <v>4139</v>
      </c>
      <c r="G37" s="359" t="s">
        <v>4128</v>
      </c>
      <c r="H37" s="359"/>
      <c r="I37" s="359" t="s">
        <v>4129</v>
      </c>
      <c r="J37" s="361" t="s">
        <v>4132</v>
      </c>
    </row>
    <row r="38" spans="1:10">
      <c r="A38" s="354" t="s">
        <v>4176</v>
      </c>
      <c r="B38" s="356">
        <v>46255</v>
      </c>
      <c r="C38" s="355" t="s">
        <v>2013</v>
      </c>
      <c r="D38" s="355" t="s">
        <v>4126</v>
      </c>
      <c r="E38" s="355"/>
      <c r="F38" s="355" t="s">
        <v>4127</v>
      </c>
      <c r="G38" s="355" t="s">
        <v>4128</v>
      </c>
      <c r="H38" s="355"/>
      <c r="I38" s="355" t="s">
        <v>4129</v>
      </c>
      <c r="J38" s="357" t="s">
        <v>4132</v>
      </c>
    </row>
    <row r="39" spans="1:10">
      <c r="A39" s="358" t="s">
        <v>4177</v>
      </c>
      <c r="B39" s="360">
        <v>46255</v>
      </c>
      <c r="C39" s="359" t="s">
        <v>2019</v>
      </c>
      <c r="D39" s="359" t="s">
        <v>4126</v>
      </c>
      <c r="E39" s="359"/>
      <c r="F39" s="359" t="s">
        <v>4127</v>
      </c>
      <c r="G39" s="359" t="s">
        <v>4128</v>
      </c>
      <c r="H39" s="359"/>
      <c r="I39" s="359" t="s">
        <v>4129</v>
      </c>
      <c r="J39" s="361" t="s">
        <v>4132</v>
      </c>
    </row>
    <row r="40" spans="1:10">
      <c r="A40" s="354" t="s">
        <v>4178</v>
      </c>
      <c r="B40" s="356">
        <v>46255</v>
      </c>
      <c r="C40" s="355" t="s">
        <v>2021</v>
      </c>
      <c r="D40" s="355" t="s">
        <v>4126</v>
      </c>
      <c r="E40" s="355"/>
      <c r="F40" s="355" t="s">
        <v>4127</v>
      </c>
      <c r="G40" s="355" t="s">
        <v>4128</v>
      </c>
      <c r="H40" s="355"/>
      <c r="I40" s="355" t="s">
        <v>4129</v>
      </c>
      <c r="J40" s="357" t="s">
        <v>4154</v>
      </c>
    </row>
    <row r="41" spans="1:10">
      <c r="A41" s="358" t="s">
        <v>4179</v>
      </c>
      <c r="B41" s="360">
        <v>46255</v>
      </c>
      <c r="C41" s="359" t="s">
        <v>2015</v>
      </c>
      <c r="D41" s="359" t="s">
        <v>4126</v>
      </c>
      <c r="E41" s="359"/>
      <c r="F41" s="359" t="s">
        <v>4126</v>
      </c>
      <c r="G41" s="359" t="s">
        <v>4128</v>
      </c>
      <c r="H41" s="359"/>
      <c r="I41" s="359" t="s">
        <v>4129</v>
      </c>
      <c r="J41" s="361" t="s">
        <v>4132</v>
      </c>
    </row>
    <row r="42" spans="1:10">
      <c r="A42" s="354" t="s">
        <v>4180</v>
      </c>
      <c r="B42" s="356">
        <v>46258</v>
      </c>
      <c r="C42" s="355" t="s">
        <v>2022</v>
      </c>
      <c r="D42" s="355" t="s">
        <v>4126</v>
      </c>
      <c r="E42" s="355"/>
      <c r="F42" s="355" t="s">
        <v>4127</v>
      </c>
      <c r="G42" s="355" t="s">
        <v>4128</v>
      </c>
      <c r="H42" s="355"/>
      <c r="I42" s="355" t="s">
        <v>4129</v>
      </c>
      <c r="J42" s="357" t="s">
        <v>4130</v>
      </c>
    </row>
    <row r="43" spans="1:10">
      <c r="A43" s="358" t="s">
        <v>4181</v>
      </c>
      <c r="B43" s="360">
        <v>46258</v>
      </c>
      <c r="C43" s="359" t="s">
        <v>2004</v>
      </c>
      <c r="D43" s="359" t="s">
        <v>4126</v>
      </c>
      <c r="E43" s="359"/>
      <c r="F43" s="359" t="s">
        <v>4127</v>
      </c>
      <c r="G43" s="359" t="s">
        <v>4128</v>
      </c>
      <c r="H43" s="359"/>
      <c r="I43" s="359" t="s">
        <v>4129</v>
      </c>
      <c r="J43" s="361" t="s">
        <v>4132</v>
      </c>
    </row>
    <row r="44" spans="1:10">
      <c r="A44" s="354" t="s">
        <v>4182</v>
      </c>
      <c r="B44" s="356">
        <v>46258</v>
      </c>
      <c r="C44" s="355" t="s">
        <v>2007</v>
      </c>
      <c r="D44" s="355" t="s">
        <v>4126</v>
      </c>
      <c r="E44" s="355"/>
      <c r="F44" s="355" t="s">
        <v>4127</v>
      </c>
      <c r="G44" s="355" t="s">
        <v>4128</v>
      </c>
      <c r="H44" s="355"/>
      <c r="I44" s="355" t="s">
        <v>4129</v>
      </c>
      <c r="J44" s="357" t="s">
        <v>4132</v>
      </c>
    </row>
    <row r="45" spans="1:10">
      <c r="A45" s="358" t="s">
        <v>4183</v>
      </c>
      <c r="B45" s="360">
        <v>46258</v>
      </c>
      <c r="C45" s="359" t="s">
        <v>2010</v>
      </c>
      <c r="D45" s="359" t="s">
        <v>4126</v>
      </c>
      <c r="E45" s="359"/>
      <c r="F45" s="359" t="s">
        <v>4139</v>
      </c>
      <c r="G45" s="359" t="s">
        <v>4128</v>
      </c>
      <c r="H45" s="359"/>
      <c r="I45" s="359" t="s">
        <v>4129</v>
      </c>
      <c r="J45" s="361" t="s">
        <v>4132</v>
      </c>
    </row>
    <row r="46" spans="1:10">
      <c r="A46" s="354" t="s">
        <v>4184</v>
      </c>
      <c r="B46" s="356">
        <v>46258</v>
      </c>
      <c r="C46" s="355" t="s">
        <v>2013</v>
      </c>
      <c r="D46" s="355" t="s">
        <v>4126</v>
      </c>
      <c r="E46" s="355"/>
      <c r="F46" s="355" t="s">
        <v>4127</v>
      </c>
      <c r="G46" s="355" t="s">
        <v>4128</v>
      </c>
      <c r="H46" s="355"/>
      <c r="I46" s="355" t="s">
        <v>4129</v>
      </c>
      <c r="J46" s="357" t="s">
        <v>4132</v>
      </c>
    </row>
    <row r="47" spans="1:10">
      <c r="A47" s="358" t="s">
        <v>4185</v>
      </c>
      <c r="B47" s="360">
        <v>46258</v>
      </c>
      <c r="C47" s="359" t="s">
        <v>2019</v>
      </c>
      <c r="D47" s="359" t="s">
        <v>4126</v>
      </c>
      <c r="E47" s="359"/>
      <c r="F47" s="359" t="s">
        <v>4127</v>
      </c>
      <c r="G47" s="359" t="s">
        <v>4128</v>
      </c>
      <c r="H47" s="359"/>
      <c r="I47" s="359" t="s">
        <v>4129</v>
      </c>
      <c r="J47" s="361" t="s">
        <v>4132</v>
      </c>
    </row>
    <row r="48" spans="1:10">
      <c r="A48" s="354" t="s">
        <v>4186</v>
      </c>
      <c r="B48" s="356">
        <v>46258</v>
      </c>
      <c r="C48" s="355" t="s">
        <v>2021</v>
      </c>
      <c r="D48" s="355" t="s">
        <v>4126</v>
      </c>
      <c r="E48" s="355"/>
      <c r="F48" s="355" t="s">
        <v>4127</v>
      </c>
      <c r="G48" s="355" t="s">
        <v>4128</v>
      </c>
      <c r="H48" s="355"/>
      <c r="I48" s="355" t="s">
        <v>4129</v>
      </c>
      <c r="J48" s="357" t="s">
        <v>4154</v>
      </c>
    </row>
    <row r="49" spans="1:10">
      <c r="A49" s="358" t="s">
        <v>4187</v>
      </c>
      <c r="B49" s="360">
        <v>46258</v>
      </c>
      <c r="C49" s="359" t="s">
        <v>2015</v>
      </c>
      <c r="D49" s="359" t="s">
        <v>4126</v>
      </c>
      <c r="E49" s="359"/>
      <c r="F49" s="359" t="s">
        <v>4126</v>
      </c>
      <c r="G49" s="359" t="s">
        <v>4128</v>
      </c>
      <c r="H49" s="359"/>
      <c r="I49" s="359" t="s">
        <v>4129</v>
      </c>
      <c r="J49" s="361" t="s">
        <v>4132</v>
      </c>
    </row>
    <row r="50" spans="1:10">
      <c r="A50" s="354" t="s">
        <v>4188</v>
      </c>
      <c r="B50" s="356">
        <v>46259</v>
      </c>
      <c r="C50" s="355" t="s">
        <v>2022</v>
      </c>
      <c r="D50" s="355" t="s">
        <v>4189</v>
      </c>
      <c r="E50" s="355"/>
      <c r="F50" s="355" t="s">
        <v>4190</v>
      </c>
      <c r="G50" s="355" t="s">
        <v>4128</v>
      </c>
      <c r="H50" s="355"/>
      <c r="I50" s="355" t="s">
        <v>4129</v>
      </c>
      <c r="J50" s="357" t="s">
        <v>4191</v>
      </c>
    </row>
    <row r="51" spans="1:10">
      <c r="A51" s="358" t="s">
        <v>4192</v>
      </c>
      <c r="B51" s="360">
        <v>46259</v>
      </c>
      <c r="C51" s="359" t="s">
        <v>2004</v>
      </c>
      <c r="D51" s="359" t="s">
        <v>4189</v>
      </c>
      <c r="E51" s="359"/>
      <c r="F51" s="359" t="s">
        <v>4193</v>
      </c>
      <c r="G51" s="359" t="s">
        <v>4128</v>
      </c>
      <c r="H51" s="359"/>
      <c r="I51" s="359" t="s">
        <v>4129</v>
      </c>
      <c r="J51" s="361" t="s">
        <v>4194</v>
      </c>
    </row>
    <row r="52" spans="1:10">
      <c r="A52" s="354" t="s">
        <v>4195</v>
      </c>
      <c r="B52" s="356">
        <v>46259</v>
      </c>
      <c r="C52" s="355" t="s">
        <v>2007</v>
      </c>
      <c r="D52" s="355" t="s">
        <v>4189</v>
      </c>
      <c r="E52" s="355"/>
      <c r="F52" s="355" t="s">
        <v>4190</v>
      </c>
      <c r="G52" s="355" t="s">
        <v>4128</v>
      </c>
      <c r="H52" s="355"/>
      <c r="I52" s="355" t="s">
        <v>4129</v>
      </c>
      <c r="J52" s="357" t="s">
        <v>4191</v>
      </c>
    </row>
    <row r="53" spans="1:10">
      <c r="A53" s="358" t="s">
        <v>4196</v>
      </c>
      <c r="B53" s="360">
        <v>46259</v>
      </c>
      <c r="C53" s="359" t="s">
        <v>2010</v>
      </c>
      <c r="D53" s="359" t="s">
        <v>4189</v>
      </c>
      <c r="E53" s="359"/>
      <c r="F53" s="359" t="s">
        <v>4190</v>
      </c>
      <c r="G53" s="359" t="s">
        <v>4128</v>
      </c>
      <c r="H53" s="359"/>
      <c r="I53" s="359" t="s">
        <v>4129</v>
      </c>
      <c r="J53" s="361" t="s">
        <v>4191</v>
      </c>
    </row>
    <row r="54" spans="1:10">
      <c r="A54" s="354" t="s">
        <v>4197</v>
      </c>
      <c r="B54" s="356">
        <v>46259</v>
      </c>
      <c r="C54" s="355" t="s">
        <v>2013</v>
      </c>
      <c r="D54" s="355" t="s">
        <v>4189</v>
      </c>
      <c r="E54" s="355"/>
      <c r="F54" s="355" t="s">
        <v>4190</v>
      </c>
      <c r="G54" s="355" t="s">
        <v>4128</v>
      </c>
      <c r="H54" s="355"/>
      <c r="I54" s="355" t="s">
        <v>4129</v>
      </c>
      <c r="J54" s="357" t="s">
        <v>4191</v>
      </c>
    </row>
    <row r="55" spans="1:10">
      <c r="A55" s="358" t="s">
        <v>4198</v>
      </c>
      <c r="B55" s="360">
        <v>46259</v>
      </c>
      <c r="C55" s="359" t="s">
        <v>2019</v>
      </c>
      <c r="D55" s="359" t="s">
        <v>4189</v>
      </c>
      <c r="E55" s="359"/>
      <c r="F55" s="359" t="s">
        <v>4190</v>
      </c>
      <c r="G55" s="359" t="s">
        <v>4128</v>
      </c>
      <c r="H55" s="359"/>
      <c r="I55" s="359" t="s">
        <v>4129</v>
      </c>
      <c r="J55" s="361" t="s">
        <v>4191</v>
      </c>
    </row>
    <row r="56" spans="1:10">
      <c r="A56" s="354" t="s">
        <v>4199</v>
      </c>
      <c r="B56" s="356">
        <v>46259</v>
      </c>
      <c r="C56" s="355" t="s">
        <v>2021</v>
      </c>
      <c r="D56" s="355" t="s">
        <v>4189</v>
      </c>
      <c r="E56" s="355"/>
      <c r="F56" s="355" t="s">
        <v>4190</v>
      </c>
      <c r="G56" s="355" t="s">
        <v>4128</v>
      </c>
      <c r="H56" s="355"/>
      <c r="I56" s="355" t="s">
        <v>4129</v>
      </c>
      <c r="J56" s="357" t="s">
        <v>4191</v>
      </c>
    </row>
    <row r="57" spans="1:10">
      <c r="A57" s="358" t="s">
        <v>4200</v>
      </c>
      <c r="B57" s="360">
        <v>46259</v>
      </c>
      <c r="C57" s="359" t="s">
        <v>2015</v>
      </c>
      <c r="D57" s="359" t="s">
        <v>4189</v>
      </c>
      <c r="E57" s="359"/>
      <c r="F57" s="359" t="s">
        <v>4201</v>
      </c>
      <c r="G57" s="359" t="s">
        <v>4128</v>
      </c>
      <c r="H57" s="359"/>
      <c r="I57" s="359" t="s">
        <v>4129</v>
      </c>
      <c r="J57" s="361" t="s">
        <v>4202</v>
      </c>
    </row>
    <row r="58" spans="1:10">
      <c r="A58" s="287" t="s">
        <v>4203</v>
      </c>
      <c r="B58" s="344">
        <v>46265</v>
      </c>
      <c r="C58" s="287" t="s">
        <v>2037</v>
      </c>
      <c r="D58" s="287" t="s">
        <v>4126</v>
      </c>
      <c r="E58" s="287"/>
      <c r="F58" s="287"/>
      <c r="G58" s="287" t="s">
        <v>4204</v>
      </c>
      <c r="H58" s="287" t="s">
        <v>4205</v>
      </c>
      <c r="I58" s="287" t="s">
        <v>4129</v>
      </c>
      <c r="J58" s="287" t="s">
        <v>4206</v>
      </c>
    </row>
    <row r="59" spans="1:10">
      <c r="A59" s="287" t="s">
        <v>4207</v>
      </c>
      <c r="B59" s="287" t="s">
        <v>4208</v>
      </c>
      <c r="C59" s="287" t="s">
        <v>2004</v>
      </c>
      <c r="D59" s="287" t="s">
        <v>4126</v>
      </c>
      <c r="E59" s="287"/>
      <c r="F59" s="287" t="s">
        <v>4126</v>
      </c>
      <c r="G59" s="287" t="s">
        <v>4128</v>
      </c>
      <c r="H59" s="287"/>
      <c r="I59" s="287" t="s">
        <v>4129</v>
      </c>
      <c r="J59" s="287" t="s">
        <v>4209</v>
      </c>
    </row>
    <row r="60" spans="1:10">
      <c r="A60" s="287" t="s">
        <v>4210</v>
      </c>
      <c r="B60" s="287" t="s">
        <v>4208</v>
      </c>
      <c r="C60" s="287" t="s">
        <v>2007</v>
      </c>
      <c r="D60" s="287" t="s">
        <v>4126</v>
      </c>
      <c r="E60" s="287"/>
      <c r="F60" s="287" t="s">
        <v>4211</v>
      </c>
      <c r="G60" s="287" t="s">
        <v>4128</v>
      </c>
      <c r="H60" s="287"/>
      <c r="I60" s="287" t="s">
        <v>4129</v>
      </c>
      <c r="J60" s="287" t="s">
        <v>4212</v>
      </c>
    </row>
    <row r="61" spans="1:10">
      <c r="A61" s="287" t="s">
        <v>4213</v>
      </c>
      <c r="B61" s="344">
        <v>46276</v>
      </c>
      <c r="C61" s="287" t="s">
        <v>2040</v>
      </c>
      <c r="D61" s="287" t="s">
        <v>4126</v>
      </c>
      <c r="E61" s="287"/>
      <c r="F61" s="287"/>
      <c r="G61" s="287" t="s">
        <v>4214</v>
      </c>
      <c r="H61" s="287" t="s">
        <v>4215</v>
      </c>
      <c r="I61" s="287" t="s">
        <v>4129</v>
      </c>
      <c r="J61" s="287" t="s">
        <v>4216</v>
      </c>
    </row>
    <row r="62" spans="1:10">
      <c r="A62" s="287" t="s">
        <v>4217</v>
      </c>
      <c r="B62" s="344">
        <v>46283</v>
      </c>
      <c r="C62" s="287" t="s">
        <v>2004</v>
      </c>
      <c r="D62" s="287" t="s">
        <v>4189</v>
      </c>
      <c r="E62" s="287"/>
      <c r="F62" s="287" t="s">
        <v>4218</v>
      </c>
      <c r="G62" s="287" t="s">
        <v>4128</v>
      </c>
      <c r="H62" s="287" t="s">
        <v>4219</v>
      </c>
      <c r="I62" s="287" t="s">
        <v>4129</v>
      </c>
      <c r="J62" s="287" t="s">
        <v>4220</v>
      </c>
    </row>
    <row r="63" spans="1:10">
      <c r="A63" s="287" t="s">
        <v>4221</v>
      </c>
      <c r="B63" s="287" t="s">
        <v>4222</v>
      </c>
      <c r="C63" s="287" t="s">
        <v>2007</v>
      </c>
      <c r="D63" s="287" t="s">
        <v>4189</v>
      </c>
      <c r="E63" s="287"/>
      <c r="F63" s="287" t="s">
        <v>4189</v>
      </c>
      <c r="G63" s="287" t="s">
        <v>4128</v>
      </c>
      <c r="H63" s="287"/>
      <c r="I63" s="287" t="s">
        <v>4129</v>
      </c>
      <c r="J63" s="287" t="s">
        <v>4223</v>
      </c>
    </row>
    <row r="64" spans="1:10">
      <c r="A64" s="287" t="s">
        <v>4224</v>
      </c>
      <c r="B64" s="287" t="s">
        <v>4222</v>
      </c>
      <c r="C64" s="287" t="s">
        <v>2010</v>
      </c>
      <c r="D64" s="287" t="s">
        <v>4189</v>
      </c>
      <c r="E64" s="287"/>
      <c r="F64" s="287" t="s">
        <v>4225</v>
      </c>
      <c r="G64" s="287" t="s">
        <v>4128</v>
      </c>
      <c r="H64" s="287"/>
      <c r="I64" s="287" t="s">
        <v>4129</v>
      </c>
      <c r="J64" s="287" t="s">
        <v>4226</v>
      </c>
    </row>
    <row r="65" spans="1:10">
      <c r="A65" s="287" t="s">
        <v>4227</v>
      </c>
      <c r="B65" s="287" t="s">
        <v>4222</v>
      </c>
      <c r="C65" s="287" t="s">
        <v>2013</v>
      </c>
      <c r="D65" s="287" t="s">
        <v>4189</v>
      </c>
      <c r="E65" s="287"/>
      <c r="F65" s="287" t="s">
        <v>4228</v>
      </c>
      <c r="G65" s="287" t="s">
        <v>4128</v>
      </c>
      <c r="H65" s="287"/>
      <c r="I65" s="287" t="s">
        <v>4129</v>
      </c>
      <c r="J65" s="287" t="s">
        <v>4229</v>
      </c>
    </row>
    <row r="66" spans="1:10">
      <c r="A66" s="287" t="s">
        <v>4230</v>
      </c>
      <c r="B66" s="287" t="s">
        <v>4222</v>
      </c>
      <c r="C66" s="287" t="s">
        <v>2021</v>
      </c>
      <c r="D66" s="287" t="s">
        <v>4126</v>
      </c>
      <c r="E66" s="287"/>
      <c r="F66" s="287" t="s">
        <v>4126</v>
      </c>
      <c r="G66" s="287" t="s">
        <v>4128</v>
      </c>
      <c r="H66" s="287"/>
      <c r="I66" s="287" t="s">
        <v>4129</v>
      </c>
      <c r="J66" s="287" t="s">
        <v>4209</v>
      </c>
    </row>
    <row r="67" spans="1:10">
      <c r="A67" s="287" t="s">
        <v>4231</v>
      </c>
      <c r="B67" s="287" t="s">
        <v>4232</v>
      </c>
      <c r="C67" s="287" t="s">
        <v>2010</v>
      </c>
      <c r="D67" s="287" t="s">
        <v>4189</v>
      </c>
      <c r="E67" s="287"/>
      <c r="F67" s="287" t="s">
        <v>4233</v>
      </c>
      <c r="G67" s="287" t="s">
        <v>4128</v>
      </c>
      <c r="H67" s="287"/>
      <c r="I67" s="287" t="s">
        <v>4129</v>
      </c>
      <c r="J67" s="287" t="s">
        <v>4234</v>
      </c>
    </row>
    <row r="68" spans="1:10">
      <c r="A68" s="287" t="s">
        <v>4235</v>
      </c>
      <c r="B68" s="287" t="s">
        <v>4236</v>
      </c>
      <c r="C68" s="287" t="s">
        <v>2013</v>
      </c>
      <c r="D68" s="287" t="s">
        <v>4189</v>
      </c>
      <c r="E68" s="287"/>
      <c r="F68" s="287" t="s">
        <v>4237</v>
      </c>
      <c r="G68" s="287" t="s">
        <v>4128</v>
      </c>
      <c r="H68" s="287"/>
      <c r="I68" s="287" t="s">
        <v>4129</v>
      </c>
      <c r="J68" s="287" t="s">
        <v>4238</v>
      </c>
    </row>
    <row r="69" spans="1:10">
      <c r="A69" s="287" t="s">
        <v>4239</v>
      </c>
      <c r="B69" s="287" t="s">
        <v>4240</v>
      </c>
      <c r="C69" s="287" t="s">
        <v>2022</v>
      </c>
      <c r="D69" s="287" t="s">
        <v>4189</v>
      </c>
      <c r="E69" s="287"/>
      <c r="F69" s="287" t="s">
        <v>4241</v>
      </c>
      <c r="G69" s="287" t="s">
        <v>4128</v>
      </c>
      <c r="H69" s="287"/>
      <c r="I69" s="287" t="s">
        <v>4129</v>
      </c>
      <c r="J69" s="287" t="s">
        <v>4242</v>
      </c>
    </row>
    <row r="70" spans="1:10">
      <c r="A70" s="287" t="s">
        <v>4243</v>
      </c>
      <c r="B70" s="287" t="s">
        <v>4240</v>
      </c>
      <c r="C70" s="287" t="s">
        <v>2021</v>
      </c>
      <c r="D70" s="287" t="s">
        <v>4189</v>
      </c>
      <c r="E70" s="287"/>
      <c r="F70" s="287" t="s">
        <v>4237</v>
      </c>
      <c r="G70" s="287" t="s">
        <v>4128</v>
      </c>
      <c r="H70" s="287"/>
      <c r="I70" s="287" t="s">
        <v>4129</v>
      </c>
      <c r="J70" s="287" t="s">
        <v>4238</v>
      </c>
    </row>
    <row r="71" spans="1:10">
      <c r="A71" s="287" t="s">
        <v>4244</v>
      </c>
      <c r="B71" s="287" t="s">
        <v>4245</v>
      </c>
      <c r="C71" s="287" t="s">
        <v>2007</v>
      </c>
      <c r="D71" s="287" t="s">
        <v>4189</v>
      </c>
      <c r="E71" s="287"/>
      <c r="F71" s="287" t="s">
        <v>4237</v>
      </c>
      <c r="G71" s="287" t="s">
        <v>4128</v>
      </c>
      <c r="H71" s="287"/>
      <c r="I71" s="287" t="s">
        <v>4129</v>
      </c>
      <c r="J71" s="287" t="s">
        <v>4238</v>
      </c>
    </row>
    <row r="72" spans="1:10">
      <c r="A72" s="287" t="s">
        <v>4246</v>
      </c>
      <c r="B72" s="287" t="s">
        <v>4247</v>
      </c>
      <c r="C72" s="287" t="s">
        <v>2019</v>
      </c>
      <c r="D72" s="287" t="s">
        <v>4126</v>
      </c>
      <c r="E72" s="287"/>
      <c r="F72" s="287" t="s">
        <v>4126</v>
      </c>
      <c r="G72" s="287" t="s">
        <v>4128</v>
      </c>
      <c r="H72" s="287"/>
      <c r="I72" s="287" t="s">
        <v>4129</v>
      </c>
      <c r="J72" s="287" t="s">
        <v>4209</v>
      </c>
    </row>
    <row r="73" spans="1:10">
      <c r="A73" s="287" t="s">
        <v>4248</v>
      </c>
      <c r="B73" s="287" t="s">
        <v>4249</v>
      </c>
      <c r="C73" s="287" t="s">
        <v>2010</v>
      </c>
      <c r="D73" s="287" t="s">
        <v>4189</v>
      </c>
      <c r="E73" s="287"/>
      <c r="F73" s="287" t="s">
        <v>4250</v>
      </c>
      <c r="G73" s="287" t="s">
        <v>4128</v>
      </c>
      <c r="H73" s="287"/>
      <c r="I73" s="287" t="s">
        <v>4129</v>
      </c>
      <c r="J73" s="287" t="s">
        <v>4251</v>
      </c>
    </row>
    <row r="74" spans="1:10">
      <c r="A74" s="287" t="s">
        <v>4252</v>
      </c>
      <c r="B74" s="287" t="s">
        <v>4249</v>
      </c>
      <c r="C74" s="287" t="s">
        <v>2019</v>
      </c>
      <c r="D74" s="287" t="s">
        <v>4189</v>
      </c>
      <c r="E74" s="287"/>
      <c r="F74" s="287" t="s">
        <v>4237</v>
      </c>
      <c r="G74" s="287" t="s">
        <v>4128</v>
      </c>
      <c r="H74" s="287"/>
      <c r="I74" s="287" t="s">
        <v>4129</v>
      </c>
      <c r="J74" s="287" t="s">
        <v>4238</v>
      </c>
    </row>
    <row r="75" spans="1:10">
      <c r="A75" s="287" t="s">
        <v>4253</v>
      </c>
      <c r="B75" s="287" t="s">
        <v>4249</v>
      </c>
      <c r="C75" s="287" t="s">
        <v>2015</v>
      </c>
      <c r="D75" s="287" t="s">
        <v>4189</v>
      </c>
      <c r="E75" s="287"/>
      <c r="F75" s="287" t="s">
        <v>4237</v>
      </c>
      <c r="G75" s="287" t="s">
        <v>4128</v>
      </c>
      <c r="H75" s="287"/>
      <c r="I75" s="287" t="s">
        <v>4129</v>
      </c>
      <c r="J75" s="287" t="s">
        <v>4238</v>
      </c>
    </row>
    <row r="76" spans="1:10">
      <c r="A76" s="287" t="s">
        <v>4254</v>
      </c>
      <c r="B76" s="287" t="s">
        <v>4255</v>
      </c>
      <c r="C76" s="287" t="s">
        <v>2022</v>
      </c>
      <c r="D76" s="287" t="s">
        <v>4189</v>
      </c>
      <c r="E76" s="287"/>
      <c r="F76" s="287" t="s">
        <v>4256</v>
      </c>
      <c r="G76" s="287" t="s">
        <v>4128</v>
      </c>
      <c r="H76" s="287"/>
      <c r="I76" s="287" t="s">
        <v>4129</v>
      </c>
      <c r="J76" s="287" t="s">
        <v>4257</v>
      </c>
    </row>
    <row r="77" spans="1:10">
      <c r="A77" s="287" t="s">
        <v>4258</v>
      </c>
      <c r="B77" s="287" t="s">
        <v>4255</v>
      </c>
      <c r="C77" s="287" t="s">
        <v>2010</v>
      </c>
      <c r="D77" s="287" t="s">
        <v>4126</v>
      </c>
      <c r="E77" s="287"/>
      <c r="F77" s="287" t="s">
        <v>4126</v>
      </c>
      <c r="G77" s="287" t="s">
        <v>4128</v>
      </c>
      <c r="H77" s="287"/>
      <c r="I77" s="287" t="s">
        <v>4129</v>
      </c>
      <c r="J77" s="287" t="s">
        <v>4209</v>
      </c>
    </row>
    <row r="78" spans="1:10">
      <c r="A78" s="287" t="s">
        <v>4259</v>
      </c>
      <c r="B78" s="287" t="s">
        <v>4255</v>
      </c>
      <c r="C78" s="287" t="s">
        <v>2013</v>
      </c>
      <c r="D78" s="287" t="s">
        <v>4126</v>
      </c>
      <c r="E78" s="287"/>
      <c r="F78" s="287" t="s">
        <v>4126</v>
      </c>
      <c r="G78" s="287" t="s">
        <v>4128</v>
      </c>
      <c r="H78" s="287"/>
      <c r="I78" s="287" t="s">
        <v>4129</v>
      </c>
      <c r="J78" s="287" t="s">
        <v>4209</v>
      </c>
    </row>
    <row r="79" spans="1:10">
      <c r="A79" s="287" t="s">
        <v>4260</v>
      </c>
      <c r="B79" s="287" t="s">
        <v>4261</v>
      </c>
      <c r="C79" s="287" t="s">
        <v>2004</v>
      </c>
      <c r="D79" s="287" t="s">
        <v>4189</v>
      </c>
      <c r="E79" s="287"/>
      <c r="F79" s="287" t="s">
        <v>4262</v>
      </c>
      <c r="G79" s="287" t="s">
        <v>4128</v>
      </c>
      <c r="H79" s="287"/>
      <c r="I79" s="287" t="s">
        <v>4129</v>
      </c>
      <c r="J79" s="287" t="s">
        <v>4263</v>
      </c>
    </row>
    <row r="80" spans="1:10">
      <c r="A80" s="287" t="s">
        <v>4264</v>
      </c>
      <c r="B80" s="287" t="s">
        <v>4265</v>
      </c>
      <c r="C80" s="287" t="s">
        <v>2022</v>
      </c>
      <c r="D80" s="287" t="s">
        <v>4189</v>
      </c>
      <c r="E80" s="287"/>
      <c r="F80" s="287" t="s">
        <v>4266</v>
      </c>
      <c r="G80" s="287" t="s">
        <v>4128</v>
      </c>
      <c r="H80" s="287"/>
      <c r="I80" s="287" t="s">
        <v>4129</v>
      </c>
      <c r="J80" s="287" t="s">
        <v>4267</v>
      </c>
    </row>
    <row r="81" spans="1:10">
      <c r="A81" s="287" t="s">
        <v>4268</v>
      </c>
      <c r="B81" s="287" t="s">
        <v>4265</v>
      </c>
      <c r="C81" s="287" t="s">
        <v>2007</v>
      </c>
      <c r="D81" s="287" t="s">
        <v>4189</v>
      </c>
      <c r="E81" s="287"/>
      <c r="F81" s="287" t="s">
        <v>4269</v>
      </c>
      <c r="G81" s="287" t="s">
        <v>4128</v>
      </c>
      <c r="H81" s="287"/>
      <c r="I81" s="287" t="s">
        <v>4129</v>
      </c>
      <c r="J81" s="287" t="s">
        <v>4270</v>
      </c>
    </row>
    <row r="82" spans="1:10">
      <c r="A82" s="287" t="s">
        <v>4271</v>
      </c>
      <c r="B82" s="287" t="s">
        <v>4265</v>
      </c>
      <c r="C82" s="287" t="s">
        <v>2015</v>
      </c>
      <c r="D82" s="287" t="s">
        <v>4189</v>
      </c>
      <c r="E82" s="287"/>
      <c r="F82" s="287" t="s">
        <v>4272</v>
      </c>
      <c r="G82" s="287" t="s">
        <v>4128</v>
      </c>
      <c r="H82" s="287"/>
      <c r="I82" s="287" t="s">
        <v>4129</v>
      </c>
      <c r="J82" s="287" t="s">
        <v>4273</v>
      </c>
    </row>
    <row r="83" spans="1:10">
      <c r="A83" s="287" t="s">
        <v>4274</v>
      </c>
      <c r="B83" s="287" t="s">
        <v>4275</v>
      </c>
      <c r="C83" s="287" t="s">
        <v>2021</v>
      </c>
      <c r="D83" s="287" t="s">
        <v>4189</v>
      </c>
      <c r="E83" s="287"/>
      <c r="F83" s="287" t="s">
        <v>4272</v>
      </c>
      <c r="G83" s="287" t="s">
        <v>4128</v>
      </c>
      <c r="H83" s="287"/>
      <c r="I83" s="287" t="s">
        <v>4129</v>
      </c>
      <c r="J83" s="287" t="s">
        <v>4273</v>
      </c>
    </row>
    <row r="84" spans="1:10">
      <c r="A84" s="287" t="s">
        <v>4276</v>
      </c>
      <c r="B84" s="287" t="s">
        <v>4277</v>
      </c>
      <c r="C84" s="287" t="s">
        <v>2022</v>
      </c>
      <c r="D84" s="287" t="s">
        <v>4126</v>
      </c>
      <c r="E84" s="287"/>
      <c r="F84" s="287" t="s">
        <v>4278</v>
      </c>
      <c r="G84" s="287" t="s">
        <v>4128</v>
      </c>
      <c r="H84" s="287"/>
      <c r="I84" s="287" t="s">
        <v>4129</v>
      </c>
      <c r="J84" s="287" t="s">
        <v>4279</v>
      </c>
    </row>
    <row r="85" spans="1:10">
      <c r="A85" s="287" t="s">
        <v>4280</v>
      </c>
      <c r="B85" s="287" t="s">
        <v>4277</v>
      </c>
      <c r="C85" s="287" t="s">
        <v>2004</v>
      </c>
      <c r="D85" s="287" t="s">
        <v>4126</v>
      </c>
      <c r="E85" s="287"/>
      <c r="F85" s="287" t="s">
        <v>4278</v>
      </c>
      <c r="G85" s="287" t="s">
        <v>4128</v>
      </c>
      <c r="H85" s="287"/>
      <c r="I85" s="287" t="s">
        <v>4129</v>
      </c>
      <c r="J85" s="287" t="s">
        <v>4279</v>
      </c>
    </row>
    <row r="86" spans="1:10">
      <c r="A86" s="287" t="s">
        <v>4281</v>
      </c>
      <c r="B86" s="287" t="s">
        <v>4277</v>
      </c>
      <c r="C86" s="287" t="s">
        <v>2007</v>
      </c>
      <c r="D86" s="287" t="s">
        <v>4126</v>
      </c>
      <c r="E86" s="287"/>
      <c r="F86" s="287" t="s">
        <v>4282</v>
      </c>
      <c r="G86" s="287" t="s">
        <v>4128</v>
      </c>
      <c r="H86" s="287"/>
      <c r="I86" s="287" t="s">
        <v>4129</v>
      </c>
      <c r="J86" s="287" t="s">
        <v>4283</v>
      </c>
    </row>
    <row r="87" spans="1:10">
      <c r="A87" s="287" t="s">
        <v>4284</v>
      </c>
      <c r="B87" s="287" t="s">
        <v>4277</v>
      </c>
      <c r="C87" s="287" t="s">
        <v>2010</v>
      </c>
      <c r="D87" s="287" t="s">
        <v>4126</v>
      </c>
      <c r="E87" s="287"/>
      <c r="F87" s="287" t="s">
        <v>4285</v>
      </c>
      <c r="G87" s="287" t="s">
        <v>4128</v>
      </c>
      <c r="H87" s="287"/>
      <c r="I87" s="287" t="s">
        <v>4129</v>
      </c>
      <c r="J87" s="287" t="s">
        <v>4286</v>
      </c>
    </row>
    <row r="88" spans="1:10">
      <c r="A88" s="287" t="s">
        <v>4287</v>
      </c>
      <c r="B88" s="287" t="s">
        <v>4277</v>
      </c>
      <c r="C88" s="287" t="s">
        <v>2013</v>
      </c>
      <c r="D88" s="287" t="s">
        <v>4126</v>
      </c>
      <c r="E88" s="287"/>
      <c r="F88" s="287" t="s">
        <v>4278</v>
      </c>
      <c r="G88" s="287" t="s">
        <v>4128</v>
      </c>
      <c r="H88" s="287"/>
      <c r="I88" s="287" t="s">
        <v>4129</v>
      </c>
      <c r="J88" s="287" t="s">
        <v>4279</v>
      </c>
    </row>
    <row r="89" spans="1:10">
      <c r="A89" s="287" t="s">
        <v>4288</v>
      </c>
      <c r="B89" s="287" t="s">
        <v>4277</v>
      </c>
      <c r="C89" s="287" t="s">
        <v>2019</v>
      </c>
      <c r="D89" s="287" t="s">
        <v>4126</v>
      </c>
      <c r="E89" s="287"/>
      <c r="F89" s="287" t="s">
        <v>4278</v>
      </c>
      <c r="G89" s="287" t="s">
        <v>4128</v>
      </c>
      <c r="H89" s="287"/>
      <c r="I89" s="287" t="s">
        <v>4129</v>
      </c>
      <c r="J89" s="287" t="s">
        <v>4279</v>
      </c>
    </row>
    <row r="90" spans="1:10">
      <c r="A90" s="287" t="s">
        <v>4289</v>
      </c>
      <c r="B90" s="287" t="s">
        <v>4277</v>
      </c>
      <c r="C90" s="287" t="s">
        <v>2021</v>
      </c>
      <c r="D90" s="287" t="s">
        <v>4126</v>
      </c>
      <c r="E90" s="287"/>
      <c r="F90" s="287" t="s">
        <v>4278</v>
      </c>
      <c r="G90" s="287" t="s">
        <v>4128</v>
      </c>
      <c r="H90" s="287"/>
      <c r="I90" s="287" t="s">
        <v>4129</v>
      </c>
      <c r="J90" s="287" t="s">
        <v>4279</v>
      </c>
    </row>
    <row r="91" spans="1:10">
      <c r="A91" s="287" t="s">
        <v>4290</v>
      </c>
      <c r="B91" s="287" t="s">
        <v>4277</v>
      </c>
      <c r="C91" s="287" t="s">
        <v>2015</v>
      </c>
      <c r="D91" s="287" t="s">
        <v>4126</v>
      </c>
      <c r="E91" s="287"/>
      <c r="F91" s="287" t="s">
        <v>4291</v>
      </c>
      <c r="G91" s="287" t="s">
        <v>4128</v>
      </c>
      <c r="H91" s="287"/>
      <c r="I91" s="287" t="s">
        <v>4129</v>
      </c>
      <c r="J91" s="287" t="s">
        <v>4292</v>
      </c>
    </row>
    <row r="92" spans="1:10">
      <c r="A92" s="287" t="s">
        <v>4293</v>
      </c>
      <c r="B92" s="287" t="s">
        <v>4277</v>
      </c>
      <c r="C92" s="287" t="s">
        <v>2024</v>
      </c>
      <c r="D92" s="287" t="s">
        <v>4126</v>
      </c>
      <c r="E92" s="287"/>
      <c r="F92" s="287" t="s">
        <v>4294</v>
      </c>
      <c r="G92" s="287" t="s">
        <v>4128</v>
      </c>
      <c r="H92" s="287"/>
      <c r="I92" s="287" t="s">
        <v>4129</v>
      </c>
      <c r="J92" s="287" t="s">
        <v>4295</v>
      </c>
    </row>
    <row r="93" spans="1:10">
      <c r="A93" s="287" t="s">
        <v>4296</v>
      </c>
      <c r="B93" s="287" t="s">
        <v>4277</v>
      </c>
      <c r="C93" s="287" t="s">
        <v>2025</v>
      </c>
      <c r="D93" s="287" t="s">
        <v>4126</v>
      </c>
      <c r="E93" s="287"/>
      <c r="F93" s="287" t="s">
        <v>4294</v>
      </c>
      <c r="G93" s="287" t="s">
        <v>4128</v>
      </c>
      <c r="H93" s="287"/>
      <c r="I93" s="287" t="s">
        <v>4129</v>
      </c>
      <c r="J93" s="287" t="s">
        <v>4295</v>
      </c>
    </row>
    <row r="94" spans="1:10">
      <c r="A94" s="287" t="s">
        <v>4297</v>
      </c>
      <c r="B94" s="287" t="s">
        <v>4277</v>
      </c>
      <c r="C94" s="287" t="s">
        <v>2030</v>
      </c>
      <c r="D94" s="287" t="s">
        <v>4126</v>
      </c>
      <c r="E94" s="287"/>
      <c r="F94" s="287" t="s">
        <v>4294</v>
      </c>
      <c r="G94" s="287" t="s">
        <v>4128</v>
      </c>
      <c r="H94" s="287"/>
      <c r="I94" s="287" t="s">
        <v>4129</v>
      </c>
      <c r="J94" s="287" t="s">
        <v>4295</v>
      </c>
    </row>
    <row r="95" spans="1:10">
      <c r="A95" s="287" t="s">
        <v>4298</v>
      </c>
      <c r="B95" s="287" t="s">
        <v>4277</v>
      </c>
      <c r="C95" s="287" t="s">
        <v>2032</v>
      </c>
      <c r="D95" s="287" t="s">
        <v>4126</v>
      </c>
      <c r="E95" s="287"/>
      <c r="F95" s="287" t="s">
        <v>4294</v>
      </c>
      <c r="G95" s="287" t="s">
        <v>4128</v>
      </c>
      <c r="H95" s="287"/>
      <c r="I95" s="287" t="s">
        <v>4129</v>
      </c>
      <c r="J95" s="287" t="s">
        <v>4295</v>
      </c>
    </row>
    <row r="96" spans="1:10">
      <c r="A96" s="287" t="s">
        <v>4299</v>
      </c>
      <c r="B96" s="287" t="s">
        <v>4277</v>
      </c>
      <c r="C96" s="287" t="s">
        <v>2034</v>
      </c>
      <c r="D96" s="287" t="s">
        <v>4126</v>
      </c>
      <c r="E96" s="287"/>
      <c r="F96" s="287" t="s">
        <v>4294</v>
      </c>
      <c r="G96" s="287" t="s">
        <v>4128</v>
      </c>
      <c r="H96" s="287"/>
      <c r="I96" s="287" t="s">
        <v>4129</v>
      </c>
      <c r="J96" s="287" t="s">
        <v>4295</v>
      </c>
    </row>
    <row r="97" spans="1:10">
      <c r="A97" s="287" t="s">
        <v>4300</v>
      </c>
      <c r="B97" s="287" t="s">
        <v>4277</v>
      </c>
      <c r="C97" s="287" t="s">
        <v>2038</v>
      </c>
      <c r="D97" s="287" t="s">
        <v>4126</v>
      </c>
      <c r="E97" s="287"/>
      <c r="F97" s="287" t="s">
        <v>4294</v>
      </c>
      <c r="G97" s="287" t="s">
        <v>4128</v>
      </c>
      <c r="H97" s="287"/>
      <c r="I97" s="287" t="s">
        <v>4129</v>
      </c>
      <c r="J97" s="287" t="s">
        <v>4295</v>
      </c>
    </row>
    <row r="98" spans="1:10">
      <c r="A98" s="287" t="s">
        <v>4301</v>
      </c>
      <c r="B98" s="287" t="s">
        <v>4277</v>
      </c>
      <c r="C98" s="287" t="s">
        <v>2040</v>
      </c>
      <c r="D98" s="287" t="s">
        <v>4126</v>
      </c>
      <c r="E98" s="287"/>
      <c r="F98" s="287" t="s">
        <v>4294</v>
      </c>
      <c r="G98" s="287" t="s">
        <v>4128</v>
      </c>
      <c r="H98" s="287"/>
      <c r="I98" s="287" t="s">
        <v>4129</v>
      </c>
      <c r="J98" s="287" t="s">
        <v>4295</v>
      </c>
    </row>
    <row r="99" spans="1:10">
      <c r="A99" s="287" t="s">
        <v>4302</v>
      </c>
      <c r="B99" s="287" t="s">
        <v>4277</v>
      </c>
      <c r="C99" s="287" t="s">
        <v>2045</v>
      </c>
      <c r="D99" s="287" t="s">
        <v>4126</v>
      </c>
      <c r="E99" s="287"/>
      <c r="F99" s="287" t="s">
        <v>4294</v>
      </c>
      <c r="G99" s="287" t="s">
        <v>4128</v>
      </c>
      <c r="H99" s="287"/>
      <c r="I99" s="287" t="s">
        <v>4129</v>
      </c>
      <c r="J99" s="287" t="s">
        <v>4295</v>
      </c>
    </row>
    <row r="100" spans="1:10">
      <c r="A100" s="287" t="s">
        <v>4303</v>
      </c>
      <c r="B100" s="287" t="s">
        <v>4277</v>
      </c>
      <c r="C100" s="287" t="s">
        <v>2047</v>
      </c>
      <c r="D100" s="287" t="s">
        <v>4126</v>
      </c>
      <c r="E100" s="287"/>
      <c r="F100" s="287" t="s">
        <v>4294</v>
      </c>
      <c r="G100" s="287" t="s">
        <v>4128</v>
      </c>
      <c r="H100" s="287"/>
      <c r="I100" s="287" t="s">
        <v>4129</v>
      </c>
      <c r="J100" s="287" t="s">
        <v>4295</v>
      </c>
    </row>
    <row r="101" spans="1:10">
      <c r="A101" s="287" t="s">
        <v>4304</v>
      </c>
      <c r="B101" s="287" t="s">
        <v>4277</v>
      </c>
      <c r="C101" s="287" t="s">
        <v>2049</v>
      </c>
      <c r="D101" s="287" t="s">
        <v>4126</v>
      </c>
      <c r="E101" s="287"/>
      <c r="F101" s="287" t="s">
        <v>4294</v>
      </c>
      <c r="G101" s="287" t="s">
        <v>4128</v>
      </c>
      <c r="H101" s="287"/>
      <c r="I101" s="287" t="s">
        <v>4129</v>
      </c>
      <c r="J101" s="287" t="s">
        <v>4295</v>
      </c>
    </row>
    <row r="102" spans="1:10">
      <c r="A102" s="287" t="s">
        <v>4305</v>
      </c>
      <c r="B102" s="344">
        <v>46344</v>
      </c>
      <c r="C102" s="287" t="s">
        <v>2023</v>
      </c>
      <c r="D102" s="287" t="s">
        <v>4126</v>
      </c>
      <c r="E102" s="287"/>
      <c r="F102" s="287" t="s">
        <v>4294</v>
      </c>
      <c r="G102" s="287" t="s">
        <v>4128</v>
      </c>
      <c r="H102" s="287" t="s">
        <v>4306</v>
      </c>
      <c r="I102" s="287" t="s">
        <v>4307</v>
      </c>
      <c r="J102" s="287" t="s">
        <v>4308</v>
      </c>
    </row>
    <row r="103" spans="1:10">
      <c r="A103" s="287" t="s">
        <v>4309</v>
      </c>
      <c r="B103" s="287" t="s">
        <v>4310</v>
      </c>
      <c r="C103" s="287" t="s">
        <v>2022</v>
      </c>
      <c r="D103" s="287" t="s">
        <v>4189</v>
      </c>
      <c r="E103" s="287"/>
      <c r="F103" s="287" t="s">
        <v>4311</v>
      </c>
      <c r="G103" s="287" t="s">
        <v>4128</v>
      </c>
      <c r="H103" s="287"/>
      <c r="I103" s="287" t="s">
        <v>4129</v>
      </c>
      <c r="J103" s="287" t="s">
        <v>4312</v>
      </c>
    </row>
    <row r="104" spans="1:10">
      <c r="A104" s="287" t="s">
        <v>4313</v>
      </c>
      <c r="B104" s="287" t="s">
        <v>4310</v>
      </c>
      <c r="C104" s="287" t="s">
        <v>2004</v>
      </c>
      <c r="D104" s="287" t="s">
        <v>4189</v>
      </c>
      <c r="E104" s="287"/>
      <c r="F104" s="287" t="s">
        <v>4311</v>
      </c>
      <c r="G104" s="287" t="s">
        <v>4128</v>
      </c>
      <c r="H104" s="287"/>
      <c r="I104" s="287" t="s">
        <v>4129</v>
      </c>
      <c r="J104" s="287" t="s">
        <v>4312</v>
      </c>
    </row>
    <row r="105" spans="1:10">
      <c r="A105" s="287" t="s">
        <v>4314</v>
      </c>
      <c r="B105" s="287" t="s">
        <v>4310</v>
      </c>
      <c r="C105" s="287" t="s">
        <v>2007</v>
      </c>
      <c r="D105" s="287" t="s">
        <v>4189</v>
      </c>
      <c r="E105" s="287"/>
      <c r="F105" s="287" t="s">
        <v>4315</v>
      </c>
      <c r="G105" s="287" t="s">
        <v>4128</v>
      </c>
      <c r="H105" s="287"/>
      <c r="I105" s="287" t="s">
        <v>4129</v>
      </c>
      <c r="J105" s="287" t="s">
        <v>4316</v>
      </c>
    </row>
    <row r="106" spans="1:10">
      <c r="A106" s="287" t="s">
        <v>4317</v>
      </c>
      <c r="B106" s="287" t="s">
        <v>4310</v>
      </c>
      <c r="C106" s="287" t="s">
        <v>2010</v>
      </c>
      <c r="D106" s="287" t="s">
        <v>4189</v>
      </c>
      <c r="E106" s="287"/>
      <c r="F106" s="287" t="s">
        <v>4311</v>
      </c>
      <c r="G106" s="287" t="s">
        <v>4128</v>
      </c>
      <c r="H106" s="287"/>
      <c r="I106" s="287" t="s">
        <v>4129</v>
      </c>
      <c r="J106" s="287" t="s">
        <v>4312</v>
      </c>
    </row>
    <row r="107" spans="1:10">
      <c r="A107" s="287" t="s">
        <v>4318</v>
      </c>
      <c r="B107" s="287" t="s">
        <v>4310</v>
      </c>
      <c r="C107" s="287" t="s">
        <v>2013</v>
      </c>
      <c r="D107" s="287" t="s">
        <v>4189</v>
      </c>
      <c r="E107" s="287"/>
      <c r="F107" s="287" t="s">
        <v>4311</v>
      </c>
      <c r="G107" s="287" t="s">
        <v>4128</v>
      </c>
      <c r="H107" s="287"/>
      <c r="I107" s="287" t="s">
        <v>4129</v>
      </c>
      <c r="J107" s="287" t="s">
        <v>4312</v>
      </c>
    </row>
    <row r="108" spans="1:10">
      <c r="A108" s="287" t="s">
        <v>4319</v>
      </c>
      <c r="B108" s="287" t="s">
        <v>4310</v>
      </c>
      <c r="C108" s="287" t="s">
        <v>2019</v>
      </c>
      <c r="D108" s="287" t="s">
        <v>4189</v>
      </c>
      <c r="E108" s="287"/>
      <c r="F108" s="287" t="s">
        <v>4311</v>
      </c>
      <c r="G108" s="287" t="s">
        <v>4128</v>
      </c>
      <c r="H108" s="287"/>
      <c r="I108" s="287" t="s">
        <v>4129</v>
      </c>
      <c r="J108" s="287" t="s">
        <v>4312</v>
      </c>
    </row>
    <row r="109" spans="1:10">
      <c r="A109" s="287" t="s">
        <v>4320</v>
      </c>
      <c r="B109" s="287" t="s">
        <v>4310</v>
      </c>
      <c r="C109" s="287" t="s">
        <v>2021</v>
      </c>
      <c r="D109" s="287" t="s">
        <v>4189</v>
      </c>
      <c r="E109" s="287"/>
      <c r="F109" s="287" t="s">
        <v>4311</v>
      </c>
      <c r="G109" s="287" t="s">
        <v>4128</v>
      </c>
      <c r="H109" s="287"/>
      <c r="I109" s="287" t="s">
        <v>4129</v>
      </c>
      <c r="J109" s="287" t="s">
        <v>4312</v>
      </c>
    </row>
    <row r="110" spans="1:10">
      <c r="A110" s="287" t="s">
        <v>4321</v>
      </c>
      <c r="B110" s="287" t="s">
        <v>4310</v>
      </c>
      <c r="C110" s="287" t="s">
        <v>2015</v>
      </c>
      <c r="D110" s="287" t="s">
        <v>4189</v>
      </c>
      <c r="E110" s="287"/>
      <c r="F110" s="287" t="s">
        <v>4311</v>
      </c>
      <c r="G110" s="287" t="s">
        <v>4128</v>
      </c>
      <c r="H110" s="287"/>
      <c r="I110" s="287" t="s">
        <v>4129</v>
      </c>
      <c r="J110" s="287" t="s">
        <v>4312</v>
      </c>
    </row>
    <row r="111" spans="1:10">
      <c r="A111" s="287" t="s">
        <v>4322</v>
      </c>
      <c r="B111" s="287" t="s">
        <v>4323</v>
      </c>
      <c r="C111" s="287" t="s">
        <v>2010</v>
      </c>
      <c r="D111" s="287" t="s">
        <v>4126</v>
      </c>
      <c r="E111" s="287"/>
      <c r="F111" s="287" t="s">
        <v>4126</v>
      </c>
      <c r="G111" s="287" t="s">
        <v>4128</v>
      </c>
      <c r="H111" s="287"/>
      <c r="I111" s="287" t="s">
        <v>4129</v>
      </c>
      <c r="J111" s="287" t="s">
        <v>4209</v>
      </c>
    </row>
    <row r="112" spans="1:10">
      <c r="A112" s="287" t="s">
        <v>4324</v>
      </c>
      <c r="B112" s="287" t="s">
        <v>4323</v>
      </c>
      <c r="C112" s="287" t="s">
        <v>2015</v>
      </c>
      <c r="D112" s="287" t="s">
        <v>4126</v>
      </c>
      <c r="E112" s="287"/>
      <c r="F112" s="287" t="s">
        <v>4126</v>
      </c>
      <c r="G112" s="287" t="s">
        <v>4128</v>
      </c>
      <c r="H112" s="287"/>
      <c r="I112" s="287" t="s">
        <v>4129</v>
      </c>
      <c r="J112" s="287" t="s">
        <v>4209</v>
      </c>
    </row>
    <row r="113" spans="1:10">
      <c r="A113" s="287" t="s">
        <v>4325</v>
      </c>
      <c r="B113" s="287" t="s">
        <v>4326</v>
      </c>
      <c r="C113" s="287" t="s">
        <v>2007</v>
      </c>
      <c r="D113" s="287" t="s">
        <v>4126</v>
      </c>
      <c r="E113" s="287"/>
      <c r="F113" s="287" t="s">
        <v>4126</v>
      </c>
      <c r="G113" s="287" t="s">
        <v>4128</v>
      </c>
      <c r="H113" s="287"/>
      <c r="I113" s="287" t="s">
        <v>4129</v>
      </c>
      <c r="J113" s="287" t="s">
        <v>4209</v>
      </c>
    </row>
    <row r="114" spans="1:10">
      <c r="A114" s="287" t="s">
        <v>4327</v>
      </c>
      <c r="B114" s="287" t="s">
        <v>4328</v>
      </c>
      <c r="C114" s="287" t="s">
        <v>2013</v>
      </c>
      <c r="D114" s="287" t="s">
        <v>4126</v>
      </c>
      <c r="E114" s="287"/>
      <c r="F114" s="287" t="s">
        <v>4126</v>
      </c>
      <c r="G114" s="287" t="s">
        <v>4128</v>
      </c>
      <c r="H114" s="287"/>
      <c r="I114" s="287" t="s">
        <v>4129</v>
      </c>
      <c r="J114" s="287" t="s">
        <v>4209</v>
      </c>
    </row>
    <row r="115" spans="1:10">
      <c r="A115" s="287" t="s">
        <v>4329</v>
      </c>
      <c r="B115" s="287" t="s">
        <v>4330</v>
      </c>
      <c r="C115" s="287" t="s">
        <v>2007</v>
      </c>
      <c r="D115" s="287" t="s">
        <v>4189</v>
      </c>
      <c r="E115" s="287"/>
      <c r="F115" s="287" t="s">
        <v>4237</v>
      </c>
      <c r="G115" s="287" t="s">
        <v>4128</v>
      </c>
      <c r="H115" s="287"/>
      <c r="I115" s="287" t="s">
        <v>4129</v>
      </c>
      <c r="J115" s="287" t="s">
        <v>4238</v>
      </c>
    </row>
    <row r="116" spans="1:10">
      <c r="A116" s="287" t="s">
        <v>4331</v>
      </c>
      <c r="B116" s="287" t="s">
        <v>4330</v>
      </c>
      <c r="C116" s="287" t="s">
        <v>2021</v>
      </c>
      <c r="D116" s="287" t="s">
        <v>4126</v>
      </c>
      <c r="E116" s="287"/>
      <c r="F116" s="287" t="s">
        <v>4126</v>
      </c>
      <c r="G116" s="287" t="s">
        <v>4128</v>
      </c>
      <c r="H116" s="287"/>
      <c r="I116" s="287" t="s">
        <v>4129</v>
      </c>
      <c r="J116" s="287" t="s">
        <v>4209</v>
      </c>
    </row>
    <row r="117" spans="1:10">
      <c r="A117" s="287" t="s">
        <v>4332</v>
      </c>
      <c r="B117" s="287" t="s">
        <v>4333</v>
      </c>
      <c r="C117" s="287" t="s">
        <v>2022</v>
      </c>
      <c r="D117" s="287" t="s">
        <v>4126</v>
      </c>
      <c r="E117" s="287"/>
      <c r="F117" s="287" t="s">
        <v>4126</v>
      </c>
      <c r="G117" s="287" t="s">
        <v>4128</v>
      </c>
      <c r="H117" s="287"/>
      <c r="I117" s="287" t="s">
        <v>4129</v>
      </c>
      <c r="J117" s="287" t="s">
        <v>4209</v>
      </c>
    </row>
    <row r="118" spans="1:10">
      <c r="A118" s="287" t="s">
        <v>4334</v>
      </c>
      <c r="B118" s="287" t="s">
        <v>4335</v>
      </c>
      <c r="C118" s="287" t="s">
        <v>2004</v>
      </c>
      <c r="D118" s="287" t="s">
        <v>4189</v>
      </c>
      <c r="E118" s="287"/>
      <c r="F118" s="287" t="s">
        <v>4336</v>
      </c>
      <c r="G118" s="287" t="s">
        <v>4128</v>
      </c>
      <c r="H118" s="287"/>
      <c r="I118" s="287" t="s">
        <v>4129</v>
      </c>
      <c r="J118" s="287" t="s">
        <v>4337</v>
      </c>
    </row>
    <row r="119" spans="1:10">
      <c r="A119" s="287" t="s">
        <v>4338</v>
      </c>
      <c r="B119" s="287" t="s">
        <v>4335</v>
      </c>
      <c r="C119" s="287" t="s">
        <v>2015</v>
      </c>
      <c r="D119" s="287" t="s">
        <v>4189</v>
      </c>
      <c r="E119" s="287"/>
      <c r="F119" s="287" t="s">
        <v>4237</v>
      </c>
      <c r="G119" s="287" t="s">
        <v>4128</v>
      </c>
      <c r="H119" s="287"/>
      <c r="I119" s="287" t="s">
        <v>4129</v>
      </c>
      <c r="J119" s="287" t="s">
        <v>4238</v>
      </c>
    </row>
    <row r="120" spans="1:10">
      <c r="A120" s="287" t="s">
        <v>4339</v>
      </c>
      <c r="B120" s="287" t="s">
        <v>4340</v>
      </c>
      <c r="C120" s="287" t="s">
        <v>2013</v>
      </c>
      <c r="D120" s="287" t="s">
        <v>4189</v>
      </c>
      <c r="E120" s="287"/>
      <c r="F120" s="287" t="s">
        <v>4237</v>
      </c>
      <c r="G120" s="287" t="s">
        <v>4128</v>
      </c>
      <c r="H120" s="287"/>
      <c r="I120" s="287" t="s">
        <v>4129</v>
      </c>
      <c r="J120" s="287" t="s">
        <v>4238</v>
      </c>
    </row>
    <row r="121" spans="1:10">
      <c r="A121" s="287" t="s">
        <v>4341</v>
      </c>
      <c r="B121" s="287" t="s">
        <v>4342</v>
      </c>
      <c r="C121" s="287" t="s">
        <v>2010</v>
      </c>
      <c r="D121" s="287" t="s">
        <v>4189</v>
      </c>
      <c r="E121" s="287"/>
      <c r="F121" s="287" t="s">
        <v>4250</v>
      </c>
      <c r="G121" s="287" t="s">
        <v>4128</v>
      </c>
      <c r="H121" s="287"/>
      <c r="I121" s="287" t="s">
        <v>4129</v>
      </c>
      <c r="J121" s="287" t="s">
        <v>4251</v>
      </c>
    </row>
    <row r="122" spans="1:10">
      <c r="A122" s="287" t="s">
        <v>4343</v>
      </c>
      <c r="B122" s="287" t="s">
        <v>4342</v>
      </c>
      <c r="C122" s="287" t="s">
        <v>2019</v>
      </c>
      <c r="D122" s="287" t="s">
        <v>4189</v>
      </c>
      <c r="E122" s="287"/>
      <c r="F122" s="287" t="s">
        <v>4237</v>
      </c>
      <c r="G122" s="287" t="s">
        <v>4128</v>
      </c>
      <c r="H122" s="287"/>
      <c r="I122" s="287" t="s">
        <v>4129</v>
      </c>
      <c r="J122" s="287" t="s">
        <v>4238</v>
      </c>
    </row>
    <row r="123" spans="1:10">
      <c r="A123" s="287" t="s">
        <v>4344</v>
      </c>
      <c r="B123" s="287" t="s">
        <v>4345</v>
      </c>
      <c r="C123" s="287" t="s">
        <v>2022</v>
      </c>
      <c r="D123" s="287" t="s">
        <v>4189</v>
      </c>
      <c r="E123" s="287"/>
      <c r="F123" s="287" t="s">
        <v>4241</v>
      </c>
      <c r="G123" s="287" t="s">
        <v>4128</v>
      </c>
      <c r="H123" s="287"/>
      <c r="I123" s="287" t="s">
        <v>4129</v>
      </c>
      <c r="J123" s="287" t="s">
        <v>4242</v>
      </c>
    </row>
    <row r="124" spans="1:10">
      <c r="A124" s="287" t="s">
        <v>4346</v>
      </c>
      <c r="B124" s="287" t="s">
        <v>4347</v>
      </c>
      <c r="C124" s="287" t="s">
        <v>2021</v>
      </c>
      <c r="D124" s="287" t="s">
        <v>4189</v>
      </c>
      <c r="E124" s="287"/>
      <c r="F124" s="287" t="s">
        <v>4237</v>
      </c>
      <c r="G124" s="287" t="s">
        <v>4128</v>
      </c>
      <c r="H124" s="287"/>
      <c r="I124" s="287" t="s">
        <v>4129</v>
      </c>
      <c r="J124" s="287" t="s">
        <v>4238</v>
      </c>
    </row>
    <row r="125" spans="1:10">
      <c r="A125" s="287" t="s">
        <v>4348</v>
      </c>
      <c r="B125" s="287" t="s">
        <v>4349</v>
      </c>
      <c r="C125" s="287" t="s">
        <v>2022</v>
      </c>
      <c r="D125" s="287" t="s">
        <v>4189</v>
      </c>
      <c r="E125" s="287"/>
      <c r="F125" s="287" t="s">
        <v>4350</v>
      </c>
      <c r="G125" s="287" t="s">
        <v>4128</v>
      </c>
      <c r="H125" s="287"/>
      <c r="I125" s="287" t="s">
        <v>4129</v>
      </c>
      <c r="J125" s="287" t="s">
        <v>4351</v>
      </c>
    </row>
    <row r="126" spans="1:10">
      <c r="A126" s="287" t="s">
        <v>4352</v>
      </c>
      <c r="B126" s="287" t="s">
        <v>4349</v>
      </c>
      <c r="C126" s="287" t="s">
        <v>2004</v>
      </c>
      <c r="D126" s="287" t="s">
        <v>4189</v>
      </c>
      <c r="E126" s="287"/>
      <c r="F126" s="287" t="s">
        <v>4350</v>
      </c>
      <c r="G126" s="287" t="s">
        <v>4128</v>
      </c>
      <c r="H126" s="287"/>
      <c r="I126" s="287" t="s">
        <v>4129</v>
      </c>
      <c r="J126" s="287" t="s">
        <v>4351</v>
      </c>
    </row>
    <row r="127" spans="1:10">
      <c r="A127" s="287" t="s">
        <v>4353</v>
      </c>
      <c r="B127" s="287" t="s">
        <v>4349</v>
      </c>
      <c r="C127" s="287" t="s">
        <v>2007</v>
      </c>
      <c r="D127" s="287" t="s">
        <v>4189</v>
      </c>
      <c r="E127" s="287"/>
      <c r="F127" s="287" t="s">
        <v>4350</v>
      </c>
      <c r="G127" s="287" t="s">
        <v>4128</v>
      </c>
      <c r="H127" s="287"/>
      <c r="I127" s="287" t="s">
        <v>4129</v>
      </c>
      <c r="J127" s="287" t="s">
        <v>4351</v>
      </c>
    </row>
    <row r="128" spans="1:10">
      <c r="A128" s="287" t="s">
        <v>4354</v>
      </c>
      <c r="B128" s="287" t="s">
        <v>4349</v>
      </c>
      <c r="C128" s="287" t="s">
        <v>2010</v>
      </c>
      <c r="D128" s="287" t="s">
        <v>4189</v>
      </c>
      <c r="E128" s="287"/>
      <c r="F128" s="287" t="s">
        <v>4350</v>
      </c>
      <c r="G128" s="287" t="s">
        <v>4128</v>
      </c>
      <c r="H128" s="287"/>
      <c r="I128" s="287" t="s">
        <v>4129</v>
      </c>
      <c r="J128" s="287" t="s">
        <v>4351</v>
      </c>
    </row>
    <row r="129" spans="1:10">
      <c r="A129" s="287" t="s">
        <v>4355</v>
      </c>
      <c r="B129" s="287" t="s">
        <v>4349</v>
      </c>
      <c r="C129" s="287" t="s">
        <v>2013</v>
      </c>
      <c r="D129" s="287" t="s">
        <v>4189</v>
      </c>
      <c r="E129" s="287"/>
      <c r="F129" s="287" t="s">
        <v>4350</v>
      </c>
      <c r="G129" s="287" t="s">
        <v>4128</v>
      </c>
      <c r="H129" s="287"/>
      <c r="I129" s="287" t="s">
        <v>4129</v>
      </c>
      <c r="J129" s="287" t="s">
        <v>4351</v>
      </c>
    </row>
    <row r="130" spans="1:10">
      <c r="A130" s="287" t="s">
        <v>4356</v>
      </c>
      <c r="B130" s="287" t="s">
        <v>4349</v>
      </c>
      <c r="C130" s="287" t="s">
        <v>2019</v>
      </c>
      <c r="D130" s="287" t="s">
        <v>4189</v>
      </c>
      <c r="E130" s="287"/>
      <c r="F130" s="287" t="s">
        <v>4350</v>
      </c>
      <c r="G130" s="287" t="s">
        <v>4128</v>
      </c>
      <c r="H130" s="287"/>
      <c r="I130" s="287" t="s">
        <v>4129</v>
      </c>
      <c r="J130" s="287" t="s">
        <v>4351</v>
      </c>
    </row>
    <row r="131" spans="1:10">
      <c r="A131" s="287" t="s">
        <v>4357</v>
      </c>
      <c r="B131" s="287" t="s">
        <v>4349</v>
      </c>
      <c r="C131" s="287" t="s">
        <v>2021</v>
      </c>
      <c r="D131" s="287" t="s">
        <v>4189</v>
      </c>
      <c r="E131" s="287"/>
      <c r="F131" s="287" t="s">
        <v>4350</v>
      </c>
      <c r="G131" s="287" t="s">
        <v>4128</v>
      </c>
      <c r="H131" s="287"/>
      <c r="I131" s="287" t="s">
        <v>4129</v>
      </c>
      <c r="J131" s="287" t="s">
        <v>4351</v>
      </c>
    </row>
    <row r="132" spans="1:10">
      <c r="A132" s="287" t="s">
        <v>4358</v>
      </c>
      <c r="B132" s="287" t="s">
        <v>4349</v>
      </c>
      <c r="C132" s="287" t="s">
        <v>2015</v>
      </c>
      <c r="D132" s="287" t="s">
        <v>4189</v>
      </c>
      <c r="E132" s="287"/>
      <c r="F132" s="287" t="s">
        <v>4350</v>
      </c>
      <c r="G132" s="287" t="s">
        <v>4128</v>
      </c>
      <c r="H132" s="287"/>
      <c r="I132" s="287" t="s">
        <v>4129</v>
      </c>
      <c r="J132" s="287" t="s">
        <v>4351</v>
      </c>
    </row>
    <row r="133" spans="1:10">
      <c r="A133" s="287" t="s">
        <v>4359</v>
      </c>
      <c r="B133" s="287" t="s">
        <v>4360</v>
      </c>
      <c r="C133" s="287" t="s">
        <v>2022</v>
      </c>
      <c r="D133" s="287" t="s">
        <v>4189</v>
      </c>
      <c r="E133" s="287"/>
      <c r="F133" s="287" t="s">
        <v>4256</v>
      </c>
      <c r="G133" s="287" t="s">
        <v>4128</v>
      </c>
      <c r="H133" s="287"/>
      <c r="I133" s="287" t="s">
        <v>4129</v>
      </c>
      <c r="J133" s="287" t="s">
        <v>4257</v>
      </c>
    </row>
    <row r="134" spans="1:10">
      <c r="A134" s="287" t="s">
        <v>4361</v>
      </c>
      <c r="B134" s="287" t="s">
        <v>4360</v>
      </c>
      <c r="C134" s="287" t="s">
        <v>2007</v>
      </c>
      <c r="D134" s="287" t="s">
        <v>4189</v>
      </c>
      <c r="E134" s="287"/>
      <c r="F134" s="287" t="s">
        <v>4189</v>
      </c>
      <c r="G134" s="287" t="s">
        <v>4128</v>
      </c>
      <c r="H134" s="287"/>
      <c r="I134" s="287" t="s">
        <v>4129</v>
      </c>
      <c r="J134" s="287" t="s">
        <v>4223</v>
      </c>
    </row>
    <row r="135" spans="1:10">
      <c r="A135" s="287" t="s">
        <v>4362</v>
      </c>
      <c r="B135" s="287" t="s">
        <v>4360</v>
      </c>
      <c r="C135" s="287" t="s">
        <v>2021</v>
      </c>
      <c r="D135" s="287" t="s">
        <v>4189</v>
      </c>
      <c r="E135" s="287"/>
      <c r="F135" s="287" t="s">
        <v>4189</v>
      </c>
      <c r="G135" s="287" t="s">
        <v>4128</v>
      </c>
      <c r="H135" s="287"/>
      <c r="I135" s="287" t="s">
        <v>4129</v>
      </c>
      <c r="J135" s="287" t="s">
        <v>4223</v>
      </c>
    </row>
    <row r="136" spans="1:10">
      <c r="A136" s="287" t="s">
        <v>4363</v>
      </c>
      <c r="B136" s="287" t="s">
        <v>4364</v>
      </c>
      <c r="C136" s="287" t="s">
        <v>2022</v>
      </c>
      <c r="D136" s="287" t="s">
        <v>4126</v>
      </c>
      <c r="E136" s="287"/>
      <c r="F136" s="287" t="s">
        <v>4365</v>
      </c>
      <c r="G136" s="287" t="s">
        <v>4128</v>
      </c>
      <c r="H136" s="287"/>
      <c r="I136" s="287" t="s">
        <v>4129</v>
      </c>
      <c r="J136" s="287" t="s">
        <v>4366</v>
      </c>
    </row>
    <row r="137" spans="1:10">
      <c r="A137" s="287" t="s">
        <v>4367</v>
      </c>
      <c r="B137" s="287" t="s">
        <v>4364</v>
      </c>
      <c r="C137" s="287" t="s">
        <v>2004</v>
      </c>
      <c r="D137" s="287" t="s">
        <v>4126</v>
      </c>
      <c r="E137" s="287"/>
      <c r="F137" s="287" t="s">
        <v>4365</v>
      </c>
      <c r="G137" s="287" t="s">
        <v>4128</v>
      </c>
      <c r="H137" s="287"/>
      <c r="I137" s="287" t="s">
        <v>4129</v>
      </c>
      <c r="J137" s="287" t="s">
        <v>4366</v>
      </c>
    </row>
    <row r="138" spans="1:10">
      <c r="A138" s="287" t="s">
        <v>4368</v>
      </c>
      <c r="B138" s="287" t="s">
        <v>4364</v>
      </c>
      <c r="C138" s="287" t="s">
        <v>2007</v>
      </c>
      <c r="D138" s="287" t="s">
        <v>4126</v>
      </c>
      <c r="E138" s="287"/>
      <c r="F138" s="287" t="s">
        <v>4282</v>
      </c>
      <c r="G138" s="287" t="s">
        <v>4128</v>
      </c>
      <c r="H138" s="287"/>
      <c r="I138" s="287" t="s">
        <v>4129</v>
      </c>
      <c r="J138" s="287" t="s">
        <v>4283</v>
      </c>
    </row>
    <row r="139" spans="1:10">
      <c r="A139" s="287" t="s">
        <v>4369</v>
      </c>
      <c r="B139" s="287" t="s">
        <v>4364</v>
      </c>
      <c r="C139" s="287" t="s">
        <v>2010</v>
      </c>
      <c r="D139" s="287" t="s">
        <v>4126</v>
      </c>
      <c r="E139" s="287"/>
      <c r="F139" s="287" t="s">
        <v>4285</v>
      </c>
      <c r="G139" s="287" t="s">
        <v>4128</v>
      </c>
      <c r="H139" s="287"/>
      <c r="I139" s="287" t="s">
        <v>4129</v>
      </c>
      <c r="J139" s="287" t="s">
        <v>4286</v>
      </c>
    </row>
    <row r="140" spans="1:10">
      <c r="A140" s="287" t="s">
        <v>4370</v>
      </c>
      <c r="B140" s="287" t="s">
        <v>4364</v>
      </c>
      <c r="C140" s="287" t="s">
        <v>2013</v>
      </c>
      <c r="D140" s="287" t="s">
        <v>4126</v>
      </c>
      <c r="E140" s="287"/>
      <c r="F140" s="287" t="s">
        <v>4365</v>
      </c>
      <c r="G140" s="287" t="s">
        <v>4128</v>
      </c>
      <c r="H140" s="287"/>
      <c r="I140" s="287" t="s">
        <v>4129</v>
      </c>
      <c r="J140" s="287" t="s">
        <v>4366</v>
      </c>
    </row>
    <row r="141" spans="1:10">
      <c r="A141" s="287" t="s">
        <v>4371</v>
      </c>
      <c r="B141" s="287" t="s">
        <v>4364</v>
      </c>
      <c r="C141" s="287" t="s">
        <v>2019</v>
      </c>
      <c r="D141" s="287" t="s">
        <v>4126</v>
      </c>
      <c r="E141" s="287"/>
      <c r="F141" s="287" t="s">
        <v>4372</v>
      </c>
      <c r="G141" s="287" t="s">
        <v>4128</v>
      </c>
      <c r="H141" s="287"/>
      <c r="I141" s="287" t="s">
        <v>4129</v>
      </c>
      <c r="J141" s="287" t="s">
        <v>4373</v>
      </c>
    </row>
    <row r="142" spans="1:10">
      <c r="A142" s="287" t="s">
        <v>4374</v>
      </c>
      <c r="B142" s="287" t="s">
        <v>4364</v>
      </c>
      <c r="C142" s="287" t="s">
        <v>2021</v>
      </c>
      <c r="D142" s="287" t="s">
        <v>4126</v>
      </c>
      <c r="E142" s="287"/>
      <c r="F142" s="287" t="s">
        <v>4365</v>
      </c>
      <c r="G142" s="287" t="s">
        <v>4128</v>
      </c>
      <c r="H142" s="287"/>
      <c r="I142" s="287" t="s">
        <v>4129</v>
      </c>
      <c r="J142" s="287" t="s">
        <v>4366</v>
      </c>
    </row>
    <row r="143" spans="1:10">
      <c r="A143" s="287" t="s">
        <v>4375</v>
      </c>
      <c r="B143" s="287" t="s">
        <v>4364</v>
      </c>
      <c r="C143" s="287" t="s">
        <v>2015</v>
      </c>
      <c r="D143" s="287" t="s">
        <v>4126</v>
      </c>
      <c r="E143" s="287"/>
      <c r="F143" s="287" t="s">
        <v>4376</v>
      </c>
      <c r="G143" s="287" t="s">
        <v>4128</v>
      </c>
      <c r="H143" s="287"/>
      <c r="I143" s="287" t="s">
        <v>4129</v>
      </c>
      <c r="J143" s="287" t="s">
        <v>4377</v>
      </c>
    </row>
    <row r="144" spans="1:10">
      <c r="A144" s="287" t="s">
        <v>4378</v>
      </c>
      <c r="B144" s="287" t="s">
        <v>4364</v>
      </c>
      <c r="C144" s="287" t="s">
        <v>2024</v>
      </c>
      <c r="D144" s="287" t="s">
        <v>4126</v>
      </c>
      <c r="E144" s="287"/>
      <c r="F144" s="287" t="s">
        <v>4294</v>
      </c>
      <c r="G144" s="287" t="s">
        <v>4128</v>
      </c>
      <c r="H144" s="287"/>
      <c r="I144" s="287" t="s">
        <v>4129</v>
      </c>
      <c r="J144" s="287" t="s">
        <v>4295</v>
      </c>
    </row>
    <row r="145" spans="1:10">
      <c r="A145" s="287" t="s">
        <v>4379</v>
      </c>
      <c r="B145" s="287" t="s">
        <v>4364</v>
      </c>
      <c r="C145" s="287" t="s">
        <v>2025</v>
      </c>
      <c r="D145" s="287" t="s">
        <v>4126</v>
      </c>
      <c r="E145" s="287"/>
      <c r="F145" s="287" t="s">
        <v>4294</v>
      </c>
      <c r="G145" s="287" t="s">
        <v>4128</v>
      </c>
      <c r="H145" s="287"/>
      <c r="I145" s="287" t="s">
        <v>4129</v>
      </c>
      <c r="J145" s="287" t="s">
        <v>4295</v>
      </c>
    </row>
    <row r="146" spans="1:10">
      <c r="A146" s="287" t="s">
        <v>4380</v>
      </c>
      <c r="B146" s="287" t="s">
        <v>4364</v>
      </c>
      <c r="C146" s="287" t="s">
        <v>2030</v>
      </c>
      <c r="D146" s="287" t="s">
        <v>4126</v>
      </c>
      <c r="E146" s="287"/>
      <c r="F146" s="287" t="s">
        <v>4294</v>
      </c>
      <c r="G146" s="287" t="s">
        <v>4128</v>
      </c>
      <c r="H146" s="287"/>
      <c r="I146" s="287" t="s">
        <v>4129</v>
      </c>
      <c r="J146" s="287" t="s">
        <v>4295</v>
      </c>
    </row>
    <row r="147" spans="1:10">
      <c r="A147" s="287" t="s">
        <v>4381</v>
      </c>
      <c r="B147" s="287" t="s">
        <v>4364</v>
      </c>
      <c r="C147" s="287" t="s">
        <v>2032</v>
      </c>
      <c r="D147" s="287" t="s">
        <v>4126</v>
      </c>
      <c r="E147" s="287"/>
      <c r="F147" s="287" t="s">
        <v>4294</v>
      </c>
      <c r="G147" s="287" t="s">
        <v>4128</v>
      </c>
      <c r="H147" s="287"/>
      <c r="I147" s="287" t="s">
        <v>4129</v>
      </c>
      <c r="J147" s="287" t="s">
        <v>4295</v>
      </c>
    </row>
    <row r="148" spans="1:10">
      <c r="A148" s="287" t="s">
        <v>4382</v>
      </c>
      <c r="B148" s="287" t="s">
        <v>4364</v>
      </c>
      <c r="C148" s="287" t="s">
        <v>2034</v>
      </c>
      <c r="D148" s="287" t="s">
        <v>4126</v>
      </c>
      <c r="E148" s="287"/>
      <c r="F148" s="287" t="s">
        <v>4294</v>
      </c>
      <c r="G148" s="287" t="s">
        <v>4128</v>
      </c>
      <c r="H148" s="287"/>
      <c r="I148" s="287" t="s">
        <v>4129</v>
      </c>
      <c r="J148" s="287" t="s">
        <v>4295</v>
      </c>
    </row>
    <row r="149" spans="1:10">
      <c r="A149" s="287" t="s">
        <v>4383</v>
      </c>
      <c r="B149" s="287" t="s">
        <v>4364</v>
      </c>
      <c r="C149" s="287" t="s">
        <v>2037</v>
      </c>
      <c r="D149" s="287" t="s">
        <v>4126</v>
      </c>
      <c r="E149" s="287"/>
      <c r="F149" s="287" t="s">
        <v>4294</v>
      </c>
      <c r="G149" s="287" t="s">
        <v>4128</v>
      </c>
      <c r="H149" s="287"/>
      <c r="I149" s="287" t="s">
        <v>4129</v>
      </c>
      <c r="J149" s="287" t="s">
        <v>4295</v>
      </c>
    </row>
    <row r="150" spans="1:10">
      <c r="A150" s="287" t="s">
        <v>4384</v>
      </c>
      <c r="B150" s="287" t="s">
        <v>4364</v>
      </c>
      <c r="C150" s="287" t="s">
        <v>2038</v>
      </c>
      <c r="D150" s="287" t="s">
        <v>4126</v>
      </c>
      <c r="E150" s="287"/>
      <c r="F150" s="287" t="s">
        <v>4294</v>
      </c>
      <c r="G150" s="287" t="s">
        <v>4128</v>
      </c>
      <c r="H150" s="287"/>
      <c r="I150" s="287" t="s">
        <v>4129</v>
      </c>
      <c r="J150" s="287" t="s">
        <v>4295</v>
      </c>
    </row>
    <row r="151" spans="1:10">
      <c r="A151" s="287" t="s">
        <v>4385</v>
      </c>
      <c r="B151" s="287" t="s">
        <v>4364</v>
      </c>
      <c r="C151" s="287" t="s">
        <v>2040</v>
      </c>
      <c r="D151" s="287" t="s">
        <v>4126</v>
      </c>
      <c r="E151" s="287"/>
      <c r="F151" s="287" t="s">
        <v>4294</v>
      </c>
      <c r="G151" s="287" t="s">
        <v>4128</v>
      </c>
      <c r="H151" s="287"/>
      <c r="I151" s="287" t="s">
        <v>4129</v>
      </c>
      <c r="J151" s="287" t="s">
        <v>4295</v>
      </c>
    </row>
    <row r="152" spans="1:10">
      <c r="A152" s="287" t="s">
        <v>4386</v>
      </c>
      <c r="B152" s="287" t="s">
        <v>4364</v>
      </c>
      <c r="C152" s="287" t="s">
        <v>2045</v>
      </c>
      <c r="D152" s="287" t="s">
        <v>4126</v>
      </c>
      <c r="E152" s="287"/>
      <c r="F152" s="287" t="s">
        <v>4294</v>
      </c>
      <c r="G152" s="287" t="s">
        <v>4128</v>
      </c>
      <c r="H152" s="287"/>
      <c r="I152" s="287" t="s">
        <v>4129</v>
      </c>
      <c r="J152" s="287" t="s">
        <v>4295</v>
      </c>
    </row>
    <row r="153" spans="1:10">
      <c r="A153" s="287" t="s">
        <v>4387</v>
      </c>
      <c r="B153" s="287" t="s">
        <v>4364</v>
      </c>
      <c r="C153" s="287" t="s">
        <v>2047</v>
      </c>
      <c r="D153" s="287" t="s">
        <v>4126</v>
      </c>
      <c r="E153" s="287"/>
      <c r="F153" s="287" t="s">
        <v>4294</v>
      </c>
      <c r="G153" s="287" t="s">
        <v>4128</v>
      </c>
      <c r="H153" s="287"/>
      <c r="I153" s="287" t="s">
        <v>4129</v>
      </c>
      <c r="J153" s="287" t="s">
        <v>4295</v>
      </c>
    </row>
    <row r="154" spans="1:10">
      <c r="A154" s="287" t="s">
        <v>4388</v>
      </c>
      <c r="B154" s="287" t="s">
        <v>4364</v>
      </c>
      <c r="C154" s="287" t="s">
        <v>2049</v>
      </c>
      <c r="D154" s="287" t="s">
        <v>4126</v>
      </c>
      <c r="E154" s="287"/>
      <c r="F154" s="287" t="s">
        <v>4294</v>
      </c>
      <c r="G154" s="287" t="s">
        <v>4128</v>
      </c>
      <c r="H154" s="287"/>
      <c r="I154" s="287" t="s">
        <v>4129</v>
      </c>
      <c r="J154" s="287" t="s">
        <v>4295</v>
      </c>
    </row>
    <row r="155" spans="1:10">
      <c r="A155" s="287" t="s">
        <v>4389</v>
      </c>
      <c r="B155" s="344">
        <v>46440</v>
      </c>
      <c r="C155" s="287" t="s">
        <v>2023</v>
      </c>
      <c r="D155" s="287" t="s">
        <v>4126</v>
      </c>
      <c r="E155" s="287"/>
      <c r="F155" s="287" t="s">
        <v>4294</v>
      </c>
      <c r="G155" s="287" t="s">
        <v>4128</v>
      </c>
      <c r="H155" s="287" t="s">
        <v>4390</v>
      </c>
      <c r="I155" s="287" t="s">
        <v>4307</v>
      </c>
      <c r="J155" s="287" t="s">
        <v>4391</v>
      </c>
    </row>
    <row r="156" spans="1:10">
      <c r="A156" s="287" t="s">
        <v>4392</v>
      </c>
      <c r="B156" s="287" t="s">
        <v>4393</v>
      </c>
      <c r="C156" s="287" t="s">
        <v>2007</v>
      </c>
      <c r="D156" s="287" t="s">
        <v>4189</v>
      </c>
      <c r="E156" s="287"/>
      <c r="F156" s="287" t="s">
        <v>4394</v>
      </c>
      <c r="G156" s="287" t="s">
        <v>4128</v>
      </c>
      <c r="H156" s="287"/>
      <c r="I156" s="287" t="s">
        <v>4129</v>
      </c>
      <c r="J156" s="287" t="s">
        <v>4395</v>
      </c>
    </row>
    <row r="157" spans="1:10">
      <c r="A157" s="287" t="s">
        <v>4396</v>
      </c>
      <c r="B157" s="287" t="s">
        <v>4397</v>
      </c>
      <c r="C157" s="287" t="s">
        <v>2013</v>
      </c>
      <c r="D157" s="287" t="s">
        <v>4189</v>
      </c>
      <c r="E157" s="287"/>
      <c r="F157" s="287" t="s">
        <v>4398</v>
      </c>
      <c r="G157" s="287" t="s">
        <v>4128</v>
      </c>
      <c r="H157" s="287"/>
      <c r="I157" s="287" t="s">
        <v>4129</v>
      </c>
      <c r="J157" s="287" t="s">
        <v>4399</v>
      </c>
    </row>
    <row r="158" spans="1:10">
      <c r="A158" s="287" t="s">
        <v>4400</v>
      </c>
      <c r="B158" s="287" t="s">
        <v>4401</v>
      </c>
      <c r="C158" s="287" t="s">
        <v>2013</v>
      </c>
      <c r="D158" s="287" t="s">
        <v>4189</v>
      </c>
      <c r="E158" s="287"/>
      <c r="F158" s="287" t="s">
        <v>4398</v>
      </c>
      <c r="G158" s="287" t="s">
        <v>4128</v>
      </c>
      <c r="H158" s="287"/>
      <c r="I158" s="287" t="s">
        <v>4129</v>
      </c>
      <c r="J158" s="287" t="s">
        <v>4399</v>
      </c>
    </row>
    <row r="159" spans="1:10">
      <c r="A159" s="287" t="s">
        <v>4402</v>
      </c>
      <c r="B159" s="287" t="s">
        <v>4403</v>
      </c>
      <c r="C159" s="287" t="s">
        <v>2007</v>
      </c>
      <c r="D159" s="287" t="s">
        <v>4189</v>
      </c>
      <c r="E159" s="287"/>
      <c r="F159" s="287" t="s">
        <v>4404</v>
      </c>
      <c r="G159" s="287" t="s">
        <v>4128</v>
      </c>
      <c r="H159" s="287"/>
      <c r="I159" s="287" t="s">
        <v>4129</v>
      </c>
      <c r="J159" s="287" t="s">
        <v>4405</v>
      </c>
    </row>
    <row r="160" spans="1:10">
      <c r="A160" s="287" t="s">
        <v>4406</v>
      </c>
      <c r="B160" s="287" t="s">
        <v>4403</v>
      </c>
      <c r="C160" s="287" t="s">
        <v>2010</v>
      </c>
      <c r="D160" s="287" t="s">
        <v>4189</v>
      </c>
      <c r="E160" s="287"/>
      <c r="F160" s="287" t="s">
        <v>4407</v>
      </c>
      <c r="G160" s="287" t="s">
        <v>4128</v>
      </c>
      <c r="H160" s="287"/>
      <c r="I160" s="287" t="s">
        <v>4129</v>
      </c>
      <c r="J160" s="287" t="s">
        <v>4408</v>
      </c>
    </row>
    <row r="161" spans="1:10">
      <c r="A161" s="287" t="s">
        <v>4409</v>
      </c>
      <c r="B161" s="287" t="s">
        <v>4403</v>
      </c>
      <c r="C161" s="287" t="s">
        <v>2013</v>
      </c>
      <c r="D161" s="287" t="s">
        <v>4189</v>
      </c>
      <c r="E161" s="287"/>
      <c r="F161" s="287" t="s">
        <v>4398</v>
      </c>
      <c r="G161" s="287" t="s">
        <v>4128</v>
      </c>
      <c r="H161" s="287"/>
      <c r="I161" s="287" t="s">
        <v>4129</v>
      </c>
      <c r="J161" s="287" t="s">
        <v>4399</v>
      </c>
    </row>
    <row r="162" spans="1:10">
      <c r="A162" s="287" t="s">
        <v>4410</v>
      </c>
      <c r="B162" s="287" t="s">
        <v>4403</v>
      </c>
      <c r="C162" s="287" t="s">
        <v>2015</v>
      </c>
      <c r="D162" s="287" t="s">
        <v>4189</v>
      </c>
      <c r="E162" s="287"/>
      <c r="F162" s="287" t="s">
        <v>4411</v>
      </c>
      <c r="G162" s="287" t="s">
        <v>4128</v>
      </c>
      <c r="H162" s="287"/>
      <c r="I162" s="287" t="s">
        <v>4129</v>
      </c>
      <c r="J162" s="287" t="s">
        <v>4412</v>
      </c>
    </row>
    <row r="163" spans="1:10">
      <c r="A163" s="287" t="s">
        <v>4413</v>
      </c>
      <c r="B163" s="287" t="s">
        <v>4414</v>
      </c>
      <c r="C163" s="287" t="s">
        <v>2019</v>
      </c>
      <c r="D163" s="287" t="s">
        <v>4126</v>
      </c>
      <c r="E163" s="287"/>
      <c r="F163" s="287" t="s">
        <v>4365</v>
      </c>
      <c r="G163" s="287" t="s">
        <v>4128</v>
      </c>
      <c r="H163" s="287"/>
      <c r="I163" s="287" t="s">
        <v>4129</v>
      </c>
      <c r="J163" s="287" t="s">
        <v>4366</v>
      </c>
    </row>
    <row r="164" spans="1:10">
      <c r="A164" s="287" t="s">
        <v>4415</v>
      </c>
      <c r="B164" s="287" t="s">
        <v>4416</v>
      </c>
      <c r="C164" s="287" t="s">
        <v>2004</v>
      </c>
      <c r="D164" s="287" t="s">
        <v>4189</v>
      </c>
      <c r="E164" s="287"/>
      <c r="F164" s="287" t="s">
        <v>4417</v>
      </c>
      <c r="G164" s="287" t="s">
        <v>4128</v>
      </c>
      <c r="H164" s="287"/>
      <c r="I164" s="287" t="s">
        <v>4129</v>
      </c>
      <c r="J164" s="287" t="s">
        <v>4418</v>
      </c>
    </row>
    <row r="165" spans="1:10">
      <c r="A165" s="287" t="s">
        <v>4419</v>
      </c>
      <c r="B165" s="287" t="s">
        <v>4420</v>
      </c>
      <c r="C165" s="287" t="s">
        <v>2019</v>
      </c>
      <c r="D165" s="287" t="s">
        <v>4189</v>
      </c>
      <c r="E165" s="287"/>
      <c r="F165" s="287" t="s">
        <v>4411</v>
      </c>
      <c r="G165" s="287" t="s">
        <v>4128</v>
      </c>
      <c r="H165" s="287"/>
      <c r="I165" s="287" t="s">
        <v>4129</v>
      </c>
      <c r="J165" s="287" t="s">
        <v>4412</v>
      </c>
    </row>
    <row r="166" spans="1:10">
      <c r="A166" s="287" t="s">
        <v>4421</v>
      </c>
      <c r="B166" s="287" t="s">
        <v>4420</v>
      </c>
      <c r="C166" s="287" t="s">
        <v>2021</v>
      </c>
      <c r="D166" s="287" t="s">
        <v>4189</v>
      </c>
      <c r="E166" s="287"/>
      <c r="F166" s="287" t="s">
        <v>4422</v>
      </c>
      <c r="G166" s="287" t="s">
        <v>4128</v>
      </c>
      <c r="H166" s="287"/>
      <c r="I166" s="287" t="s">
        <v>4129</v>
      </c>
      <c r="J166" s="287" t="s">
        <v>4423</v>
      </c>
    </row>
    <row r="167" spans="1:10">
      <c r="A167" s="287" t="s">
        <v>4424</v>
      </c>
      <c r="B167" s="287" t="s">
        <v>4425</v>
      </c>
      <c r="C167" s="287" t="s">
        <v>2022</v>
      </c>
      <c r="D167" s="287" t="s">
        <v>4126</v>
      </c>
      <c r="E167" s="287"/>
      <c r="F167" s="287" t="s">
        <v>4365</v>
      </c>
      <c r="G167" s="287" t="s">
        <v>4128</v>
      </c>
      <c r="H167" s="287"/>
      <c r="I167" s="287" t="s">
        <v>4129</v>
      </c>
      <c r="J167" s="287" t="s">
        <v>4366</v>
      </c>
    </row>
    <row r="168" spans="1:10">
      <c r="A168" s="287" t="s">
        <v>4426</v>
      </c>
      <c r="B168" s="287" t="s">
        <v>4425</v>
      </c>
      <c r="C168" s="287" t="s">
        <v>2004</v>
      </c>
      <c r="D168" s="287" t="s">
        <v>4126</v>
      </c>
      <c r="E168" s="287"/>
      <c r="F168" s="287" t="s">
        <v>4365</v>
      </c>
      <c r="G168" s="287" t="s">
        <v>4128</v>
      </c>
      <c r="H168" s="287"/>
      <c r="I168" s="287" t="s">
        <v>4129</v>
      </c>
      <c r="J168" s="287" t="s">
        <v>4366</v>
      </c>
    </row>
    <row r="169" spans="1:10">
      <c r="A169" s="287" t="s">
        <v>4427</v>
      </c>
      <c r="B169" s="287" t="s">
        <v>4425</v>
      </c>
      <c r="C169" s="287" t="s">
        <v>2007</v>
      </c>
      <c r="D169" s="287" t="s">
        <v>4126</v>
      </c>
      <c r="E169" s="287"/>
      <c r="F169" s="287" t="s">
        <v>4282</v>
      </c>
      <c r="G169" s="287" t="s">
        <v>4128</v>
      </c>
      <c r="H169" s="287"/>
      <c r="I169" s="287" t="s">
        <v>4129</v>
      </c>
      <c r="J169" s="287" t="s">
        <v>4283</v>
      </c>
    </row>
    <row r="170" spans="1:10">
      <c r="A170" s="287" t="s">
        <v>4428</v>
      </c>
      <c r="B170" s="287" t="s">
        <v>4425</v>
      </c>
      <c r="C170" s="287" t="s">
        <v>2010</v>
      </c>
      <c r="D170" s="287" t="s">
        <v>4126</v>
      </c>
      <c r="E170" s="287"/>
      <c r="F170" s="287" t="s">
        <v>4285</v>
      </c>
      <c r="G170" s="287" t="s">
        <v>4128</v>
      </c>
      <c r="H170" s="287"/>
      <c r="I170" s="287" t="s">
        <v>4129</v>
      </c>
      <c r="J170" s="287" t="s">
        <v>4286</v>
      </c>
    </row>
    <row r="171" spans="1:10">
      <c r="A171" s="287" t="s">
        <v>4429</v>
      </c>
      <c r="B171" s="287" t="s">
        <v>4425</v>
      </c>
      <c r="C171" s="287" t="s">
        <v>2013</v>
      </c>
      <c r="D171" s="287" t="s">
        <v>4126</v>
      </c>
      <c r="E171" s="287"/>
      <c r="F171" s="287" t="s">
        <v>4365</v>
      </c>
      <c r="G171" s="287" t="s">
        <v>4128</v>
      </c>
      <c r="H171" s="287"/>
      <c r="I171" s="287" t="s">
        <v>4129</v>
      </c>
      <c r="J171" s="287" t="s">
        <v>4366</v>
      </c>
    </row>
    <row r="172" spans="1:10">
      <c r="A172" s="287" t="s">
        <v>4430</v>
      </c>
      <c r="B172" s="287" t="s">
        <v>4425</v>
      </c>
      <c r="C172" s="287" t="s">
        <v>2021</v>
      </c>
      <c r="D172" s="287" t="s">
        <v>4126</v>
      </c>
      <c r="E172" s="287"/>
      <c r="F172" s="287" t="s">
        <v>4365</v>
      </c>
      <c r="G172" s="287" t="s">
        <v>4128</v>
      </c>
      <c r="H172" s="287"/>
      <c r="I172" s="287" t="s">
        <v>4129</v>
      </c>
      <c r="J172" s="287" t="s">
        <v>4366</v>
      </c>
    </row>
    <row r="173" spans="1:10">
      <c r="A173" s="287" t="s">
        <v>4431</v>
      </c>
      <c r="B173" s="287" t="s">
        <v>4425</v>
      </c>
      <c r="C173" s="287" t="s">
        <v>2015</v>
      </c>
      <c r="D173" s="287" t="s">
        <v>4126</v>
      </c>
      <c r="E173" s="287"/>
      <c r="F173" s="287" t="s">
        <v>4376</v>
      </c>
      <c r="G173" s="287" t="s">
        <v>4128</v>
      </c>
      <c r="H173" s="287"/>
      <c r="I173" s="287" t="s">
        <v>4129</v>
      </c>
      <c r="J173" s="287" t="s">
        <v>4377</v>
      </c>
    </row>
    <row r="174" spans="1:10">
      <c r="A174" s="287" t="s">
        <v>4432</v>
      </c>
      <c r="B174" s="287" t="s">
        <v>4425</v>
      </c>
      <c r="C174" s="287" t="s">
        <v>2024</v>
      </c>
      <c r="D174" s="287" t="s">
        <v>4126</v>
      </c>
      <c r="E174" s="287"/>
      <c r="F174" s="287" t="s">
        <v>4294</v>
      </c>
      <c r="G174" s="287" t="s">
        <v>4128</v>
      </c>
      <c r="H174" s="287"/>
      <c r="I174" s="287" t="s">
        <v>4129</v>
      </c>
      <c r="J174" s="287" t="s">
        <v>4295</v>
      </c>
    </row>
    <row r="175" spans="1:10">
      <c r="A175" s="287" t="s">
        <v>4433</v>
      </c>
      <c r="B175" s="287" t="s">
        <v>4425</v>
      </c>
      <c r="C175" s="287" t="s">
        <v>2025</v>
      </c>
      <c r="D175" s="287" t="s">
        <v>4126</v>
      </c>
      <c r="E175" s="287"/>
      <c r="F175" s="287" t="s">
        <v>4294</v>
      </c>
      <c r="G175" s="287" t="s">
        <v>4128</v>
      </c>
      <c r="H175" s="287"/>
      <c r="I175" s="287" t="s">
        <v>4129</v>
      </c>
      <c r="J175" s="287" t="s">
        <v>4295</v>
      </c>
    </row>
    <row r="176" spans="1:10">
      <c r="A176" s="287" t="s">
        <v>4434</v>
      </c>
      <c r="B176" s="287" t="s">
        <v>4425</v>
      </c>
      <c r="C176" s="287" t="s">
        <v>2030</v>
      </c>
      <c r="D176" s="287" t="s">
        <v>4126</v>
      </c>
      <c r="E176" s="287"/>
      <c r="F176" s="287" t="s">
        <v>4294</v>
      </c>
      <c r="G176" s="287" t="s">
        <v>4128</v>
      </c>
      <c r="H176" s="287"/>
      <c r="I176" s="287" t="s">
        <v>4129</v>
      </c>
      <c r="J176" s="287" t="s">
        <v>4295</v>
      </c>
    </row>
    <row r="177" spans="1:10">
      <c r="A177" s="287" t="s">
        <v>4435</v>
      </c>
      <c r="B177" s="287" t="s">
        <v>4425</v>
      </c>
      <c r="C177" s="287" t="s">
        <v>2032</v>
      </c>
      <c r="D177" s="287" t="s">
        <v>4126</v>
      </c>
      <c r="E177" s="287"/>
      <c r="F177" s="287" t="s">
        <v>4294</v>
      </c>
      <c r="G177" s="287" t="s">
        <v>4128</v>
      </c>
      <c r="H177" s="287"/>
      <c r="I177" s="287" t="s">
        <v>4129</v>
      </c>
      <c r="J177" s="287" t="s">
        <v>4295</v>
      </c>
    </row>
    <row r="178" spans="1:10">
      <c r="A178" s="287" t="s">
        <v>4436</v>
      </c>
      <c r="B178" s="287" t="s">
        <v>4425</v>
      </c>
      <c r="C178" s="287" t="s">
        <v>2034</v>
      </c>
      <c r="D178" s="287" t="s">
        <v>4126</v>
      </c>
      <c r="E178" s="287"/>
      <c r="F178" s="287" t="s">
        <v>4294</v>
      </c>
      <c r="G178" s="287" t="s">
        <v>4128</v>
      </c>
      <c r="H178" s="287"/>
      <c r="I178" s="287" t="s">
        <v>4129</v>
      </c>
      <c r="J178" s="287" t="s">
        <v>4295</v>
      </c>
    </row>
    <row r="179" spans="1:10">
      <c r="A179" s="287" t="s">
        <v>4437</v>
      </c>
      <c r="B179" s="287" t="s">
        <v>4425</v>
      </c>
      <c r="C179" s="287" t="s">
        <v>2037</v>
      </c>
      <c r="D179" s="287" t="s">
        <v>4126</v>
      </c>
      <c r="E179" s="287"/>
      <c r="F179" s="287" t="s">
        <v>4294</v>
      </c>
      <c r="G179" s="287" t="s">
        <v>4128</v>
      </c>
      <c r="H179" s="287"/>
      <c r="I179" s="287" t="s">
        <v>4129</v>
      </c>
      <c r="J179" s="287" t="s">
        <v>4295</v>
      </c>
    </row>
    <row r="180" spans="1:10">
      <c r="A180" s="287" t="s">
        <v>4438</v>
      </c>
      <c r="B180" s="287" t="s">
        <v>4425</v>
      </c>
      <c r="C180" s="287" t="s">
        <v>2038</v>
      </c>
      <c r="D180" s="287" t="s">
        <v>4126</v>
      </c>
      <c r="E180" s="287"/>
      <c r="F180" s="287" t="s">
        <v>4294</v>
      </c>
      <c r="G180" s="287" t="s">
        <v>4128</v>
      </c>
      <c r="H180" s="287"/>
      <c r="I180" s="287" t="s">
        <v>4129</v>
      </c>
      <c r="J180" s="287" t="s">
        <v>4295</v>
      </c>
    </row>
    <row r="181" spans="1:10">
      <c r="A181" s="287" t="s">
        <v>4439</v>
      </c>
      <c r="B181" s="287" t="s">
        <v>4425</v>
      </c>
      <c r="C181" s="287" t="s">
        <v>2040</v>
      </c>
      <c r="D181" s="287" t="s">
        <v>4126</v>
      </c>
      <c r="E181" s="287"/>
      <c r="F181" s="287" t="s">
        <v>4294</v>
      </c>
      <c r="G181" s="287" t="s">
        <v>4128</v>
      </c>
      <c r="H181" s="287"/>
      <c r="I181" s="287" t="s">
        <v>4129</v>
      </c>
      <c r="J181" s="287" t="s">
        <v>4295</v>
      </c>
    </row>
    <row r="182" spans="1:10">
      <c r="A182" s="287" t="s">
        <v>4440</v>
      </c>
      <c r="B182" s="287" t="s">
        <v>4425</v>
      </c>
      <c r="C182" s="287" t="s">
        <v>2045</v>
      </c>
      <c r="D182" s="287" t="s">
        <v>4126</v>
      </c>
      <c r="E182" s="287"/>
      <c r="F182" s="287" t="s">
        <v>4294</v>
      </c>
      <c r="G182" s="287" t="s">
        <v>4128</v>
      </c>
      <c r="H182" s="287"/>
      <c r="I182" s="287" t="s">
        <v>4129</v>
      </c>
      <c r="J182" s="287" t="s">
        <v>4295</v>
      </c>
    </row>
    <row r="183" spans="1:10">
      <c r="A183" s="287" t="s">
        <v>4441</v>
      </c>
      <c r="B183" s="287" t="s">
        <v>4425</v>
      </c>
      <c r="C183" s="287" t="s">
        <v>2047</v>
      </c>
      <c r="D183" s="287" t="s">
        <v>4126</v>
      </c>
      <c r="E183" s="287"/>
      <c r="F183" s="287" t="s">
        <v>4294</v>
      </c>
      <c r="G183" s="287" t="s">
        <v>4128</v>
      </c>
      <c r="H183" s="287"/>
      <c r="I183" s="287" t="s">
        <v>4129</v>
      </c>
      <c r="J183" s="287" t="s">
        <v>4295</v>
      </c>
    </row>
    <row r="184" spans="1:10">
      <c r="A184" s="287" t="s">
        <v>4442</v>
      </c>
      <c r="B184" s="287" t="s">
        <v>4425</v>
      </c>
      <c r="C184" s="287" t="s">
        <v>2049</v>
      </c>
      <c r="D184" s="287" t="s">
        <v>4126</v>
      </c>
      <c r="E184" s="287"/>
      <c r="F184" s="287" t="s">
        <v>4294</v>
      </c>
      <c r="G184" s="287" t="s">
        <v>4128</v>
      </c>
      <c r="H184" s="287"/>
      <c r="I184" s="287" t="s">
        <v>4129</v>
      </c>
      <c r="J184" s="287" t="s">
        <v>4295</v>
      </c>
    </row>
    <row r="185" spans="1:10">
      <c r="A185" s="287" t="s">
        <v>4443</v>
      </c>
      <c r="B185" s="344">
        <v>46500</v>
      </c>
      <c r="C185" s="287" t="s">
        <v>2023</v>
      </c>
      <c r="D185" s="287" t="s">
        <v>4126</v>
      </c>
      <c r="E185" s="287"/>
      <c r="F185" s="287" t="s">
        <v>4294</v>
      </c>
      <c r="G185" s="287" t="s">
        <v>4128</v>
      </c>
      <c r="H185" s="287" t="s">
        <v>4444</v>
      </c>
      <c r="I185" s="287" t="s">
        <v>4307</v>
      </c>
      <c r="J185" s="287" t="s">
        <v>4391</v>
      </c>
    </row>
    <row r="186" spans="1:10">
      <c r="A186" s="287" t="s">
        <v>4445</v>
      </c>
      <c r="B186" s="287" t="s">
        <v>4446</v>
      </c>
      <c r="C186" s="287" t="s">
        <v>2004</v>
      </c>
      <c r="D186" s="287" t="s">
        <v>4126</v>
      </c>
      <c r="E186" s="287"/>
      <c r="F186" s="287" t="s">
        <v>4126</v>
      </c>
      <c r="G186" s="287" t="s">
        <v>4128</v>
      </c>
      <c r="H186" s="287"/>
      <c r="I186" s="287" t="s">
        <v>4129</v>
      </c>
      <c r="J186" s="287" t="s">
        <v>4209</v>
      </c>
    </row>
    <row r="187" spans="1:10">
      <c r="A187" s="287" t="s">
        <v>4447</v>
      </c>
      <c r="B187" s="287" t="s">
        <v>4448</v>
      </c>
      <c r="C187" s="287" t="s">
        <v>2019</v>
      </c>
      <c r="D187" s="287" t="s">
        <v>4126</v>
      </c>
      <c r="E187" s="287"/>
      <c r="F187" s="287" t="s">
        <v>4126</v>
      </c>
      <c r="G187" s="287" t="s">
        <v>4128</v>
      </c>
      <c r="H187" s="287"/>
      <c r="I187" s="287" t="s">
        <v>4129</v>
      </c>
      <c r="J187" s="287" t="s">
        <v>4209</v>
      </c>
    </row>
    <row r="188" spans="1:10">
      <c r="A188" s="287" t="s">
        <v>4449</v>
      </c>
      <c r="B188" s="287" t="s">
        <v>4450</v>
      </c>
      <c r="C188" s="287" t="s">
        <v>2022</v>
      </c>
      <c r="D188" s="287" t="s">
        <v>4126</v>
      </c>
      <c r="E188" s="287"/>
      <c r="F188" s="287" t="s">
        <v>4126</v>
      </c>
      <c r="G188" s="287" t="s">
        <v>4128</v>
      </c>
      <c r="H188" s="287"/>
      <c r="I188" s="287" t="s">
        <v>4129</v>
      </c>
      <c r="J188" s="287" t="s">
        <v>4209</v>
      </c>
    </row>
    <row r="189" spans="1:10">
      <c r="A189" s="287" t="s">
        <v>4451</v>
      </c>
      <c r="B189" s="287" t="s">
        <v>4450</v>
      </c>
      <c r="C189" s="287" t="s">
        <v>2015</v>
      </c>
      <c r="D189" s="287" t="s">
        <v>4126</v>
      </c>
      <c r="E189" s="287"/>
      <c r="F189" s="287" t="s">
        <v>4126</v>
      </c>
      <c r="G189" s="287" t="s">
        <v>4128</v>
      </c>
      <c r="H189" s="287"/>
      <c r="I189" s="287" t="s">
        <v>4129</v>
      </c>
      <c r="J189" s="287" t="s">
        <v>4209</v>
      </c>
    </row>
    <row r="190" spans="1:10">
      <c r="A190" s="287" t="s">
        <v>4452</v>
      </c>
      <c r="B190" s="287" t="s">
        <v>4453</v>
      </c>
      <c r="C190" s="287" t="s">
        <v>2007</v>
      </c>
      <c r="D190" s="287" t="s">
        <v>4189</v>
      </c>
      <c r="E190" s="287"/>
      <c r="F190" s="287" t="s">
        <v>4454</v>
      </c>
      <c r="G190" s="287" t="s">
        <v>4128</v>
      </c>
      <c r="H190" s="287"/>
      <c r="I190" s="287" t="s">
        <v>4129</v>
      </c>
      <c r="J190" s="287" t="s">
        <v>4455</v>
      </c>
    </row>
    <row r="191" spans="1:10">
      <c r="A191" s="287" t="s">
        <v>4456</v>
      </c>
      <c r="B191" s="287" t="s">
        <v>4453</v>
      </c>
      <c r="C191" s="287" t="s">
        <v>2010</v>
      </c>
      <c r="D191" s="287" t="s">
        <v>4189</v>
      </c>
      <c r="E191" s="287"/>
      <c r="F191" s="287" t="s">
        <v>4454</v>
      </c>
      <c r="G191" s="287" t="s">
        <v>4128</v>
      </c>
      <c r="H191" s="287"/>
      <c r="I191" s="287" t="s">
        <v>4129</v>
      </c>
      <c r="J191" s="287" t="s">
        <v>4455</v>
      </c>
    </row>
    <row r="192" spans="1:10">
      <c r="A192" s="287" t="s">
        <v>4457</v>
      </c>
      <c r="B192" s="287" t="s">
        <v>4458</v>
      </c>
      <c r="C192" s="287" t="s">
        <v>2007</v>
      </c>
      <c r="D192" s="287" t="s">
        <v>4126</v>
      </c>
      <c r="E192" s="287"/>
      <c r="F192" s="287" t="s">
        <v>4459</v>
      </c>
      <c r="G192" s="287" t="s">
        <v>4128</v>
      </c>
      <c r="H192" s="287"/>
      <c r="I192" s="287" t="s">
        <v>4129</v>
      </c>
      <c r="J192" s="287" t="s">
        <v>4460</v>
      </c>
    </row>
    <row r="193" spans="1:10">
      <c r="A193" s="287" t="s">
        <v>4461</v>
      </c>
      <c r="B193" s="287" t="s">
        <v>4458</v>
      </c>
      <c r="C193" s="287" t="s">
        <v>2010</v>
      </c>
      <c r="D193" s="287" t="s">
        <v>4126</v>
      </c>
      <c r="E193" s="287"/>
      <c r="F193" s="287" t="s">
        <v>4459</v>
      </c>
      <c r="G193" s="287" t="s">
        <v>4128</v>
      </c>
      <c r="H193" s="287"/>
      <c r="I193" s="287" t="s">
        <v>4129</v>
      </c>
      <c r="J193" s="287" t="s">
        <v>4460</v>
      </c>
    </row>
    <row r="194" spans="1:10">
      <c r="A194" s="287" t="s">
        <v>4462</v>
      </c>
      <c r="B194" s="287" t="s">
        <v>4458</v>
      </c>
      <c r="C194" s="287" t="s">
        <v>2015</v>
      </c>
      <c r="D194" s="287" t="s">
        <v>4126</v>
      </c>
      <c r="E194" s="287"/>
      <c r="F194" s="287" t="s">
        <v>4126</v>
      </c>
      <c r="G194" s="287" t="s">
        <v>4128</v>
      </c>
      <c r="H194" s="287"/>
      <c r="I194" s="287" t="s">
        <v>4129</v>
      </c>
      <c r="J194" s="287" t="s">
        <v>4209</v>
      </c>
    </row>
    <row r="195" spans="1:10">
      <c r="A195" s="287" t="s">
        <v>4463</v>
      </c>
      <c r="B195" s="287" t="s">
        <v>4464</v>
      </c>
      <c r="C195" s="287" t="s">
        <v>2007</v>
      </c>
      <c r="D195" s="287" t="s">
        <v>4126</v>
      </c>
      <c r="E195" s="287"/>
      <c r="F195" s="287" t="s">
        <v>4459</v>
      </c>
      <c r="G195" s="287" t="s">
        <v>4128</v>
      </c>
      <c r="H195" s="287"/>
      <c r="I195" s="287" t="s">
        <v>4129</v>
      </c>
      <c r="J195" s="287" t="s">
        <v>4460</v>
      </c>
    </row>
    <row r="196" spans="1:10">
      <c r="A196" s="287" t="s">
        <v>4465</v>
      </c>
      <c r="B196" s="287" t="s">
        <v>4464</v>
      </c>
      <c r="C196" s="287" t="s">
        <v>2010</v>
      </c>
      <c r="D196" s="287" t="s">
        <v>4126</v>
      </c>
      <c r="E196" s="287"/>
      <c r="F196" s="287" t="s">
        <v>4459</v>
      </c>
      <c r="G196" s="287" t="s">
        <v>4128</v>
      </c>
      <c r="H196" s="287"/>
      <c r="I196" s="287" t="s">
        <v>4129</v>
      </c>
      <c r="J196" s="287" t="s">
        <v>4460</v>
      </c>
    </row>
    <row r="197" spans="1:10">
      <c r="A197" s="287" t="s">
        <v>4466</v>
      </c>
      <c r="B197" s="287" t="s">
        <v>4464</v>
      </c>
      <c r="C197" s="287" t="s">
        <v>2015</v>
      </c>
      <c r="D197" s="287" t="s">
        <v>4126</v>
      </c>
      <c r="E197" s="287"/>
      <c r="F197" s="287" t="s">
        <v>4126</v>
      </c>
      <c r="G197" s="287" t="s">
        <v>4128</v>
      </c>
      <c r="H197" s="287"/>
      <c r="I197" s="287" t="s">
        <v>4129</v>
      </c>
      <c r="J197" s="287" t="s">
        <v>4209</v>
      </c>
    </row>
    <row r="198" spans="1:10">
      <c r="A198" s="287" t="s">
        <v>4467</v>
      </c>
      <c r="B198" s="287" t="s">
        <v>4468</v>
      </c>
      <c r="C198" s="287" t="s">
        <v>2004</v>
      </c>
      <c r="D198" s="287" t="s">
        <v>4126</v>
      </c>
      <c r="E198" s="287"/>
      <c r="F198" s="287" t="s">
        <v>4365</v>
      </c>
      <c r="G198" s="287" t="s">
        <v>4128</v>
      </c>
      <c r="H198" s="287"/>
      <c r="I198" s="287" t="s">
        <v>4129</v>
      </c>
      <c r="J198" s="287" t="s">
        <v>4366</v>
      </c>
    </row>
    <row r="199" spans="1:10">
      <c r="A199" s="287" t="s">
        <v>4469</v>
      </c>
      <c r="B199" s="287" t="s">
        <v>4468</v>
      </c>
      <c r="C199" s="287" t="s">
        <v>2013</v>
      </c>
      <c r="D199" s="287" t="s">
        <v>4126</v>
      </c>
      <c r="E199" s="287"/>
      <c r="F199" s="287" t="s">
        <v>4365</v>
      </c>
      <c r="G199" s="287" t="s">
        <v>4128</v>
      </c>
      <c r="H199" s="287"/>
      <c r="I199" s="287" t="s">
        <v>4129</v>
      </c>
      <c r="J199" s="287" t="s">
        <v>4366</v>
      </c>
    </row>
    <row r="200" spans="1:10">
      <c r="A200" s="287" t="s">
        <v>4470</v>
      </c>
      <c r="B200" s="287" t="s">
        <v>4468</v>
      </c>
      <c r="C200" s="287" t="s">
        <v>2019</v>
      </c>
      <c r="D200" s="287" t="s">
        <v>4126</v>
      </c>
      <c r="E200" s="287"/>
      <c r="F200" s="287" t="s">
        <v>4365</v>
      </c>
      <c r="G200" s="287" t="s">
        <v>4128</v>
      </c>
      <c r="H200" s="287"/>
      <c r="I200" s="287" t="s">
        <v>4129</v>
      </c>
      <c r="J200" s="287" t="s">
        <v>4366</v>
      </c>
    </row>
    <row r="201" spans="1:10">
      <c r="A201" s="287" t="s">
        <v>4471</v>
      </c>
      <c r="B201" s="287" t="s">
        <v>4420</v>
      </c>
      <c r="C201" s="287" t="s">
        <v>2010</v>
      </c>
      <c r="D201" s="287" t="s">
        <v>4189</v>
      </c>
      <c r="E201" s="287"/>
      <c r="F201" s="287" t="s">
        <v>4398</v>
      </c>
      <c r="G201" s="287" t="s">
        <v>4128</v>
      </c>
      <c r="H201" s="287"/>
      <c r="I201" s="287" t="s">
        <v>4129</v>
      </c>
      <c r="J201" s="287" t="s">
        <v>4399</v>
      </c>
    </row>
    <row r="202" spans="1:10">
      <c r="A202" s="287" t="s">
        <v>4472</v>
      </c>
      <c r="B202" s="344">
        <v>46344</v>
      </c>
      <c r="C202" s="287" t="s">
        <v>2037</v>
      </c>
      <c r="D202" s="287" t="s">
        <v>4126</v>
      </c>
      <c r="E202" s="287"/>
      <c r="F202" s="287" t="s">
        <v>4473</v>
      </c>
      <c r="G202" s="287" t="s">
        <v>4204</v>
      </c>
      <c r="H202" s="287" t="s">
        <v>4474</v>
      </c>
      <c r="I202" s="287" t="s">
        <v>4129</v>
      </c>
      <c r="J202" s="287" t="s">
        <v>4475</v>
      </c>
    </row>
    <row r="203" spans="1:10" ht="24">
      <c r="A203" s="341" t="s">
        <v>4476</v>
      </c>
      <c r="B203" s="342">
        <v>46286</v>
      </c>
      <c r="C203" s="341" t="s">
        <v>2025</v>
      </c>
      <c r="D203" s="341" t="s">
        <v>4126</v>
      </c>
      <c r="E203" s="341"/>
      <c r="F203" s="364" t="s">
        <v>4477</v>
      </c>
      <c r="G203" s="341" t="s">
        <v>4478</v>
      </c>
      <c r="H203" s="341" t="s">
        <v>4479</v>
      </c>
      <c r="I203" s="341" t="s">
        <v>4129</v>
      </c>
      <c r="J203" s="341" t="s">
        <v>4480</v>
      </c>
    </row>
    <row r="204" spans="1:10">
      <c r="A204" s="341" t="s">
        <v>4481</v>
      </c>
      <c r="B204" s="342">
        <v>46261</v>
      </c>
      <c r="C204" s="341" t="s">
        <v>2023</v>
      </c>
      <c r="D204" s="341" t="s">
        <v>4189</v>
      </c>
      <c r="E204" s="341"/>
      <c r="F204" s="341" t="s">
        <v>4482</v>
      </c>
      <c r="G204" s="341" t="s">
        <v>4483</v>
      </c>
      <c r="H204" s="341" t="s">
        <v>4484</v>
      </c>
      <c r="I204" s="341" t="s">
        <v>4129</v>
      </c>
      <c r="J204" s="341" t="s">
        <v>4485</v>
      </c>
    </row>
    <row r="205" spans="1:10">
      <c r="A205" s="341" t="s">
        <v>4486</v>
      </c>
      <c r="B205" s="342">
        <v>46276</v>
      </c>
      <c r="C205" s="341" t="s">
        <v>2023</v>
      </c>
      <c r="D205" s="341" t="s">
        <v>4126</v>
      </c>
      <c r="E205" s="341"/>
      <c r="F205" s="341"/>
      <c r="G205" s="341" t="s">
        <v>4483</v>
      </c>
      <c r="H205" s="341" t="s">
        <v>4487</v>
      </c>
      <c r="I205" s="341" t="s">
        <v>4307</v>
      </c>
      <c r="J205" s="341" t="s">
        <v>4488</v>
      </c>
    </row>
    <row r="206" spans="1:10">
      <c r="A206" s="341" t="s">
        <v>4489</v>
      </c>
      <c r="B206" s="342">
        <v>46301</v>
      </c>
      <c r="C206" s="341" t="s">
        <v>2023</v>
      </c>
      <c r="D206" s="341" t="s">
        <v>4189</v>
      </c>
      <c r="E206" s="341"/>
      <c r="F206" s="341" t="s">
        <v>4482</v>
      </c>
      <c r="G206" s="341" t="s">
        <v>4483</v>
      </c>
      <c r="H206" s="341" t="s">
        <v>4490</v>
      </c>
      <c r="I206" s="341" t="s">
        <v>4129</v>
      </c>
      <c r="J206" s="341" t="s">
        <v>4485</v>
      </c>
    </row>
    <row r="207" spans="1:10">
      <c r="A207" s="341" t="s">
        <v>4491</v>
      </c>
      <c r="B207" s="342">
        <v>46405</v>
      </c>
      <c r="C207" s="341" t="s">
        <v>2023</v>
      </c>
      <c r="D207" s="341" t="s">
        <v>4189</v>
      </c>
      <c r="E207" s="341"/>
      <c r="F207" s="341" t="s">
        <v>4482</v>
      </c>
      <c r="G207" s="341" t="s">
        <v>4483</v>
      </c>
      <c r="H207" s="341" t="s">
        <v>4492</v>
      </c>
      <c r="I207" s="341" t="s">
        <v>4129</v>
      </c>
      <c r="J207" s="341" t="s">
        <v>4485</v>
      </c>
    </row>
    <row r="208" spans="1:10">
      <c r="A208" s="341" t="s">
        <v>4493</v>
      </c>
      <c r="B208" s="342">
        <v>46450</v>
      </c>
      <c r="C208" s="341" t="s">
        <v>2023</v>
      </c>
      <c r="D208" s="341" t="s">
        <v>4189</v>
      </c>
      <c r="E208" s="341"/>
      <c r="F208" s="341" t="s">
        <v>4482</v>
      </c>
      <c r="G208" s="341" t="s">
        <v>4483</v>
      </c>
      <c r="H208" s="341" t="s">
        <v>4494</v>
      </c>
      <c r="I208" s="341" t="s">
        <v>4307</v>
      </c>
      <c r="J208" s="341" t="s">
        <v>4485</v>
      </c>
    </row>
    <row r="209" spans="1:10">
      <c r="A209" s="341" t="s">
        <v>4495</v>
      </c>
      <c r="B209" s="342">
        <v>46535</v>
      </c>
      <c r="C209" s="341" t="s">
        <v>2023</v>
      </c>
      <c r="D209" s="341" t="s">
        <v>4126</v>
      </c>
      <c r="E209" s="341"/>
      <c r="F209" s="341"/>
      <c r="G209" s="341" t="s">
        <v>4483</v>
      </c>
      <c r="H209" s="341" t="s">
        <v>4496</v>
      </c>
      <c r="I209" s="341" t="s">
        <v>4307</v>
      </c>
      <c r="J209" s="341" t="s">
        <v>4391</v>
      </c>
    </row>
    <row r="210" spans="1:10">
      <c r="A210" s="341" t="s">
        <v>4497</v>
      </c>
      <c r="B210" s="342">
        <v>46269</v>
      </c>
      <c r="C210" s="341" t="s">
        <v>2047</v>
      </c>
      <c r="D210" s="341" t="s">
        <v>4126</v>
      </c>
      <c r="E210" s="341"/>
      <c r="F210" s="341"/>
      <c r="G210" s="341" t="s">
        <v>4498</v>
      </c>
      <c r="H210" s="341" t="s">
        <v>4499</v>
      </c>
      <c r="I210" s="341" t="s">
        <v>4129</v>
      </c>
      <c r="J210" s="341" t="s">
        <v>4500</v>
      </c>
    </row>
    <row r="211" spans="1:10">
      <c r="A211" s="341" t="s">
        <v>4501</v>
      </c>
      <c r="B211" s="342">
        <v>46498</v>
      </c>
      <c r="C211" s="341" t="s">
        <v>2047</v>
      </c>
      <c r="D211" s="341" t="s">
        <v>4126</v>
      </c>
      <c r="E211" s="341"/>
      <c r="F211" s="341"/>
      <c r="G211" s="341" t="s">
        <v>4498</v>
      </c>
      <c r="H211" s="341" t="s">
        <v>4502</v>
      </c>
      <c r="I211" s="341" t="s">
        <v>4129</v>
      </c>
      <c r="J211" s="341"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4504</v>
      </c>
    </row>
    <row r="2" spans="1:13" ht="51.95">
      <c r="A2" s="286" t="s">
        <v>2419</v>
      </c>
      <c r="B2" s="286" t="s">
        <v>4505</v>
      </c>
      <c r="C2" s="286" t="s">
        <v>6</v>
      </c>
      <c r="D2" s="286" t="s">
        <v>4506</v>
      </c>
      <c r="E2" s="286" t="s">
        <v>4507</v>
      </c>
      <c r="F2" s="286" t="s">
        <v>4508</v>
      </c>
      <c r="G2" s="286" t="s">
        <v>4509</v>
      </c>
      <c r="H2" s="286" t="s">
        <v>4510</v>
      </c>
      <c r="I2" s="286" t="s">
        <v>4511</v>
      </c>
      <c r="J2" s="286" t="s">
        <v>4512</v>
      </c>
      <c r="K2" s="286" t="s">
        <v>4513</v>
      </c>
      <c r="L2" s="286" t="s">
        <v>4514</v>
      </c>
      <c r="M2" s="286" t="s">
        <v>4515</v>
      </c>
    </row>
    <row r="3" spans="1:13">
      <c r="A3" s="287" t="s">
        <v>4516</v>
      </c>
      <c r="B3" s="287" t="s">
        <v>4517</v>
      </c>
      <c r="C3" s="287"/>
      <c r="D3" s="287"/>
      <c r="E3" s="287"/>
      <c r="F3" s="287"/>
      <c r="G3" s="287"/>
      <c r="H3" s="287"/>
      <c r="I3" s="287"/>
      <c r="J3" s="287" t="s">
        <v>4518</v>
      </c>
      <c r="K3" s="287" t="s">
        <v>4519</v>
      </c>
      <c r="L3" s="287" t="s">
        <v>3250</v>
      </c>
      <c r="M3" s="287" t="s">
        <v>4520</v>
      </c>
    </row>
    <row r="4" spans="1:13">
      <c r="A4" s="287" t="s">
        <v>4521</v>
      </c>
      <c r="B4" s="287" t="s">
        <v>4522</v>
      </c>
      <c r="C4" s="287"/>
      <c r="D4" s="287"/>
      <c r="E4" s="287"/>
      <c r="F4" s="287"/>
      <c r="G4" s="287"/>
      <c r="H4" s="287"/>
      <c r="I4" s="287"/>
      <c r="J4" s="287" t="s">
        <v>4518</v>
      </c>
      <c r="K4" s="287" t="s">
        <v>4519</v>
      </c>
      <c r="L4" s="287" t="s">
        <v>3250</v>
      </c>
      <c r="M4" s="287" t="s">
        <v>4520</v>
      </c>
    </row>
    <row r="5" spans="1:13">
      <c r="A5" s="287" t="s">
        <v>4523</v>
      </c>
      <c r="B5" s="287" t="s">
        <v>4524</v>
      </c>
      <c r="C5" s="287"/>
      <c r="D5" s="287"/>
      <c r="E5" s="287"/>
      <c r="F5" s="287"/>
      <c r="G5" s="287"/>
      <c r="H5" s="287"/>
      <c r="I5" s="287"/>
      <c r="J5" s="287" t="s">
        <v>4518</v>
      </c>
      <c r="K5" s="287" t="s">
        <v>4519</v>
      </c>
      <c r="L5" s="287" t="s">
        <v>3250</v>
      </c>
      <c r="M5" s="287"/>
    </row>
    <row r="6" spans="1:13">
      <c r="A6" s="287" t="s">
        <v>4525</v>
      </c>
      <c r="B6" s="287" t="s">
        <v>4526</v>
      </c>
      <c r="C6" s="287"/>
      <c r="D6" s="287"/>
      <c r="E6" s="287"/>
      <c r="F6" s="287"/>
      <c r="G6" s="287"/>
      <c r="H6" s="287"/>
      <c r="I6" s="287"/>
      <c r="J6" s="287" t="s">
        <v>4518</v>
      </c>
      <c r="K6" s="287" t="s">
        <v>4519</v>
      </c>
      <c r="L6" s="287" t="s">
        <v>3250</v>
      </c>
      <c r="M6" s="287"/>
    </row>
    <row r="7" spans="1:13">
      <c r="A7" s="287" t="s">
        <v>4527</v>
      </c>
      <c r="B7" s="287" t="s">
        <v>4528</v>
      </c>
      <c r="C7" s="287"/>
      <c r="D7" s="287"/>
      <c r="E7" s="287"/>
      <c r="F7" s="287"/>
      <c r="G7" s="287"/>
      <c r="H7" s="287"/>
      <c r="I7" s="287"/>
      <c r="J7" s="287" t="s">
        <v>4529</v>
      </c>
      <c r="K7" s="287" t="s">
        <v>4530</v>
      </c>
      <c r="L7" s="287" t="s">
        <v>3250</v>
      </c>
    </row>
    <row r="8" spans="1:13">
      <c r="A8" s="287" t="s">
        <v>4531</v>
      </c>
      <c r="B8" s="287" t="s">
        <v>4532</v>
      </c>
      <c r="C8" s="287"/>
      <c r="D8" s="287"/>
      <c r="E8" s="287"/>
      <c r="F8" s="287"/>
      <c r="G8" s="287"/>
      <c r="H8" s="287"/>
      <c r="I8" s="287"/>
      <c r="J8" s="287" t="s">
        <v>4529</v>
      </c>
      <c r="K8" s="287" t="s">
        <v>4530</v>
      </c>
      <c r="L8" s="287"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2969</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2556</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2890</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3096</v>
      </c>
      <c r="B38" s="70"/>
    </row>
    <row r="39" spans="1:2">
      <c r="A39" s="70" t="s">
        <v>2737</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3058</v>
      </c>
      <c r="B47" s="70"/>
    </row>
    <row r="48" spans="1:2">
      <c r="A48" s="70" t="s">
        <v>4553</v>
      </c>
      <c r="B48" s="70"/>
    </row>
    <row r="49" spans="1:2">
      <c r="A49" s="70" t="s">
        <v>3455</v>
      </c>
      <c r="B49" s="70"/>
    </row>
    <row r="50" spans="1:2">
      <c r="A50" s="70" t="s">
        <v>3454</v>
      </c>
      <c r="B50" s="70"/>
    </row>
    <row r="51" spans="1:2">
      <c r="A51" s="70" t="s">
        <v>2758</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2" t="s">
        <v>4554</v>
      </c>
      <c r="B1" s="422"/>
    </row>
    <row r="2" spans="1:2" ht="30" customHeight="1">
      <c r="A2" s="423" t="s">
        <v>4555</v>
      </c>
      <c r="B2" s="423"/>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24" t="s">
        <v>4568</v>
      </c>
      <c r="B10" s="424"/>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25" t="s">
        <v>4579</v>
      </c>
      <c r="B17" s="425"/>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1" t="s">
        <v>4590</v>
      </c>
      <c r="B24" s="421"/>
    </row>
    <row r="25" spans="1:2" ht="279.75" customHeight="1">
      <c r="A25" s="54" t="s">
        <v>4591</v>
      </c>
      <c r="B25" s="55" t="s">
        <v>4592</v>
      </c>
    </row>
    <row r="27" spans="1:2" ht="30" customHeight="1">
      <c r="A27" s="421" t="s">
        <v>4593</v>
      </c>
      <c r="B27" s="421"/>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2047</v>
      </c>
      <c r="C52" t="s">
        <v>2517</v>
      </c>
      <c r="E52" t="s">
        <v>551</v>
      </c>
      <c r="G52" t="s">
        <v>4620</v>
      </c>
      <c r="I52" t="s">
        <v>4068</v>
      </c>
    </row>
    <row r="53" spans="1:9">
      <c r="A53" s="92" t="s">
        <v>4611</v>
      </c>
      <c r="B53" t="s">
        <v>2047</v>
      </c>
      <c r="C53" t="s">
        <v>2519</v>
      </c>
      <c r="D53" t="s">
        <v>2520</v>
      </c>
      <c r="E53" t="s">
        <v>2521</v>
      </c>
      <c r="F53" t="s">
        <v>2523</v>
      </c>
      <c r="G53" t="s">
        <v>4616</v>
      </c>
      <c r="H53" t="s">
        <v>2522</v>
      </c>
      <c r="I53" t="s">
        <v>4068</v>
      </c>
    </row>
    <row r="54" spans="1:9">
      <c r="A54" s="92" t="s">
        <v>4611</v>
      </c>
      <c r="B54" t="s">
        <v>2047</v>
      </c>
      <c r="C54" t="s">
        <v>2524</v>
      </c>
      <c r="E54" t="s">
        <v>2525</v>
      </c>
      <c r="G54" t="s">
        <v>4621</v>
      </c>
      <c r="I54" t="s">
        <v>4068</v>
      </c>
    </row>
    <row r="55" spans="1:9">
      <c r="A55" s="92" t="s">
        <v>4611</v>
      </c>
      <c r="B55" t="s">
        <v>2049</v>
      </c>
      <c r="C55" t="s">
        <v>2528</v>
      </c>
      <c r="D55" t="s">
        <v>2426</v>
      </c>
      <c r="E55" t="s">
        <v>2474</v>
      </c>
      <c r="F55" t="s">
        <v>2529</v>
      </c>
      <c r="G55" t="s">
        <v>4612</v>
      </c>
      <c r="H55" t="s">
        <v>2475</v>
      </c>
      <c r="I55" t="s">
        <v>4072</v>
      </c>
    </row>
    <row r="56" spans="1:9">
      <c r="A56" s="92" t="s">
        <v>4611</v>
      </c>
      <c r="B56" t="s">
        <v>2049</v>
      </c>
      <c r="C56" t="s">
        <v>2530</v>
      </c>
      <c r="D56" t="s">
        <v>2531</v>
      </c>
      <c r="E56" t="s">
        <v>2532</v>
      </c>
      <c r="F56" t="s">
        <v>2533</v>
      </c>
      <c r="G56" t="s">
        <v>4613</v>
      </c>
      <c r="I56" t="s">
        <v>4072</v>
      </c>
    </row>
    <row r="57" spans="1:9">
      <c r="A57" s="92" t="s">
        <v>4611</v>
      </c>
      <c r="B57" t="s">
        <v>2049</v>
      </c>
      <c r="C57" t="s">
        <v>2534</v>
      </c>
      <c r="D57" t="s">
        <v>2535</v>
      </c>
      <c r="E57" t="s">
        <v>2474</v>
      </c>
      <c r="F57" t="s">
        <v>2536</v>
      </c>
      <c r="G57" t="s">
        <v>4612</v>
      </c>
      <c r="H57" t="s">
        <v>2475</v>
      </c>
      <c r="I57" t="s">
        <v>4072</v>
      </c>
    </row>
    <row r="58" spans="1:9">
      <c r="A58" s="92" t="s">
        <v>4611</v>
      </c>
      <c r="B58" t="s">
        <v>2049</v>
      </c>
      <c r="C58" t="s">
        <v>2537</v>
      </c>
      <c r="D58" t="s">
        <v>2426</v>
      </c>
      <c r="E58" t="s">
        <v>2427</v>
      </c>
      <c r="G58" t="s">
        <v>4612</v>
      </c>
      <c r="H58" t="s">
        <v>2482</v>
      </c>
      <c r="I58" t="s">
        <v>4072</v>
      </c>
    </row>
    <row r="59" spans="1:9">
      <c r="A59" s="92" t="s">
        <v>4622</v>
      </c>
      <c r="B59" t="s">
        <v>2004</v>
      </c>
      <c r="C59" t="s">
        <v>2426</v>
      </c>
      <c r="D59" t="s">
        <v>2426</v>
      </c>
      <c r="E59" t="s">
        <v>2427</v>
      </c>
      <c r="F59" t="s">
        <v>2430</v>
      </c>
      <c r="G59" t="s">
        <v>4623</v>
      </c>
      <c r="H59" t="s">
        <v>2429</v>
      </c>
      <c r="I59" t="s">
        <v>4001</v>
      </c>
    </row>
    <row r="60" spans="1:9">
      <c r="A60" s="92" t="s">
        <v>4622</v>
      </c>
      <c r="B60" t="s">
        <v>2004</v>
      </c>
      <c r="C60" t="s">
        <v>2431</v>
      </c>
      <c r="D60" t="s">
        <v>2432</v>
      </c>
      <c r="G60" t="s">
        <v>4613</v>
      </c>
      <c r="I60" t="s">
        <v>4001</v>
      </c>
    </row>
    <row r="61" spans="1:9">
      <c r="A61" s="92" t="s">
        <v>4622</v>
      </c>
      <c r="B61" t="s">
        <v>2004</v>
      </c>
      <c r="C61" t="s">
        <v>2436</v>
      </c>
      <c r="D61" t="s">
        <v>2432</v>
      </c>
      <c r="G61" t="s">
        <v>4613</v>
      </c>
      <c r="I61" t="s">
        <v>4001</v>
      </c>
    </row>
    <row r="62" spans="1:9">
      <c r="A62" s="92" t="s">
        <v>4622</v>
      </c>
      <c r="B62" t="s">
        <v>2007</v>
      </c>
      <c r="C62" t="s">
        <v>2438</v>
      </c>
      <c r="D62" t="s">
        <v>2432</v>
      </c>
      <c r="G62" t="s">
        <v>4614</v>
      </c>
      <c r="I62" t="s">
        <v>4005</v>
      </c>
    </row>
    <row r="63" spans="1:9">
      <c r="A63" s="92" t="s">
        <v>4622</v>
      </c>
      <c r="B63" t="s">
        <v>2007</v>
      </c>
      <c r="C63" t="s">
        <v>2440</v>
      </c>
      <c r="D63" t="s">
        <v>2441</v>
      </c>
      <c r="G63" t="s">
        <v>4613</v>
      </c>
      <c r="I63" t="s">
        <v>4005</v>
      </c>
    </row>
    <row r="64" spans="1:9">
      <c r="A64" s="92" t="s">
        <v>4622</v>
      </c>
      <c r="B64" t="s">
        <v>2007</v>
      </c>
      <c r="C64" t="s">
        <v>2442</v>
      </c>
      <c r="D64" t="s">
        <v>2441</v>
      </c>
      <c r="G64" t="s">
        <v>4613</v>
      </c>
      <c r="I64" t="s">
        <v>4005</v>
      </c>
    </row>
    <row r="65" spans="1:11">
      <c r="A65" s="92" t="s">
        <v>4622</v>
      </c>
      <c r="B65" t="s">
        <v>2007</v>
      </c>
      <c r="C65" t="s">
        <v>2443</v>
      </c>
      <c r="D65" t="s">
        <v>2432</v>
      </c>
      <c r="G65" t="s">
        <v>4614</v>
      </c>
      <c r="I65" t="s">
        <v>4005</v>
      </c>
    </row>
    <row r="66" spans="1:11">
      <c r="A66" s="92" t="s">
        <v>4622</v>
      </c>
      <c r="B66" t="s">
        <v>2007</v>
      </c>
      <c r="C66" t="s">
        <v>2444</v>
      </c>
      <c r="D66" t="s">
        <v>2441</v>
      </c>
      <c r="G66" t="s">
        <v>4613</v>
      </c>
      <c r="I66" t="s">
        <v>4005</v>
      </c>
    </row>
    <row r="67" spans="1:11">
      <c r="A67" s="92" t="s">
        <v>4622</v>
      </c>
      <c r="B67" t="s">
        <v>2007</v>
      </c>
      <c r="C67" t="s">
        <v>2445</v>
      </c>
      <c r="D67" t="s">
        <v>2432</v>
      </c>
      <c r="G67" t="s">
        <v>4613</v>
      </c>
      <c r="I67" t="s">
        <v>4005</v>
      </c>
    </row>
    <row r="68" spans="1:11">
      <c r="A68" s="92" t="s">
        <v>4622</v>
      </c>
      <c r="B68" t="s">
        <v>2007</v>
      </c>
      <c r="C68" t="s">
        <v>2446</v>
      </c>
      <c r="D68" t="s">
        <v>2432</v>
      </c>
      <c r="G68" t="s">
        <v>4614</v>
      </c>
      <c r="I68" t="s">
        <v>4005</v>
      </c>
    </row>
    <row r="69" spans="1:11">
      <c r="A69" s="92" t="s">
        <v>4622</v>
      </c>
      <c r="B69" t="s">
        <v>2007</v>
      </c>
      <c r="C69" t="s">
        <v>2447</v>
      </c>
      <c r="D69" t="s">
        <v>2432</v>
      </c>
      <c r="G69" t="s">
        <v>4614</v>
      </c>
      <c r="I69" t="s">
        <v>4005</v>
      </c>
    </row>
    <row r="70" spans="1:11">
      <c r="A70" s="92" t="s">
        <v>4622</v>
      </c>
      <c r="B70" t="s">
        <v>2007</v>
      </c>
      <c r="C70" t="s">
        <v>2448</v>
      </c>
      <c r="D70" t="s">
        <v>2432</v>
      </c>
      <c r="G70" t="s">
        <v>4614</v>
      </c>
      <c r="I70" t="s">
        <v>4005</v>
      </c>
      <c r="J70" t="s">
        <v>2178</v>
      </c>
      <c r="K70" t="s">
        <v>2179</v>
      </c>
    </row>
    <row r="71" spans="1:11">
      <c r="A71" s="92" t="s">
        <v>4622</v>
      </c>
      <c r="B71" t="s">
        <v>2007</v>
      </c>
      <c r="C71" t="s">
        <v>2449</v>
      </c>
      <c r="D71" t="s">
        <v>2441</v>
      </c>
      <c r="G71" t="s">
        <v>4614</v>
      </c>
      <c r="I71" t="s">
        <v>4005</v>
      </c>
      <c r="J71" t="s">
        <v>2186</v>
      </c>
      <c r="K71" t="s">
        <v>2109</v>
      </c>
    </row>
    <row r="72" spans="1:11">
      <c r="A72" s="92" t="s">
        <v>4622</v>
      </c>
      <c r="B72" t="s">
        <v>2007</v>
      </c>
      <c r="C72" t="s">
        <v>2426</v>
      </c>
      <c r="D72" t="s">
        <v>2426</v>
      </c>
      <c r="E72" t="s">
        <v>2427</v>
      </c>
      <c r="F72" t="s">
        <v>2450</v>
      </c>
      <c r="G72" t="s">
        <v>4623</v>
      </c>
      <c r="H72" t="s">
        <v>2429</v>
      </c>
      <c r="I72" t="s">
        <v>4005</v>
      </c>
      <c r="J72" t="s">
        <v>2182</v>
      </c>
      <c r="K72" t="s">
        <v>2183</v>
      </c>
    </row>
    <row r="73" spans="1:11">
      <c r="A73" s="92" t="s">
        <v>4622</v>
      </c>
      <c r="B73" t="s">
        <v>2010</v>
      </c>
      <c r="C73" t="s">
        <v>2426</v>
      </c>
      <c r="D73" t="s">
        <v>2426</v>
      </c>
      <c r="E73" t="s">
        <v>2427</v>
      </c>
      <c r="F73" t="s">
        <v>2430</v>
      </c>
      <c r="G73" t="s">
        <v>4623</v>
      </c>
      <c r="H73" t="s">
        <v>2429</v>
      </c>
      <c r="I73" t="s">
        <v>4009</v>
      </c>
      <c r="J73" t="s">
        <v>2182</v>
      </c>
      <c r="K73" t="s">
        <v>2183</v>
      </c>
    </row>
    <row r="74" spans="1:11">
      <c r="A74" s="92" t="s">
        <v>4622</v>
      </c>
      <c r="B74" t="s">
        <v>2013</v>
      </c>
      <c r="C74" t="s">
        <v>2426</v>
      </c>
      <c r="D74" t="s">
        <v>2426</v>
      </c>
      <c r="E74" t="s">
        <v>2427</v>
      </c>
      <c r="F74" t="s">
        <v>2453</v>
      </c>
      <c r="G74" t="s">
        <v>4623</v>
      </c>
      <c r="H74" t="s">
        <v>2429</v>
      </c>
      <c r="I74" t="s">
        <v>4013</v>
      </c>
      <c r="J74" t="s">
        <v>2178</v>
      </c>
      <c r="K74" t="s">
        <v>2179</v>
      </c>
    </row>
    <row r="75" spans="1:11">
      <c r="A75" s="92" t="s">
        <v>4622</v>
      </c>
      <c r="B75" t="s">
        <v>2013</v>
      </c>
      <c r="C75" t="s">
        <v>2454</v>
      </c>
      <c r="D75" t="s">
        <v>2432</v>
      </c>
      <c r="G75" t="s">
        <v>4613</v>
      </c>
      <c r="I75" t="s">
        <v>4013</v>
      </c>
      <c r="J75" t="s">
        <v>2186</v>
      </c>
      <c r="K75" t="s">
        <v>2109</v>
      </c>
    </row>
    <row r="76" spans="1:11">
      <c r="A76" s="92" t="s">
        <v>4622</v>
      </c>
      <c r="B76" t="s">
        <v>2015</v>
      </c>
      <c r="C76" t="s">
        <v>2426</v>
      </c>
      <c r="D76" t="s">
        <v>2426</v>
      </c>
      <c r="E76" t="s">
        <v>2427</v>
      </c>
      <c r="F76" t="s">
        <v>2450</v>
      </c>
      <c r="G76" t="s">
        <v>4623</v>
      </c>
      <c r="H76" t="s">
        <v>2429</v>
      </c>
      <c r="I76" t="s">
        <v>4017</v>
      </c>
      <c r="J76" t="s">
        <v>2186</v>
      </c>
      <c r="K76" t="s">
        <v>2109</v>
      </c>
    </row>
    <row r="77" spans="1:11">
      <c r="A77" s="92" t="s">
        <v>4622</v>
      </c>
      <c r="B77" t="s">
        <v>2019</v>
      </c>
      <c r="C77" t="s">
        <v>2426</v>
      </c>
      <c r="D77" t="s">
        <v>2426</v>
      </c>
      <c r="E77" t="s">
        <v>2427</v>
      </c>
      <c r="F77" t="s">
        <v>2450</v>
      </c>
      <c r="G77" t="s">
        <v>4623</v>
      </c>
      <c r="H77" t="s">
        <v>2429</v>
      </c>
      <c r="I77" t="s">
        <v>4021</v>
      </c>
      <c r="J77" t="s">
        <v>2186</v>
      </c>
      <c r="K77" t="s">
        <v>2109</v>
      </c>
    </row>
    <row r="78" spans="1:11">
      <c r="A78" s="92" t="s">
        <v>4622</v>
      </c>
      <c r="B78" t="s">
        <v>2019</v>
      </c>
      <c r="C78" t="s">
        <v>2457</v>
      </c>
      <c r="D78" t="s">
        <v>2432</v>
      </c>
      <c r="G78" t="s">
        <v>4613</v>
      </c>
      <c r="I78" t="s">
        <v>4021</v>
      </c>
      <c r="J78" t="s">
        <v>2186</v>
      </c>
      <c r="K78" t="s">
        <v>2109</v>
      </c>
    </row>
    <row r="79" spans="1:11">
      <c r="A79" s="92" t="s">
        <v>4622</v>
      </c>
      <c r="B79" t="s">
        <v>2019</v>
      </c>
      <c r="C79" t="s">
        <v>2458</v>
      </c>
      <c r="D79" t="s">
        <v>2432</v>
      </c>
      <c r="G79" t="s">
        <v>4613</v>
      </c>
      <c r="I79" t="s">
        <v>4021</v>
      </c>
      <c r="J79" t="s">
        <v>2186</v>
      </c>
      <c r="K79" t="s">
        <v>2109</v>
      </c>
    </row>
    <row r="80" spans="1:11">
      <c r="A80" s="92" t="s">
        <v>4622</v>
      </c>
      <c r="B80" t="s">
        <v>2019</v>
      </c>
      <c r="C80" t="s">
        <v>2459</v>
      </c>
      <c r="D80" t="s">
        <v>2432</v>
      </c>
      <c r="G80" t="s">
        <v>4613</v>
      </c>
      <c r="I80" t="s">
        <v>4021</v>
      </c>
      <c r="J80" t="s">
        <v>2186</v>
      </c>
      <c r="K80" t="s">
        <v>2109</v>
      </c>
    </row>
    <row r="81" spans="1:11">
      <c r="A81" s="92" t="s">
        <v>4622</v>
      </c>
      <c r="B81" t="s">
        <v>2019</v>
      </c>
      <c r="C81" t="s">
        <v>2460</v>
      </c>
      <c r="D81" t="s">
        <v>2432</v>
      </c>
      <c r="G81" t="s">
        <v>4613</v>
      </c>
      <c r="I81" t="s">
        <v>4021</v>
      </c>
      <c r="J81" t="s">
        <v>2186</v>
      </c>
      <c r="K81" t="s">
        <v>2109</v>
      </c>
    </row>
    <row r="82" spans="1:11">
      <c r="A82" s="92" t="s">
        <v>4622</v>
      </c>
      <c r="B82" t="s">
        <v>2019</v>
      </c>
      <c r="C82" t="s">
        <v>2461</v>
      </c>
      <c r="D82" t="s">
        <v>2432</v>
      </c>
      <c r="G82" t="s">
        <v>4613</v>
      </c>
      <c r="I82" t="s">
        <v>4021</v>
      </c>
      <c r="J82" t="s">
        <v>2178</v>
      </c>
      <c r="K82" t="s">
        <v>2179</v>
      </c>
    </row>
    <row r="83" spans="1:11">
      <c r="A83" s="92" t="s">
        <v>4622</v>
      </c>
      <c r="B83" t="s">
        <v>2019</v>
      </c>
      <c r="C83" t="s">
        <v>2462</v>
      </c>
      <c r="D83" t="s">
        <v>2432</v>
      </c>
      <c r="G83" t="s">
        <v>4613</v>
      </c>
      <c r="I83" t="s">
        <v>4021</v>
      </c>
      <c r="J83" t="s">
        <v>2186</v>
      </c>
      <c r="K83" t="s">
        <v>2109</v>
      </c>
    </row>
    <row r="84" spans="1:11">
      <c r="A84" s="92" t="s">
        <v>4622</v>
      </c>
      <c r="B84" t="s">
        <v>2019</v>
      </c>
      <c r="C84" t="s">
        <v>2463</v>
      </c>
      <c r="D84" t="s">
        <v>2432</v>
      </c>
      <c r="G84" t="s">
        <v>4613</v>
      </c>
      <c r="I84" t="s">
        <v>4021</v>
      </c>
      <c r="J84" t="s">
        <v>2178</v>
      </c>
      <c r="K84" t="s">
        <v>2179</v>
      </c>
    </row>
    <row r="85" spans="1:11">
      <c r="A85" s="92" t="s">
        <v>4622</v>
      </c>
      <c r="B85" t="s">
        <v>2019</v>
      </c>
      <c r="C85" t="s">
        <v>2464</v>
      </c>
      <c r="D85" t="s">
        <v>2432</v>
      </c>
      <c r="G85" t="s">
        <v>4613</v>
      </c>
      <c r="I85" t="s">
        <v>4021</v>
      </c>
      <c r="J85" t="s">
        <v>2178</v>
      </c>
      <c r="K85" t="s">
        <v>2179</v>
      </c>
    </row>
    <row r="86" spans="1:11">
      <c r="A86" s="92" t="s">
        <v>4622</v>
      </c>
      <c r="B86" t="s">
        <v>2021</v>
      </c>
      <c r="C86" t="s">
        <v>2426</v>
      </c>
      <c r="D86" t="s">
        <v>2426</v>
      </c>
      <c r="E86" t="s">
        <v>2427</v>
      </c>
      <c r="F86" t="s">
        <v>2450</v>
      </c>
      <c r="G86" t="s">
        <v>4623</v>
      </c>
      <c r="H86" t="s">
        <v>2429</v>
      </c>
      <c r="I86" t="s">
        <v>4025</v>
      </c>
    </row>
    <row r="87" spans="1:11">
      <c r="A87" s="92" t="s">
        <v>4622</v>
      </c>
      <c r="B87" t="s">
        <v>2021</v>
      </c>
      <c r="C87" t="s">
        <v>2466</v>
      </c>
      <c r="D87" t="s">
        <v>2467</v>
      </c>
      <c r="G87" t="s">
        <v>4615</v>
      </c>
      <c r="I87" t="s">
        <v>4025</v>
      </c>
    </row>
    <row r="88" spans="1:11">
      <c r="A88" s="92" t="s">
        <v>4622</v>
      </c>
      <c r="B88" t="s">
        <v>2021</v>
      </c>
      <c r="C88" t="s">
        <v>2469</v>
      </c>
      <c r="D88" t="s">
        <v>2432</v>
      </c>
      <c r="G88" t="s">
        <v>4613</v>
      </c>
      <c r="I88" t="s">
        <v>4025</v>
      </c>
    </row>
    <row r="89" spans="1:11">
      <c r="A89" s="92" t="s">
        <v>4622</v>
      </c>
      <c r="B89" t="s">
        <v>2022</v>
      </c>
      <c r="C89" t="s">
        <v>2426</v>
      </c>
      <c r="D89" t="s">
        <v>2426</v>
      </c>
      <c r="E89" t="s">
        <v>2427</v>
      </c>
      <c r="F89" t="s">
        <v>2450</v>
      </c>
      <c r="G89" t="s">
        <v>4623</v>
      </c>
      <c r="H89" t="s">
        <v>2429</v>
      </c>
      <c r="I89" t="s">
        <v>4029</v>
      </c>
    </row>
    <row r="90" spans="1:11">
      <c r="A90" s="92" t="s">
        <v>4622</v>
      </c>
      <c r="B90" t="s">
        <v>2023</v>
      </c>
      <c r="C90" t="s">
        <v>2548</v>
      </c>
      <c r="D90" t="s">
        <v>2549</v>
      </c>
      <c r="E90" t="s">
        <v>551</v>
      </c>
      <c r="F90" t="s">
        <v>2551</v>
      </c>
      <c r="G90" t="s">
        <v>4624</v>
      </c>
      <c r="H90" t="s">
        <v>551</v>
      </c>
      <c r="I90" t="s">
        <v>4032</v>
      </c>
      <c r="J90" t="s">
        <v>2178</v>
      </c>
      <c r="K90" t="s">
        <v>2179</v>
      </c>
    </row>
    <row r="91" spans="1:11">
      <c r="A91" s="92" t="s">
        <v>4622</v>
      </c>
      <c r="B91" t="s">
        <v>2023</v>
      </c>
      <c r="C91" t="s">
        <v>2477</v>
      </c>
      <c r="D91" t="s">
        <v>2426</v>
      </c>
      <c r="E91" t="s">
        <v>1213</v>
      </c>
      <c r="G91" t="s">
        <v>4625</v>
      </c>
      <c r="H91" t="s">
        <v>1213</v>
      </c>
      <c r="I91" t="s">
        <v>4032</v>
      </c>
      <c r="J91" t="s">
        <v>2178</v>
      </c>
      <c r="K91" t="s">
        <v>2179</v>
      </c>
    </row>
    <row r="92" spans="1:11">
      <c r="A92" s="92" t="s">
        <v>4622</v>
      </c>
      <c r="B92" t="s">
        <v>2023</v>
      </c>
      <c r="C92" t="s">
        <v>2478</v>
      </c>
      <c r="E92" t="s">
        <v>2479</v>
      </c>
      <c r="G92" t="s">
        <v>4624</v>
      </c>
      <c r="H92" t="s">
        <v>2552</v>
      </c>
      <c r="I92" t="s">
        <v>4032</v>
      </c>
      <c r="J92" t="s">
        <v>2178</v>
      </c>
      <c r="K92" t="s">
        <v>2179</v>
      </c>
    </row>
    <row r="93" spans="1:11">
      <c r="A93" s="92" t="s">
        <v>4622</v>
      </c>
      <c r="B93" t="s">
        <v>2023</v>
      </c>
      <c r="C93" t="s">
        <v>2553</v>
      </c>
      <c r="D93" t="s">
        <v>2473</v>
      </c>
      <c r="E93" t="s">
        <v>108</v>
      </c>
      <c r="G93" t="s">
        <v>4626</v>
      </c>
      <c r="H93" t="s">
        <v>108</v>
      </c>
      <c r="I93" t="s">
        <v>4032</v>
      </c>
    </row>
    <row r="94" spans="1:11">
      <c r="A94" s="92" t="s">
        <v>4622</v>
      </c>
      <c r="B94" t="s">
        <v>2023</v>
      </c>
      <c r="C94" t="s">
        <v>2554</v>
      </c>
      <c r="D94" t="s">
        <v>2555</v>
      </c>
      <c r="E94" t="s">
        <v>2556</v>
      </c>
      <c r="F94" t="s">
        <v>2557</v>
      </c>
      <c r="G94" t="s">
        <v>4626</v>
      </c>
      <c r="H94" t="s">
        <v>2556</v>
      </c>
      <c r="I94" t="s">
        <v>4032</v>
      </c>
      <c r="J94" t="s">
        <v>2186</v>
      </c>
      <c r="K94" t="s">
        <v>2109</v>
      </c>
    </row>
    <row r="95" spans="1:11">
      <c r="A95" s="92" t="s">
        <v>4622</v>
      </c>
      <c r="B95" t="s">
        <v>2023</v>
      </c>
      <c r="C95" t="s">
        <v>2558</v>
      </c>
      <c r="E95" t="s">
        <v>108</v>
      </c>
      <c r="G95" t="s">
        <v>4626</v>
      </c>
      <c r="H95" t="s">
        <v>108</v>
      </c>
      <c r="I95" t="s">
        <v>4032</v>
      </c>
    </row>
    <row r="96" spans="1:11">
      <c r="A96" s="92" t="s">
        <v>4622</v>
      </c>
      <c r="B96" t="s">
        <v>2024</v>
      </c>
      <c r="C96" t="s">
        <v>2560</v>
      </c>
      <c r="D96" t="s">
        <v>2485</v>
      </c>
      <c r="E96" t="s">
        <v>108</v>
      </c>
      <c r="G96" t="s">
        <v>4626</v>
      </c>
      <c r="H96" t="s">
        <v>108</v>
      </c>
      <c r="I96" t="s">
        <v>4036</v>
      </c>
    </row>
    <row r="97" spans="1:9">
      <c r="A97" s="92" t="s">
        <v>4622</v>
      </c>
      <c r="B97" t="s">
        <v>2024</v>
      </c>
      <c r="C97" t="s">
        <v>2561</v>
      </c>
      <c r="D97" t="s">
        <v>2562</v>
      </c>
      <c r="E97" t="s">
        <v>108</v>
      </c>
      <c r="F97" t="s">
        <v>2563</v>
      </c>
      <c r="G97" t="s">
        <v>4626</v>
      </c>
      <c r="H97" t="s">
        <v>108</v>
      </c>
      <c r="I97" t="s">
        <v>4036</v>
      </c>
    </row>
    <row r="98" spans="1:9">
      <c r="A98" s="92" t="s">
        <v>4622</v>
      </c>
      <c r="B98" t="s">
        <v>2024</v>
      </c>
      <c r="C98" t="s">
        <v>2564</v>
      </c>
      <c r="D98" t="s">
        <v>2562</v>
      </c>
      <c r="E98" t="s">
        <v>108</v>
      </c>
      <c r="G98" t="s">
        <v>4626</v>
      </c>
      <c r="H98" t="s">
        <v>108</v>
      </c>
      <c r="I98" t="s">
        <v>4036</v>
      </c>
    </row>
    <row r="99" spans="1:9">
      <c r="A99" s="92" t="s">
        <v>4622</v>
      </c>
      <c r="B99" t="s">
        <v>2024</v>
      </c>
      <c r="C99" t="s">
        <v>2481</v>
      </c>
      <c r="D99" t="s">
        <v>2426</v>
      </c>
      <c r="E99" t="s">
        <v>2427</v>
      </c>
      <c r="G99" t="s">
        <v>4623</v>
      </c>
      <c r="H99" t="s">
        <v>2565</v>
      </c>
      <c r="I99" t="s">
        <v>4036</v>
      </c>
    </row>
    <row r="100" spans="1:9">
      <c r="A100" s="92" t="s">
        <v>4622</v>
      </c>
      <c r="B100" t="s">
        <v>2024</v>
      </c>
      <c r="C100" t="s">
        <v>2566</v>
      </c>
      <c r="D100" t="s">
        <v>2567</v>
      </c>
      <c r="E100" t="s">
        <v>108</v>
      </c>
      <c r="F100" t="s">
        <v>2568</v>
      </c>
      <c r="G100" t="s">
        <v>4626</v>
      </c>
      <c r="H100" t="s">
        <v>108</v>
      </c>
      <c r="I100" t="s">
        <v>4036</v>
      </c>
    </row>
    <row r="101" spans="1:9">
      <c r="A101" s="92" t="s">
        <v>4622</v>
      </c>
      <c r="B101" t="s">
        <v>3816</v>
      </c>
      <c r="C101" t="s">
        <v>2570</v>
      </c>
      <c r="D101" t="s">
        <v>2571</v>
      </c>
      <c r="E101" t="s">
        <v>108</v>
      </c>
      <c r="G101" t="s">
        <v>4626</v>
      </c>
      <c r="H101" t="s">
        <v>108</v>
      </c>
      <c r="I101" t="s">
        <v>4040</v>
      </c>
    </row>
    <row r="102" spans="1:9">
      <c r="A102" s="92" t="s">
        <v>4622</v>
      </c>
      <c r="B102" t="s">
        <v>3816</v>
      </c>
      <c r="C102" t="s">
        <v>2572</v>
      </c>
      <c r="D102" t="s">
        <v>2571</v>
      </c>
      <c r="E102" t="s">
        <v>2573</v>
      </c>
      <c r="G102" t="s">
        <v>4626</v>
      </c>
      <c r="H102" t="s">
        <v>108</v>
      </c>
      <c r="I102" t="s">
        <v>4040</v>
      </c>
    </row>
    <row r="103" spans="1:9">
      <c r="A103" s="92" t="s">
        <v>4622</v>
      </c>
      <c r="B103" t="s">
        <v>3816</v>
      </c>
      <c r="C103" t="s">
        <v>2574</v>
      </c>
      <c r="D103" t="s">
        <v>2571</v>
      </c>
      <c r="E103" t="s">
        <v>2575</v>
      </c>
      <c r="F103" t="s">
        <v>2576</v>
      </c>
      <c r="G103" t="s">
        <v>4626</v>
      </c>
      <c r="H103" t="s">
        <v>108</v>
      </c>
      <c r="I103" t="s">
        <v>4040</v>
      </c>
    </row>
    <row r="104" spans="1:9">
      <c r="A104" s="92" t="s">
        <v>4622</v>
      </c>
      <c r="B104" t="s">
        <v>3816</v>
      </c>
      <c r="C104" t="s">
        <v>2577</v>
      </c>
      <c r="D104" t="s">
        <v>2571</v>
      </c>
      <c r="E104" t="s">
        <v>108</v>
      </c>
      <c r="G104" t="s">
        <v>4626</v>
      </c>
      <c r="H104" t="s">
        <v>108</v>
      </c>
      <c r="I104" t="s">
        <v>4040</v>
      </c>
    </row>
    <row r="105" spans="1:9">
      <c r="A105" s="92" t="s">
        <v>4622</v>
      </c>
      <c r="B105" t="s">
        <v>2030</v>
      </c>
      <c r="C105" t="s">
        <v>2579</v>
      </c>
      <c r="D105" t="s">
        <v>2580</v>
      </c>
      <c r="E105" t="s">
        <v>2581</v>
      </c>
      <c r="G105" t="s">
        <v>4626</v>
      </c>
      <c r="H105" t="s">
        <v>108</v>
      </c>
      <c r="I105" t="s">
        <v>4044</v>
      </c>
    </row>
    <row r="106" spans="1:9">
      <c r="A106" s="92" t="s">
        <v>4622</v>
      </c>
      <c r="B106" t="s">
        <v>2030</v>
      </c>
      <c r="C106" t="s">
        <v>2582</v>
      </c>
      <c r="D106" t="s">
        <v>2426</v>
      </c>
      <c r="E106" t="s">
        <v>551</v>
      </c>
      <c r="F106" t="s">
        <v>2583</v>
      </c>
      <c r="G106" t="s">
        <v>4624</v>
      </c>
      <c r="H106" t="s">
        <v>551</v>
      </c>
      <c r="I106" t="s">
        <v>4044</v>
      </c>
    </row>
    <row r="107" spans="1:9">
      <c r="A107" s="92" t="s">
        <v>4622</v>
      </c>
      <c r="B107" t="s">
        <v>2030</v>
      </c>
      <c r="C107" t="s">
        <v>2584</v>
      </c>
      <c r="D107" t="s">
        <v>2585</v>
      </c>
      <c r="E107" t="s">
        <v>2586</v>
      </c>
      <c r="G107" t="s">
        <v>4626</v>
      </c>
      <c r="H107" t="s">
        <v>108</v>
      </c>
      <c r="I107" t="s">
        <v>4044</v>
      </c>
    </row>
    <row r="108" spans="1:9">
      <c r="A108" s="92" t="s">
        <v>4622</v>
      </c>
      <c r="B108" t="s">
        <v>2030</v>
      </c>
      <c r="C108" t="s">
        <v>2587</v>
      </c>
      <c r="D108" t="s">
        <v>2588</v>
      </c>
      <c r="E108" t="s">
        <v>108</v>
      </c>
      <c r="F108" t="s">
        <v>2589</v>
      </c>
      <c r="G108" t="s">
        <v>4626</v>
      </c>
      <c r="H108" t="s">
        <v>108</v>
      </c>
      <c r="I108" t="s">
        <v>4044</v>
      </c>
    </row>
    <row r="109" spans="1:9">
      <c r="A109" s="92" t="s">
        <v>4622</v>
      </c>
      <c r="B109" t="s">
        <v>2030</v>
      </c>
      <c r="C109" t="s">
        <v>2590</v>
      </c>
      <c r="D109" t="s">
        <v>2588</v>
      </c>
      <c r="E109" t="s">
        <v>108</v>
      </c>
      <c r="G109" t="s">
        <v>4626</v>
      </c>
      <c r="H109" t="s">
        <v>108</v>
      </c>
      <c r="I109" t="s">
        <v>4044</v>
      </c>
    </row>
    <row r="110" spans="1:9">
      <c r="A110" s="92" t="s">
        <v>4622</v>
      </c>
      <c r="B110" t="s">
        <v>2032</v>
      </c>
      <c r="C110" t="s">
        <v>2592</v>
      </c>
      <c r="D110" t="s">
        <v>2485</v>
      </c>
      <c r="E110" t="s">
        <v>108</v>
      </c>
      <c r="G110" t="s">
        <v>4626</v>
      </c>
      <c r="H110" t="s">
        <v>108</v>
      </c>
      <c r="I110" t="s">
        <v>4048</v>
      </c>
    </row>
    <row r="111" spans="1:9">
      <c r="A111" s="92" t="s">
        <v>4622</v>
      </c>
      <c r="B111" t="s">
        <v>2032</v>
      </c>
      <c r="C111" t="s">
        <v>2484</v>
      </c>
      <c r="D111" t="s">
        <v>2485</v>
      </c>
      <c r="E111" t="s">
        <v>2427</v>
      </c>
      <c r="G111" t="s">
        <v>4623</v>
      </c>
      <c r="H111" t="s">
        <v>2565</v>
      </c>
      <c r="I111" t="s">
        <v>4048</v>
      </c>
    </row>
    <row r="112" spans="1:9">
      <c r="A112" s="92" t="s">
        <v>4622</v>
      </c>
      <c r="B112" t="s">
        <v>2032</v>
      </c>
      <c r="C112" t="s">
        <v>2486</v>
      </c>
      <c r="D112" t="s">
        <v>2485</v>
      </c>
      <c r="E112" t="s">
        <v>2427</v>
      </c>
      <c r="G112" t="s">
        <v>4623</v>
      </c>
      <c r="H112" t="s">
        <v>2565</v>
      </c>
      <c r="I112" t="s">
        <v>4048</v>
      </c>
    </row>
    <row r="113" spans="1:11">
      <c r="A113" s="92" t="s">
        <v>4622</v>
      </c>
      <c r="B113" t="s">
        <v>2032</v>
      </c>
      <c r="C113" t="s">
        <v>2487</v>
      </c>
      <c r="D113" t="s">
        <v>2485</v>
      </c>
      <c r="E113" t="s">
        <v>2427</v>
      </c>
      <c r="G113" t="s">
        <v>4623</v>
      </c>
      <c r="H113" t="s">
        <v>2565</v>
      </c>
      <c r="I113" t="s">
        <v>4048</v>
      </c>
    </row>
    <row r="114" spans="1:11">
      <c r="A114" s="92" t="s">
        <v>4622</v>
      </c>
      <c r="B114" t="s">
        <v>2032</v>
      </c>
      <c r="C114" t="s">
        <v>2488</v>
      </c>
      <c r="D114" t="s">
        <v>2485</v>
      </c>
      <c r="E114" t="s">
        <v>2427</v>
      </c>
      <c r="G114" t="s">
        <v>4623</v>
      </c>
      <c r="H114" t="s">
        <v>2565</v>
      </c>
      <c r="I114" t="s">
        <v>4048</v>
      </c>
    </row>
    <row r="115" spans="1:11">
      <c r="A115" s="92" t="s">
        <v>4622</v>
      </c>
      <c r="B115" t="s">
        <v>2032</v>
      </c>
      <c r="C115" t="s">
        <v>2593</v>
      </c>
      <c r="D115" t="s">
        <v>2594</v>
      </c>
      <c r="E115" t="s">
        <v>108</v>
      </c>
      <c r="F115" t="s">
        <v>2595</v>
      </c>
      <c r="G115" t="s">
        <v>4626</v>
      </c>
      <c r="H115" t="s">
        <v>108</v>
      </c>
      <c r="I115" t="s">
        <v>4048</v>
      </c>
    </row>
    <row r="116" spans="1:11">
      <c r="A116" s="92" t="s">
        <v>4622</v>
      </c>
      <c r="B116" t="s">
        <v>2032</v>
      </c>
      <c r="C116" t="s">
        <v>2596</v>
      </c>
      <c r="D116" t="s">
        <v>2594</v>
      </c>
      <c r="E116" t="s">
        <v>108</v>
      </c>
      <c r="G116" t="s">
        <v>4626</v>
      </c>
      <c r="H116" t="s">
        <v>108</v>
      </c>
      <c r="I116" t="s">
        <v>4048</v>
      </c>
    </row>
    <row r="117" spans="1:11">
      <c r="A117" s="92" t="s">
        <v>4622</v>
      </c>
      <c r="B117" t="s">
        <v>2034</v>
      </c>
      <c r="C117" t="s">
        <v>2598</v>
      </c>
      <c r="D117" t="s">
        <v>2599</v>
      </c>
      <c r="E117" t="s">
        <v>108</v>
      </c>
      <c r="G117" t="s">
        <v>4626</v>
      </c>
      <c r="H117" t="s">
        <v>108</v>
      </c>
      <c r="I117" t="s">
        <v>4050</v>
      </c>
    </row>
    <row r="118" spans="1:11">
      <c r="A118" s="92" t="s">
        <v>4622</v>
      </c>
      <c r="B118" t="s">
        <v>2034</v>
      </c>
      <c r="C118" t="s">
        <v>2600</v>
      </c>
      <c r="D118" t="s">
        <v>2601</v>
      </c>
      <c r="E118" t="s">
        <v>2581</v>
      </c>
      <c r="G118" t="s">
        <v>4626</v>
      </c>
      <c r="H118" t="s">
        <v>108</v>
      </c>
      <c r="I118" t="s">
        <v>4050</v>
      </c>
      <c r="J118" t="s">
        <v>2210</v>
      </c>
      <c r="K118" t="s">
        <v>121</v>
      </c>
    </row>
    <row r="119" spans="1:11">
      <c r="A119" s="92" t="s">
        <v>4622</v>
      </c>
      <c r="B119" t="s">
        <v>2034</v>
      </c>
      <c r="C119" t="s">
        <v>2602</v>
      </c>
      <c r="D119" t="s">
        <v>2599</v>
      </c>
      <c r="E119" t="s">
        <v>2603</v>
      </c>
      <c r="F119" t="s">
        <v>2604</v>
      </c>
      <c r="G119" t="s">
        <v>4626</v>
      </c>
      <c r="H119" t="s">
        <v>108</v>
      </c>
      <c r="I119" t="s">
        <v>4050</v>
      </c>
      <c r="J119" t="s">
        <v>2206</v>
      </c>
      <c r="K119" t="s">
        <v>108</v>
      </c>
    </row>
    <row r="120" spans="1:11">
      <c r="A120" s="92" t="s">
        <v>4622</v>
      </c>
      <c r="B120" t="s">
        <v>2034</v>
      </c>
      <c r="C120" t="s">
        <v>2490</v>
      </c>
      <c r="D120" t="s">
        <v>2426</v>
      </c>
      <c r="E120" t="s">
        <v>2491</v>
      </c>
      <c r="G120" t="s">
        <v>4626</v>
      </c>
      <c r="H120" t="s">
        <v>108</v>
      </c>
      <c r="I120" t="s">
        <v>4050</v>
      </c>
      <c r="J120" t="s">
        <v>222</v>
      </c>
      <c r="K120" t="s">
        <v>121</v>
      </c>
    </row>
    <row r="121" spans="1:11">
      <c r="A121" s="92" t="s">
        <v>4622</v>
      </c>
      <c r="B121" t="s">
        <v>2034</v>
      </c>
      <c r="C121" t="s">
        <v>2494</v>
      </c>
      <c r="D121" t="s">
        <v>2426</v>
      </c>
      <c r="E121" t="s">
        <v>2427</v>
      </c>
      <c r="G121" t="s">
        <v>4623</v>
      </c>
      <c r="H121" t="s">
        <v>2565</v>
      </c>
      <c r="I121" t="s">
        <v>4050</v>
      </c>
      <c r="J121" t="s">
        <v>222</v>
      </c>
      <c r="K121" t="s">
        <v>121</v>
      </c>
    </row>
    <row r="122" spans="1:11">
      <c r="A122" s="92" t="s">
        <v>4622</v>
      </c>
      <c r="B122" t="s">
        <v>2034</v>
      </c>
      <c r="C122" t="s">
        <v>2495</v>
      </c>
      <c r="D122" t="s">
        <v>2426</v>
      </c>
      <c r="E122" t="s">
        <v>2427</v>
      </c>
      <c r="G122" t="s">
        <v>4623</v>
      </c>
      <c r="H122" t="s">
        <v>2565</v>
      </c>
      <c r="I122" t="s">
        <v>4050</v>
      </c>
      <c r="J122" t="s">
        <v>222</v>
      </c>
      <c r="K122" t="s">
        <v>121</v>
      </c>
    </row>
    <row r="123" spans="1:11">
      <c r="A123" s="92" t="s">
        <v>4622</v>
      </c>
      <c r="B123" t="s">
        <v>2034</v>
      </c>
      <c r="C123" t="s">
        <v>2496</v>
      </c>
      <c r="D123" t="s">
        <v>2426</v>
      </c>
      <c r="E123" t="s">
        <v>2427</v>
      </c>
      <c r="G123" t="s">
        <v>4623</v>
      </c>
      <c r="H123" t="s">
        <v>2565</v>
      </c>
      <c r="I123" t="s">
        <v>4050</v>
      </c>
      <c r="J123" t="s">
        <v>222</v>
      </c>
      <c r="K123" t="s">
        <v>121</v>
      </c>
    </row>
    <row r="124" spans="1:11">
      <c r="A124" s="92" t="s">
        <v>4622</v>
      </c>
      <c r="B124" t="s">
        <v>2034</v>
      </c>
      <c r="C124" t="s">
        <v>2605</v>
      </c>
      <c r="D124" t="s">
        <v>2599</v>
      </c>
      <c r="E124" t="s">
        <v>2556</v>
      </c>
      <c r="G124" t="s">
        <v>4626</v>
      </c>
      <c r="H124" t="s">
        <v>2556</v>
      </c>
      <c r="I124" t="s">
        <v>4050</v>
      </c>
      <c r="J124" t="s">
        <v>222</v>
      </c>
      <c r="K124" t="s">
        <v>121</v>
      </c>
    </row>
    <row r="125" spans="1:11">
      <c r="A125" s="92" t="s">
        <v>4622</v>
      </c>
      <c r="B125" t="s">
        <v>2034</v>
      </c>
      <c r="C125" t="s">
        <v>2606</v>
      </c>
      <c r="D125" t="s">
        <v>2607</v>
      </c>
      <c r="E125" t="s">
        <v>108</v>
      </c>
      <c r="G125" t="s">
        <v>4626</v>
      </c>
      <c r="H125" t="s">
        <v>108</v>
      </c>
      <c r="I125" t="s">
        <v>4050</v>
      </c>
      <c r="J125" t="s">
        <v>222</v>
      </c>
      <c r="K125" t="s">
        <v>121</v>
      </c>
    </row>
    <row r="126" spans="1:11">
      <c r="A126" s="92" t="s">
        <v>4622</v>
      </c>
      <c r="B126" t="s">
        <v>2037</v>
      </c>
      <c r="C126" t="s">
        <v>2609</v>
      </c>
      <c r="E126" t="s">
        <v>2556</v>
      </c>
      <c r="G126" t="s">
        <v>4626</v>
      </c>
      <c r="H126" t="s">
        <v>2556</v>
      </c>
      <c r="I126" t="s">
        <v>4052</v>
      </c>
      <c r="J126" t="s">
        <v>222</v>
      </c>
      <c r="K126" t="s">
        <v>121</v>
      </c>
    </row>
    <row r="127" spans="1:11">
      <c r="A127" s="92" t="s">
        <v>4622</v>
      </c>
      <c r="B127" t="s">
        <v>2037</v>
      </c>
      <c r="C127" t="s">
        <v>2610</v>
      </c>
      <c r="E127" t="s">
        <v>2611</v>
      </c>
      <c r="G127" t="s">
        <v>4624</v>
      </c>
      <c r="H127" t="s">
        <v>2612</v>
      </c>
      <c r="I127" t="s">
        <v>4052</v>
      </c>
      <c r="J127" t="s">
        <v>2210</v>
      </c>
      <c r="K127" t="s">
        <v>121</v>
      </c>
    </row>
    <row r="128" spans="1:11">
      <c r="A128" s="92" t="s">
        <v>4622</v>
      </c>
      <c r="B128" t="s">
        <v>2037</v>
      </c>
      <c r="C128" t="s">
        <v>2613</v>
      </c>
      <c r="D128" t="s">
        <v>2599</v>
      </c>
      <c r="E128" t="s">
        <v>108</v>
      </c>
      <c r="G128" t="s">
        <v>4626</v>
      </c>
      <c r="H128" t="s">
        <v>108</v>
      </c>
      <c r="I128" t="s">
        <v>4052</v>
      </c>
      <c r="J128" t="s">
        <v>222</v>
      </c>
      <c r="K128" t="s">
        <v>121</v>
      </c>
    </row>
    <row r="129" spans="1:11">
      <c r="A129" s="92" t="s">
        <v>4622</v>
      </c>
      <c r="B129" t="s">
        <v>2037</v>
      </c>
      <c r="C129" t="s">
        <v>2614</v>
      </c>
      <c r="D129" t="s">
        <v>2599</v>
      </c>
      <c r="E129" t="s">
        <v>108</v>
      </c>
      <c r="G129" t="s">
        <v>4626</v>
      </c>
      <c r="H129" t="s">
        <v>108</v>
      </c>
      <c r="I129" t="s">
        <v>4052</v>
      </c>
      <c r="J129" t="s">
        <v>222</v>
      </c>
      <c r="K129" t="s">
        <v>121</v>
      </c>
    </row>
    <row r="130" spans="1:11">
      <c r="A130" s="92" t="s">
        <v>4622</v>
      </c>
      <c r="B130" t="s">
        <v>2037</v>
      </c>
      <c r="C130" t="s">
        <v>2615</v>
      </c>
      <c r="D130" t="s">
        <v>2594</v>
      </c>
      <c r="E130" t="s">
        <v>108</v>
      </c>
      <c r="G130" t="s">
        <v>4626</v>
      </c>
      <c r="H130" t="s">
        <v>108</v>
      </c>
      <c r="I130" t="s">
        <v>4052</v>
      </c>
      <c r="J130" t="s">
        <v>222</v>
      </c>
      <c r="K130" t="s">
        <v>121</v>
      </c>
    </row>
    <row r="131" spans="1:11">
      <c r="A131" s="92" t="s">
        <v>4622</v>
      </c>
      <c r="B131" t="s">
        <v>2037</v>
      </c>
      <c r="C131" t="s">
        <v>2616</v>
      </c>
      <c r="D131" t="s">
        <v>2617</v>
      </c>
      <c r="E131" t="s">
        <v>2556</v>
      </c>
      <c r="G131" t="s">
        <v>4626</v>
      </c>
      <c r="H131" t="s">
        <v>2556</v>
      </c>
      <c r="I131" t="s">
        <v>4052</v>
      </c>
      <c r="J131" t="s">
        <v>222</v>
      </c>
      <c r="K131" t="s">
        <v>121</v>
      </c>
    </row>
    <row r="132" spans="1:11">
      <c r="A132" s="92" t="s">
        <v>4622</v>
      </c>
      <c r="B132" t="s">
        <v>2037</v>
      </c>
      <c r="C132" t="s">
        <v>2618</v>
      </c>
      <c r="D132" t="s">
        <v>2617</v>
      </c>
      <c r="E132" t="s">
        <v>2556</v>
      </c>
      <c r="G132" t="s">
        <v>4626</v>
      </c>
      <c r="H132" t="s">
        <v>2556</v>
      </c>
      <c r="I132" t="s">
        <v>4052</v>
      </c>
      <c r="J132" t="s">
        <v>222</v>
      </c>
      <c r="K132" t="s">
        <v>121</v>
      </c>
    </row>
    <row r="133" spans="1:11">
      <c r="A133" s="92" t="s">
        <v>4622</v>
      </c>
      <c r="B133" t="s">
        <v>2037</v>
      </c>
      <c r="C133" t="s">
        <v>2498</v>
      </c>
      <c r="D133" t="s">
        <v>2426</v>
      </c>
      <c r="E133" t="s">
        <v>2427</v>
      </c>
      <c r="G133" t="s">
        <v>4623</v>
      </c>
      <c r="H133" t="s">
        <v>2565</v>
      </c>
      <c r="I133" t="s">
        <v>4052</v>
      </c>
      <c r="J133" t="s">
        <v>222</v>
      </c>
      <c r="K133" t="s">
        <v>121</v>
      </c>
    </row>
    <row r="134" spans="1:11">
      <c r="A134" s="92" t="s">
        <v>4622</v>
      </c>
      <c r="B134" t="s">
        <v>2037</v>
      </c>
      <c r="C134" t="s">
        <v>2619</v>
      </c>
      <c r="D134" t="s">
        <v>2617</v>
      </c>
      <c r="E134" t="s">
        <v>108</v>
      </c>
      <c r="F134" t="s">
        <v>2620</v>
      </c>
      <c r="G134" t="s">
        <v>4626</v>
      </c>
      <c r="H134" t="s">
        <v>108</v>
      </c>
      <c r="I134" t="s">
        <v>4052</v>
      </c>
      <c r="J134" t="s">
        <v>222</v>
      </c>
      <c r="K134" t="s">
        <v>121</v>
      </c>
    </row>
    <row r="135" spans="1:11">
      <c r="A135" s="92" t="s">
        <v>4622</v>
      </c>
      <c r="B135" t="s">
        <v>2038</v>
      </c>
      <c r="C135" t="s">
        <v>2622</v>
      </c>
      <c r="D135" t="s">
        <v>2623</v>
      </c>
      <c r="E135" t="s">
        <v>108</v>
      </c>
      <c r="G135" t="s">
        <v>4626</v>
      </c>
      <c r="H135" t="s">
        <v>108</v>
      </c>
      <c r="I135" t="s">
        <v>4056</v>
      </c>
      <c r="J135" t="s">
        <v>222</v>
      </c>
      <c r="K135" t="s">
        <v>121</v>
      </c>
    </row>
    <row r="136" spans="1:11">
      <c r="A136" s="92" t="s">
        <v>4622</v>
      </c>
      <c r="B136" t="s">
        <v>2038</v>
      </c>
      <c r="C136" t="s">
        <v>2624</v>
      </c>
      <c r="D136" t="s">
        <v>2625</v>
      </c>
      <c r="E136" t="s">
        <v>108</v>
      </c>
      <c r="G136" t="s">
        <v>4626</v>
      </c>
      <c r="H136" t="s">
        <v>108</v>
      </c>
      <c r="I136" t="s">
        <v>4056</v>
      </c>
      <c r="J136" t="s">
        <v>222</v>
      </c>
      <c r="K136" t="s">
        <v>121</v>
      </c>
    </row>
    <row r="137" spans="1:11">
      <c r="A137" s="92" t="s">
        <v>4622</v>
      </c>
      <c r="B137" t="s">
        <v>2038</v>
      </c>
      <c r="C137" t="s">
        <v>2626</v>
      </c>
      <c r="D137" t="s">
        <v>2625</v>
      </c>
      <c r="E137" t="s">
        <v>108</v>
      </c>
      <c r="G137" t="s">
        <v>4626</v>
      </c>
      <c r="H137" t="s">
        <v>108</v>
      </c>
      <c r="I137" t="s">
        <v>4056</v>
      </c>
      <c r="J137" t="s">
        <v>222</v>
      </c>
      <c r="K137" t="s">
        <v>121</v>
      </c>
    </row>
    <row r="138" spans="1:11">
      <c r="A138" s="92" t="s">
        <v>4622</v>
      </c>
      <c r="B138" t="s">
        <v>2040</v>
      </c>
      <c r="C138" t="s">
        <v>2628</v>
      </c>
      <c r="D138" t="s">
        <v>2629</v>
      </c>
      <c r="E138" t="s">
        <v>551</v>
      </c>
      <c r="F138" t="s">
        <v>2630</v>
      </c>
      <c r="G138" t="s">
        <v>4624</v>
      </c>
      <c r="H138" t="s">
        <v>551</v>
      </c>
      <c r="I138" t="s">
        <v>4060</v>
      </c>
      <c r="J138" t="s">
        <v>2210</v>
      </c>
      <c r="K138" t="s">
        <v>121</v>
      </c>
    </row>
    <row r="139" spans="1:11">
      <c r="A139" s="92" t="s">
        <v>4622</v>
      </c>
      <c r="B139" t="s">
        <v>2040</v>
      </c>
      <c r="C139" t="s">
        <v>2631</v>
      </c>
      <c r="D139" t="s">
        <v>2632</v>
      </c>
      <c r="E139" t="s">
        <v>2633</v>
      </c>
      <c r="F139" t="s">
        <v>2634</v>
      </c>
      <c r="G139" t="s">
        <v>4624</v>
      </c>
      <c r="H139" t="s">
        <v>551</v>
      </c>
      <c r="I139" t="s">
        <v>4060</v>
      </c>
      <c r="J139" t="s">
        <v>2210</v>
      </c>
      <c r="K139" t="s">
        <v>121</v>
      </c>
    </row>
    <row r="140" spans="1:11">
      <c r="A140" s="92" t="s">
        <v>4622</v>
      </c>
      <c r="B140" t="s">
        <v>2040</v>
      </c>
      <c r="C140" t="s">
        <v>2635</v>
      </c>
      <c r="D140" t="s">
        <v>2501</v>
      </c>
      <c r="E140" t="s">
        <v>2556</v>
      </c>
      <c r="F140" t="s">
        <v>2636</v>
      </c>
      <c r="G140" t="s">
        <v>4626</v>
      </c>
      <c r="H140" t="s">
        <v>2556</v>
      </c>
      <c r="I140" t="s">
        <v>4060</v>
      </c>
      <c r="J140" t="s">
        <v>2210</v>
      </c>
      <c r="K140" t="s">
        <v>121</v>
      </c>
    </row>
    <row r="141" spans="1:11">
      <c r="A141" s="92" t="s">
        <v>4622</v>
      </c>
      <c r="B141" t="s">
        <v>2040</v>
      </c>
      <c r="C141" t="s">
        <v>2637</v>
      </c>
      <c r="D141" t="s">
        <v>2632</v>
      </c>
      <c r="E141" t="s">
        <v>108</v>
      </c>
      <c r="F141" t="s">
        <v>2638</v>
      </c>
      <c r="G141" t="s">
        <v>4626</v>
      </c>
      <c r="H141" t="s">
        <v>108</v>
      </c>
      <c r="I141" t="s">
        <v>4060</v>
      </c>
      <c r="J141" t="s">
        <v>2210</v>
      </c>
      <c r="K141" t="s">
        <v>121</v>
      </c>
    </row>
    <row r="142" spans="1:11">
      <c r="A142" s="92" t="s">
        <v>4622</v>
      </c>
      <c r="B142" t="s">
        <v>2040</v>
      </c>
      <c r="C142" t="s">
        <v>2639</v>
      </c>
      <c r="D142" t="s">
        <v>2640</v>
      </c>
      <c r="E142" t="s">
        <v>108</v>
      </c>
      <c r="F142" t="s">
        <v>2641</v>
      </c>
      <c r="G142" t="s">
        <v>4626</v>
      </c>
      <c r="H142" t="s">
        <v>108</v>
      </c>
      <c r="I142" t="s">
        <v>4060</v>
      </c>
      <c r="J142" t="s">
        <v>222</v>
      </c>
      <c r="K142" t="s">
        <v>121</v>
      </c>
    </row>
    <row r="143" spans="1:11">
      <c r="A143" s="92" t="s">
        <v>4622</v>
      </c>
      <c r="B143" t="s">
        <v>2040</v>
      </c>
      <c r="C143" t="s">
        <v>2506</v>
      </c>
      <c r="D143" t="s">
        <v>2507</v>
      </c>
      <c r="G143" t="s">
        <v>4618</v>
      </c>
      <c r="I143" t="s">
        <v>4060</v>
      </c>
      <c r="J143" t="s">
        <v>222</v>
      </c>
      <c r="K143" t="s">
        <v>121</v>
      </c>
    </row>
    <row r="144" spans="1:11">
      <c r="A144" s="92" t="s">
        <v>4622</v>
      </c>
      <c r="B144" t="s">
        <v>2040</v>
      </c>
      <c r="C144" t="s">
        <v>2509</v>
      </c>
      <c r="D144" t="s">
        <v>2507</v>
      </c>
      <c r="G144" t="s">
        <v>4618</v>
      </c>
      <c r="I144" t="s">
        <v>4060</v>
      </c>
      <c r="J144" t="s">
        <v>222</v>
      </c>
      <c r="K144" t="s">
        <v>121</v>
      </c>
    </row>
    <row r="145" spans="1:11">
      <c r="A145" s="92" t="s">
        <v>4622</v>
      </c>
      <c r="B145" t="s">
        <v>2040</v>
      </c>
      <c r="C145" t="s">
        <v>2510</v>
      </c>
      <c r="D145" t="s">
        <v>2507</v>
      </c>
      <c r="E145" t="s">
        <v>2511</v>
      </c>
      <c r="F145" t="s">
        <v>2513</v>
      </c>
      <c r="G145" t="s">
        <v>4619</v>
      </c>
      <c r="I145" t="s">
        <v>4060</v>
      </c>
      <c r="J145" t="s">
        <v>222</v>
      </c>
      <c r="K145" t="s">
        <v>121</v>
      </c>
    </row>
    <row r="146" spans="1:11">
      <c r="A146" s="92" t="s">
        <v>4622</v>
      </c>
      <c r="B146" t="s">
        <v>2045</v>
      </c>
      <c r="C146" t="s">
        <v>2643</v>
      </c>
      <c r="D146" t="s">
        <v>2632</v>
      </c>
      <c r="E146" t="s">
        <v>108</v>
      </c>
      <c r="F146" t="s">
        <v>2644</v>
      </c>
      <c r="G146" t="s">
        <v>4626</v>
      </c>
      <c r="H146" t="s">
        <v>108</v>
      </c>
      <c r="I146" t="s">
        <v>4064</v>
      </c>
      <c r="J146" t="s">
        <v>222</v>
      </c>
      <c r="K146" t="s">
        <v>121</v>
      </c>
    </row>
    <row r="147" spans="1:11">
      <c r="A147" s="92" t="s">
        <v>4622</v>
      </c>
      <c r="B147" t="s">
        <v>2045</v>
      </c>
      <c r="C147" t="s">
        <v>2645</v>
      </c>
      <c r="D147" t="s">
        <v>2646</v>
      </c>
      <c r="E147" t="s">
        <v>108</v>
      </c>
      <c r="F147" t="s">
        <v>2647</v>
      </c>
      <c r="G147" t="s">
        <v>4626</v>
      </c>
      <c r="H147" t="s">
        <v>108</v>
      </c>
      <c r="I147" t="s">
        <v>4064</v>
      </c>
    </row>
    <row r="148" spans="1:11">
      <c r="A148" s="92" t="s">
        <v>4622</v>
      </c>
      <c r="B148" t="s">
        <v>2045</v>
      </c>
      <c r="C148" t="s">
        <v>2648</v>
      </c>
      <c r="D148" t="s">
        <v>2646</v>
      </c>
      <c r="E148" t="s">
        <v>108</v>
      </c>
      <c r="F148" t="s">
        <v>2649</v>
      </c>
      <c r="G148" t="s">
        <v>4626</v>
      </c>
      <c r="H148" t="s">
        <v>108</v>
      </c>
      <c r="I148" t="s">
        <v>4064</v>
      </c>
      <c r="J148" t="s">
        <v>2210</v>
      </c>
      <c r="K148" t="s">
        <v>121</v>
      </c>
    </row>
    <row r="149" spans="1:11">
      <c r="A149" s="92" t="s">
        <v>4622</v>
      </c>
      <c r="B149" t="s">
        <v>2045</v>
      </c>
      <c r="C149" t="s">
        <v>2650</v>
      </c>
      <c r="D149" t="s">
        <v>2632</v>
      </c>
      <c r="E149" t="s">
        <v>108</v>
      </c>
      <c r="G149" t="s">
        <v>4626</v>
      </c>
      <c r="H149" t="s">
        <v>108</v>
      </c>
      <c r="I149" t="s">
        <v>4064</v>
      </c>
      <c r="J149" t="s">
        <v>2210</v>
      </c>
      <c r="K149" t="s">
        <v>121</v>
      </c>
    </row>
    <row r="150" spans="1:11">
      <c r="A150" s="92" t="s">
        <v>4622</v>
      </c>
      <c r="B150" t="s">
        <v>2045</v>
      </c>
      <c r="C150" t="s">
        <v>2651</v>
      </c>
      <c r="D150" t="s">
        <v>2652</v>
      </c>
      <c r="E150" t="s">
        <v>2653</v>
      </c>
      <c r="G150" t="s">
        <v>4626</v>
      </c>
      <c r="H150" t="s">
        <v>108</v>
      </c>
      <c r="I150" t="s">
        <v>4064</v>
      </c>
      <c r="J150" t="s">
        <v>2210</v>
      </c>
      <c r="K150" t="s">
        <v>121</v>
      </c>
    </row>
    <row r="151" spans="1:11">
      <c r="A151" s="92" t="s">
        <v>4622</v>
      </c>
      <c r="B151" t="s">
        <v>2045</v>
      </c>
      <c r="C151" t="s">
        <v>2654</v>
      </c>
      <c r="D151" t="s">
        <v>2426</v>
      </c>
      <c r="E151" t="s">
        <v>551</v>
      </c>
      <c r="F151" t="s">
        <v>2655</v>
      </c>
      <c r="G151" t="s">
        <v>4624</v>
      </c>
      <c r="H151" t="s">
        <v>551</v>
      </c>
      <c r="I151" t="s">
        <v>4064</v>
      </c>
      <c r="J151" t="s">
        <v>222</v>
      </c>
      <c r="K151" t="s">
        <v>121</v>
      </c>
    </row>
    <row r="152" spans="1:11">
      <c r="A152" s="92" t="s">
        <v>4622</v>
      </c>
      <c r="B152" t="s">
        <v>2047</v>
      </c>
      <c r="C152" t="s">
        <v>2517</v>
      </c>
      <c r="E152" t="s">
        <v>551</v>
      </c>
      <c r="G152" t="s">
        <v>4620</v>
      </c>
      <c r="I152" t="s">
        <v>4068</v>
      </c>
      <c r="J152" t="s">
        <v>222</v>
      </c>
      <c r="K152" t="s">
        <v>121</v>
      </c>
    </row>
    <row r="153" spans="1:11">
      <c r="A153" s="92" t="s">
        <v>4622</v>
      </c>
      <c r="B153" t="s">
        <v>2047</v>
      </c>
      <c r="C153" t="s">
        <v>2517</v>
      </c>
      <c r="E153" t="s">
        <v>551</v>
      </c>
      <c r="G153" t="s">
        <v>4624</v>
      </c>
      <c r="H153" t="s">
        <v>551</v>
      </c>
      <c r="I153" t="s">
        <v>4068</v>
      </c>
      <c r="J153" t="s">
        <v>1888</v>
      </c>
      <c r="K153" t="s">
        <v>108</v>
      </c>
    </row>
    <row r="154" spans="1:11">
      <c r="A154" s="92" t="s">
        <v>4622</v>
      </c>
      <c r="B154" t="s">
        <v>2047</v>
      </c>
      <c r="C154" t="s">
        <v>2657</v>
      </c>
      <c r="D154" t="s">
        <v>2658</v>
      </c>
      <c r="E154" t="s">
        <v>108</v>
      </c>
      <c r="G154" t="s">
        <v>4626</v>
      </c>
      <c r="H154" t="s">
        <v>108</v>
      </c>
      <c r="I154" t="s">
        <v>4068</v>
      </c>
      <c r="J154" t="s">
        <v>1888</v>
      </c>
      <c r="K154" t="s">
        <v>108</v>
      </c>
    </row>
    <row r="155" spans="1:11">
      <c r="A155" s="92" t="s">
        <v>4622</v>
      </c>
      <c r="B155" t="s">
        <v>2047</v>
      </c>
      <c r="C155" t="s">
        <v>2659</v>
      </c>
      <c r="D155" t="s">
        <v>2658</v>
      </c>
      <c r="E155" t="s">
        <v>2556</v>
      </c>
      <c r="F155" t="s">
        <v>2660</v>
      </c>
      <c r="G155" t="s">
        <v>4626</v>
      </c>
      <c r="H155" t="s">
        <v>2556</v>
      </c>
      <c r="I155" t="s">
        <v>4068</v>
      </c>
      <c r="J155" t="s">
        <v>222</v>
      </c>
      <c r="K155" t="s">
        <v>121</v>
      </c>
    </row>
    <row r="156" spans="1:11">
      <c r="A156" s="92" t="s">
        <v>4622</v>
      </c>
      <c r="B156" t="s">
        <v>2047</v>
      </c>
      <c r="C156" t="s">
        <v>2519</v>
      </c>
      <c r="D156" t="s">
        <v>2520</v>
      </c>
      <c r="E156" t="s">
        <v>2521</v>
      </c>
      <c r="F156" t="s">
        <v>2523</v>
      </c>
      <c r="G156" t="s">
        <v>4625</v>
      </c>
      <c r="H156" t="s">
        <v>2661</v>
      </c>
      <c r="I156" t="s">
        <v>4068</v>
      </c>
      <c r="J156" t="s">
        <v>222</v>
      </c>
      <c r="K156" t="s">
        <v>121</v>
      </c>
    </row>
    <row r="157" spans="1:11">
      <c r="A157" s="92" t="s">
        <v>4622</v>
      </c>
      <c r="B157" t="s">
        <v>2047</v>
      </c>
      <c r="C157" t="s">
        <v>2662</v>
      </c>
      <c r="D157" t="s">
        <v>2520</v>
      </c>
      <c r="E157" t="s">
        <v>2575</v>
      </c>
      <c r="F157" t="s">
        <v>2663</v>
      </c>
      <c r="G157" t="s">
        <v>4626</v>
      </c>
      <c r="H157" t="s">
        <v>108</v>
      </c>
      <c r="I157" t="s">
        <v>4068</v>
      </c>
      <c r="J157" t="s">
        <v>222</v>
      </c>
      <c r="K157" t="s">
        <v>121</v>
      </c>
    </row>
    <row r="158" spans="1:11">
      <c r="A158" s="92" t="s">
        <v>4622</v>
      </c>
      <c r="B158" t="s">
        <v>2047</v>
      </c>
      <c r="C158" t="s">
        <v>2664</v>
      </c>
      <c r="D158" t="s">
        <v>2658</v>
      </c>
      <c r="E158" t="s">
        <v>2665</v>
      </c>
      <c r="G158" t="s">
        <v>4626</v>
      </c>
      <c r="H158" t="s">
        <v>108</v>
      </c>
      <c r="I158" t="s">
        <v>4068</v>
      </c>
      <c r="J158" t="s">
        <v>222</v>
      </c>
      <c r="K158" t="s">
        <v>121</v>
      </c>
    </row>
    <row r="159" spans="1:11">
      <c r="A159" s="92" t="s">
        <v>4622</v>
      </c>
      <c r="B159" t="s">
        <v>2047</v>
      </c>
      <c r="C159" t="s">
        <v>2524</v>
      </c>
      <c r="E159" t="s">
        <v>2525</v>
      </c>
      <c r="G159" t="s">
        <v>4621</v>
      </c>
      <c r="I159" t="s">
        <v>4068</v>
      </c>
      <c r="J159" t="s">
        <v>222</v>
      </c>
      <c r="K159" t="s">
        <v>121</v>
      </c>
    </row>
    <row r="160" spans="1:11">
      <c r="A160" s="92" t="s">
        <v>4622</v>
      </c>
      <c r="B160" t="s">
        <v>2047</v>
      </c>
      <c r="C160" t="s">
        <v>2666</v>
      </c>
      <c r="D160" t="s">
        <v>2658</v>
      </c>
      <c r="E160" t="s">
        <v>2667</v>
      </c>
      <c r="F160" t="s">
        <v>2668</v>
      </c>
      <c r="G160" t="s">
        <v>4626</v>
      </c>
      <c r="H160" t="s">
        <v>108</v>
      </c>
      <c r="I160" t="s">
        <v>4068</v>
      </c>
      <c r="J160" t="s">
        <v>222</v>
      </c>
      <c r="K160" t="s">
        <v>121</v>
      </c>
    </row>
    <row r="161" spans="1:11">
      <c r="A161" s="92" t="s">
        <v>4622</v>
      </c>
      <c r="B161" t="s">
        <v>2049</v>
      </c>
      <c r="C161" t="s">
        <v>2670</v>
      </c>
      <c r="D161" t="s">
        <v>2507</v>
      </c>
      <c r="E161" t="s">
        <v>2671</v>
      </c>
      <c r="F161" t="s">
        <v>2672</v>
      </c>
      <c r="G161" t="s">
        <v>4626</v>
      </c>
      <c r="H161" t="s">
        <v>108</v>
      </c>
      <c r="I161" t="s">
        <v>4072</v>
      </c>
      <c r="J161" t="s">
        <v>222</v>
      </c>
      <c r="K161" t="s">
        <v>121</v>
      </c>
    </row>
    <row r="162" spans="1:11">
      <c r="A162" s="92" t="s">
        <v>4622</v>
      </c>
      <c r="B162" t="s">
        <v>2049</v>
      </c>
      <c r="C162" t="s">
        <v>2530</v>
      </c>
      <c r="D162" t="s">
        <v>2531</v>
      </c>
      <c r="E162" t="s">
        <v>2532</v>
      </c>
      <c r="F162" t="s">
        <v>2533</v>
      </c>
      <c r="G162" t="s">
        <v>4613</v>
      </c>
      <c r="I162" t="s">
        <v>4072</v>
      </c>
      <c r="J162" t="s">
        <v>2210</v>
      </c>
      <c r="K162" t="s">
        <v>121</v>
      </c>
    </row>
    <row r="163" spans="1:11">
      <c r="A163" s="92" t="s">
        <v>4622</v>
      </c>
      <c r="B163" t="s">
        <v>2049</v>
      </c>
      <c r="C163" t="s">
        <v>2530</v>
      </c>
      <c r="D163" t="s">
        <v>2531</v>
      </c>
      <c r="E163" t="s">
        <v>2532</v>
      </c>
      <c r="F163" t="s">
        <v>2533</v>
      </c>
      <c r="G163" t="s">
        <v>4626</v>
      </c>
      <c r="H163" t="s">
        <v>108</v>
      </c>
      <c r="I163" t="s">
        <v>4072</v>
      </c>
      <c r="J163" t="s">
        <v>222</v>
      </c>
      <c r="K163" t="s">
        <v>121</v>
      </c>
    </row>
    <row r="164" spans="1:11">
      <c r="A164" s="92" t="s">
        <v>4622</v>
      </c>
      <c r="B164" t="s">
        <v>2049</v>
      </c>
      <c r="C164" t="s">
        <v>2537</v>
      </c>
      <c r="D164" t="s">
        <v>2426</v>
      </c>
      <c r="E164" t="s">
        <v>2427</v>
      </c>
      <c r="G164" t="s">
        <v>4623</v>
      </c>
      <c r="H164" t="s">
        <v>2565</v>
      </c>
      <c r="I164" t="s">
        <v>4072</v>
      </c>
      <c r="J164" t="s">
        <v>222</v>
      </c>
      <c r="K164" t="s">
        <v>121</v>
      </c>
    </row>
    <row r="165" spans="1:11">
      <c r="A165" s="92" t="s">
        <v>4622</v>
      </c>
      <c r="B165" t="s">
        <v>2049</v>
      </c>
      <c r="C165" t="s">
        <v>2673</v>
      </c>
      <c r="D165" t="s">
        <v>2426</v>
      </c>
      <c r="E165" t="s">
        <v>108</v>
      </c>
      <c r="G165" t="s">
        <v>4626</v>
      </c>
      <c r="H165" t="s">
        <v>108</v>
      </c>
      <c r="I165" t="s">
        <v>4072</v>
      </c>
      <c r="J165" t="s">
        <v>222</v>
      </c>
      <c r="K165" t="s">
        <v>121</v>
      </c>
    </row>
    <row r="166" spans="1:11">
      <c r="A166" s="92" t="s">
        <v>4622</v>
      </c>
      <c r="B166" t="s">
        <v>2049</v>
      </c>
      <c r="C166" t="s">
        <v>2674</v>
      </c>
      <c r="D166" t="s">
        <v>2535</v>
      </c>
      <c r="E166" t="s">
        <v>2675</v>
      </c>
      <c r="F166" t="s">
        <v>2676</v>
      </c>
      <c r="G166" t="s">
        <v>4626</v>
      </c>
      <c r="H166" t="s">
        <v>2675</v>
      </c>
      <c r="I166" t="s">
        <v>4072</v>
      </c>
      <c r="J166" t="s">
        <v>222</v>
      </c>
      <c r="K166" t="s">
        <v>121</v>
      </c>
    </row>
    <row r="167" spans="1:11">
      <c r="A167" s="92" t="s">
        <v>4627</v>
      </c>
      <c r="B167" t="s">
        <v>2004</v>
      </c>
      <c r="C167" t="s">
        <v>2426</v>
      </c>
      <c r="D167" t="s">
        <v>2426</v>
      </c>
      <c r="E167" t="s">
        <v>2427</v>
      </c>
      <c r="F167" t="s">
        <v>2430</v>
      </c>
      <c r="G167" t="s">
        <v>4628</v>
      </c>
      <c r="H167" t="s">
        <v>2429</v>
      </c>
      <c r="I167" t="s">
        <v>4001</v>
      </c>
      <c r="J167" t="s">
        <v>2210</v>
      </c>
      <c r="K167" t="s">
        <v>121</v>
      </c>
    </row>
    <row r="168" spans="1:11">
      <c r="A168" s="92" t="s">
        <v>4627</v>
      </c>
      <c r="B168" t="s">
        <v>2004</v>
      </c>
      <c r="C168" t="s">
        <v>2431</v>
      </c>
      <c r="D168" t="s">
        <v>2432</v>
      </c>
      <c r="G168" t="s">
        <v>4613</v>
      </c>
      <c r="I168" t="s">
        <v>4001</v>
      </c>
      <c r="J168" t="s">
        <v>2210</v>
      </c>
      <c r="K168" t="s">
        <v>121</v>
      </c>
    </row>
    <row r="169" spans="1:11">
      <c r="A169" s="92" t="s">
        <v>4627</v>
      </c>
      <c r="B169" t="s">
        <v>2004</v>
      </c>
      <c r="C169" t="s">
        <v>2436</v>
      </c>
      <c r="D169" t="s">
        <v>2432</v>
      </c>
      <c r="G169" t="s">
        <v>4613</v>
      </c>
      <c r="I169" t="s">
        <v>4001</v>
      </c>
      <c r="J169" t="s">
        <v>222</v>
      </c>
      <c r="K169" t="s">
        <v>121</v>
      </c>
    </row>
    <row r="170" spans="1:11">
      <c r="A170" s="92" t="s">
        <v>4627</v>
      </c>
      <c r="B170" t="s">
        <v>2007</v>
      </c>
      <c r="C170" t="s">
        <v>2438</v>
      </c>
      <c r="D170" t="s">
        <v>2432</v>
      </c>
      <c r="G170" t="s">
        <v>4614</v>
      </c>
      <c r="I170" t="s">
        <v>4005</v>
      </c>
      <c r="J170" t="s">
        <v>222</v>
      </c>
      <c r="K170" t="s">
        <v>121</v>
      </c>
    </row>
    <row r="171" spans="1:11">
      <c r="A171" s="92" t="s">
        <v>4627</v>
      </c>
      <c r="B171" t="s">
        <v>2007</v>
      </c>
      <c r="C171" t="s">
        <v>2440</v>
      </c>
      <c r="D171" t="s">
        <v>2441</v>
      </c>
      <c r="G171" t="s">
        <v>4613</v>
      </c>
      <c r="I171" t="s">
        <v>4005</v>
      </c>
      <c r="J171" t="s">
        <v>222</v>
      </c>
      <c r="K171" t="s">
        <v>121</v>
      </c>
    </row>
    <row r="172" spans="1:11">
      <c r="A172" s="92" t="s">
        <v>4627</v>
      </c>
      <c r="B172" t="s">
        <v>2007</v>
      </c>
      <c r="C172" t="s">
        <v>2442</v>
      </c>
      <c r="D172" t="s">
        <v>2441</v>
      </c>
      <c r="G172" t="s">
        <v>4613</v>
      </c>
      <c r="I172" t="s">
        <v>4005</v>
      </c>
    </row>
    <row r="173" spans="1:11">
      <c r="A173" s="92" t="s">
        <v>4627</v>
      </c>
      <c r="B173" t="s">
        <v>2007</v>
      </c>
      <c r="C173" t="s">
        <v>2443</v>
      </c>
      <c r="D173" t="s">
        <v>2432</v>
      </c>
      <c r="G173" t="s">
        <v>4614</v>
      </c>
      <c r="I173" t="s">
        <v>4005</v>
      </c>
    </row>
    <row r="174" spans="1:11">
      <c r="A174" s="92" t="s">
        <v>4627</v>
      </c>
      <c r="B174" t="s">
        <v>2007</v>
      </c>
      <c r="C174" t="s">
        <v>2444</v>
      </c>
      <c r="D174" t="s">
        <v>2441</v>
      </c>
      <c r="G174" t="s">
        <v>4613</v>
      </c>
      <c r="I174" t="s">
        <v>4005</v>
      </c>
    </row>
    <row r="175" spans="1:11">
      <c r="A175" s="92" t="s">
        <v>4627</v>
      </c>
      <c r="B175" t="s">
        <v>2007</v>
      </c>
      <c r="C175" t="s">
        <v>2445</v>
      </c>
      <c r="D175" t="s">
        <v>2432</v>
      </c>
      <c r="G175" t="s">
        <v>4613</v>
      </c>
      <c r="I175" t="s">
        <v>4005</v>
      </c>
      <c r="J175" t="s">
        <v>222</v>
      </c>
      <c r="K175" t="s">
        <v>121</v>
      </c>
    </row>
    <row r="176" spans="1:11">
      <c r="A176" s="92" t="s">
        <v>4627</v>
      </c>
      <c r="B176" t="s">
        <v>2007</v>
      </c>
      <c r="C176" t="s">
        <v>2446</v>
      </c>
      <c r="D176" t="s">
        <v>2432</v>
      </c>
      <c r="G176" t="s">
        <v>4614</v>
      </c>
      <c r="I176" t="s">
        <v>4005</v>
      </c>
      <c r="J176" t="s">
        <v>2210</v>
      </c>
      <c r="K176" t="s">
        <v>121</v>
      </c>
    </row>
    <row r="177" spans="1:11">
      <c r="A177" s="92" t="s">
        <v>4627</v>
      </c>
      <c r="B177" t="s">
        <v>2007</v>
      </c>
      <c r="C177" t="s">
        <v>2447</v>
      </c>
      <c r="D177" t="s">
        <v>2432</v>
      </c>
      <c r="G177" t="s">
        <v>4614</v>
      </c>
      <c r="I177" t="s">
        <v>4005</v>
      </c>
    </row>
    <row r="178" spans="1:11">
      <c r="A178" s="92" t="s">
        <v>4627</v>
      </c>
      <c r="B178" t="s">
        <v>2007</v>
      </c>
      <c r="C178" t="s">
        <v>2448</v>
      </c>
      <c r="D178" t="s">
        <v>2432</v>
      </c>
      <c r="G178" t="s">
        <v>4614</v>
      </c>
      <c r="I178" t="s">
        <v>4005</v>
      </c>
      <c r="J178" t="s">
        <v>222</v>
      </c>
      <c r="K178" t="s">
        <v>121</v>
      </c>
    </row>
    <row r="179" spans="1:11">
      <c r="A179" s="92" t="s">
        <v>4627</v>
      </c>
      <c r="B179" t="s">
        <v>2007</v>
      </c>
      <c r="C179" t="s">
        <v>2449</v>
      </c>
      <c r="D179" t="s">
        <v>2441</v>
      </c>
      <c r="G179" t="s">
        <v>4614</v>
      </c>
      <c r="I179" t="s">
        <v>4005</v>
      </c>
      <c r="J179" t="s">
        <v>222</v>
      </c>
      <c r="K179" t="s">
        <v>121</v>
      </c>
    </row>
    <row r="180" spans="1:11">
      <c r="A180" s="92" t="s">
        <v>4627</v>
      </c>
      <c r="B180" t="s">
        <v>2007</v>
      </c>
      <c r="C180" t="s">
        <v>2426</v>
      </c>
      <c r="D180" t="s">
        <v>2426</v>
      </c>
      <c r="E180" t="s">
        <v>2427</v>
      </c>
      <c r="F180" t="s">
        <v>2450</v>
      </c>
      <c r="G180" t="s">
        <v>4628</v>
      </c>
      <c r="H180" t="s">
        <v>2429</v>
      </c>
      <c r="I180" t="s">
        <v>4005</v>
      </c>
      <c r="J180" t="s">
        <v>222</v>
      </c>
      <c r="K180" t="s">
        <v>121</v>
      </c>
    </row>
    <row r="181" spans="1:11">
      <c r="A181" s="92" t="s">
        <v>4627</v>
      </c>
      <c r="B181" t="s">
        <v>2010</v>
      </c>
      <c r="C181" t="s">
        <v>2426</v>
      </c>
      <c r="D181" t="s">
        <v>2426</v>
      </c>
      <c r="E181" t="s">
        <v>2427</v>
      </c>
      <c r="F181" t="s">
        <v>2430</v>
      </c>
      <c r="G181" t="s">
        <v>4628</v>
      </c>
      <c r="H181" t="s">
        <v>2429</v>
      </c>
      <c r="I181" t="s">
        <v>4009</v>
      </c>
      <c r="J181" t="s">
        <v>222</v>
      </c>
      <c r="K181" t="s">
        <v>121</v>
      </c>
    </row>
    <row r="182" spans="1:11">
      <c r="A182" s="92" t="s">
        <v>4627</v>
      </c>
      <c r="B182" t="s">
        <v>2013</v>
      </c>
      <c r="C182" t="s">
        <v>2426</v>
      </c>
      <c r="D182" t="s">
        <v>2426</v>
      </c>
      <c r="E182" t="s">
        <v>2427</v>
      </c>
      <c r="F182" t="s">
        <v>2453</v>
      </c>
      <c r="G182" t="s">
        <v>4628</v>
      </c>
      <c r="H182" t="s">
        <v>2429</v>
      </c>
      <c r="I182" t="s">
        <v>4013</v>
      </c>
      <c r="J182" t="s">
        <v>222</v>
      </c>
      <c r="K182" t="s">
        <v>121</v>
      </c>
    </row>
    <row r="183" spans="1:11">
      <c r="A183" s="92" t="s">
        <v>4627</v>
      </c>
      <c r="B183" t="s">
        <v>2013</v>
      </c>
      <c r="C183" t="s">
        <v>2454</v>
      </c>
      <c r="D183" t="s">
        <v>2432</v>
      </c>
      <c r="G183" t="s">
        <v>4613</v>
      </c>
      <c r="I183" t="s">
        <v>4013</v>
      </c>
      <c r="J183" t="s">
        <v>222</v>
      </c>
      <c r="K183" t="s">
        <v>121</v>
      </c>
    </row>
    <row r="184" spans="1:11">
      <c r="A184" s="92" t="s">
        <v>4627</v>
      </c>
      <c r="B184" t="s">
        <v>2015</v>
      </c>
      <c r="C184" t="s">
        <v>2426</v>
      </c>
      <c r="D184" t="s">
        <v>2426</v>
      </c>
      <c r="E184" t="s">
        <v>2427</v>
      </c>
      <c r="F184" t="s">
        <v>2450</v>
      </c>
      <c r="G184" t="s">
        <v>4628</v>
      </c>
      <c r="H184" t="s">
        <v>2429</v>
      </c>
      <c r="I184" t="s">
        <v>4017</v>
      </c>
      <c r="J184" t="s">
        <v>2206</v>
      </c>
      <c r="K184" t="s">
        <v>108</v>
      </c>
    </row>
    <row r="185" spans="1:11">
      <c r="A185" s="92" t="s">
        <v>4627</v>
      </c>
      <c r="B185" t="s">
        <v>2019</v>
      </c>
      <c r="C185" t="s">
        <v>2426</v>
      </c>
      <c r="D185" t="s">
        <v>2426</v>
      </c>
      <c r="E185" t="s">
        <v>2427</v>
      </c>
      <c r="F185" t="s">
        <v>2450</v>
      </c>
      <c r="G185" t="s">
        <v>4628</v>
      </c>
      <c r="H185" t="s">
        <v>2429</v>
      </c>
      <c r="I185" t="s">
        <v>4021</v>
      </c>
      <c r="J185" t="s">
        <v>222</v>
      </c>
      <c r="K185" t="s">
        <v>121</v>
      </c>
    </row>
    <row r="186" spans="1:11">
      <c r="A186" s="92" t="s">
        <v>4627</v>
      </c>
      <c r="B186" t="s">
        <v>2019</v>
      </c>
      <c r="C186" t="s">
        <v>2457</v>
      </c>
      <c r="D186" t="s">
        <v>2432</v>
      </c>
      <c r="G186" t="s">
        <v>4613</v>
      </c>
      <c r="I186" t="s">
        <v>4021</v>
      </c>
      <c r="J186" t="s">
        <v>222</v>
      </c>
      <c r="K186" t="s">
        <v>121</v>
      </c>
    </row>
    <row r="187" spans="1:11">
      <c r="A187" s="92" t="s">
        <v>4627</v>
      </c>
      <c r="B187" t="s">
        <v>2019</v>
      </c>
      <c r="C187" t="s">
        <v>2458</v>
      </c>
      <c r="D187" t="s">
        <v>2432</v>
      </c>
      <c r="G187" t="s">
        <v>4613</v>
      </c>
      <c r="I187" t="s">
        <v>4021</v>
      </c>
      <c r="J187" t="s">
        <v>222</v>
      </c>
      <c r="K187" t="s">
        <v>121</v>
      </c>
    </row>
    <row r="188" spans="1:11">
      <c r="A188" s="92" t="s">
        <v>4627</v>
      </c>
      <c r="B188" t="s">
        <v>2019</v>
      </c>
      <c r="C188" t="s">
        <v>2459</v>
      </c>
      <c r="D188" t="s">
        <v>2432</v>
      </c>
      <c r="G188" t="s">
        <v>4613</v>
      </c>
      <c r="I188" t="s">
        <v>4021</v>
      </c>
      <c r="J188" t="s">
        <v>2210</v>
      </c>
      <c r="K188" t="s">
        <v>121</v>
      </c>
    </row>
    <row r="189" spans="1:11">
      <c r="A189" s="92" t="s">
        <v>4627</v>
      </c>
      <c r="B189" t="s">
        <v>2019</v>
      </c>
      <c r="C189" t="s">
        <v>2460</v>
      </c>
      <c r="D189" t="s">
        <v>2432</v>
      </c>
      <c r="G189" t="s">
        <v>4613</v>
      </c>
      <c r="I189" t="s">
        <v>4021</v>
      </c>
      <c r="J189" t="s">
        <v>222</v>
      </c>
      <c r="K189" t="s">
        <v>121</v>
      </c>
    </row>
    <row r="190" spans="1:11">
      <c r="A190" s="92" t="s">
        <v>4627</v>
      </c>
      <c r="B190" t="s">
        <v>2019</v>
      </c>
      <c r="C190" t="s">
        <v>2461</v>
      </c>
      <c r="D190" t="s">
        <v>2432</v>
      </c>
      <c r="G190" t="s">
        <v>4613</v>
      </c>
      <c r="I190" t="s">
        <v>4021</v>
      </c>
    </row>
    <row r="191" spans="1:11">
      <c r="A191" s="92" t="s">
        <v>4627</v>
      </c>
      <c r="B191" t="s">
        <v>2019</v>
      </c>
      <c r="C191" t="s">
        <v>2462</v>
      </c>
      <c r="D191" t="s">
        <v>2432</v>
      </c>
      <c r="G191" t="s">
        <v>4613</v>
      </c>
      <c r="I191" t="s">
        <v>4021</v>
      </c>
      <c r="J191" t="s">
        <v>222</v>
      </c>
      <c r="K191" t="s">
        <v>121</v>
      </c>
    </row>
    <row r="192" spans="1:11">
      <c r="A192" s="92" t="s">
        <v>4627</v>
      </c>
      <c r="B192" t="s">
        <v>2019</v>
      </c>
      <c r="C192" t="s">
        <v>2463</v>
      </c>
      <c r="D192" t="s">
        <v>2432</v>
      </c>
      <c r="G192" t="s">
        <v>4613</v>
      </c>
      <c r="I192" t="s">
        <v>4021</v>
      </c>
      <c r="J192" t="s">
        <v>2210</v>
      </c>
      <c r="K192" t="s">
        <v>121</v>
      </c>
    </row>
    <row r="193" spans="1:11">
      <c r="A193" s="92" t="s">
        <v>4627</v>
      </c>
      <c r="B193" t="s">
        <v>2019</v>
      </c>
      <c r="C193" t="s">
        <v>2464</v>
      </c>
      <c r="D193" t="s">
        <v>2432</v>
      </c>
      <c r="G193" t="s">
        <v>4613</v>
      </c>
      <c r="I193" t="s">
        <v>4021</v>
      </c>
      <c r="J193" t="s">
        <v>2210</v>
      </c>
      <c r="K193" t="s">
        <v>121</v>
      </c>
    </row>
    <row r="194" spans="1:11">
      <c r="A194" s="92" t="s">
        <v>4627</v>
      </c>
      <c r="B194" t="s">
        <v>2021</v>
      </c>
      <c r="C194" t="s">
        <v>2426</v>
      </c>
      <c r="D194" t="s">
        <v>2426</v>
      </c>
      <c r="E194" t="s">
        <v>2427</v>
      </c>
      <c r="F194" t="s">
        <v>2450</v>
      </c>
      <c r="G194" t="s">
        <v>4628</v>
      </c>
      <c r="H194" t="s">
        <v>2429</v>
      </c>
      <c r="I194" t="s">
        <v>4025</v>
      </c>
      <c r="J194" t="s">
        <v>222</v>
      </c>
      <c r="K194" t="s">
        <v>121</v>
      </c>
    </row>
    <row r="195" spans="1:11">
      <c r="A195" s="92" t="s">
        <v>4627</v>
      </c>
      <c r="B195" t="s">
        <v>2021</v>
      </c>
      <c r="C195" t="s">
        <v>2466</v>
      </c>
      <c r="D195" t="s">
        <v>2467</v>
      </c>
      <c r="G195" t="s">
        <v>4615</v>
      </c>
      <c r="I195" t="s">
        <v>4025</v>
      </c>
      <c r="J195" t="s">
        <v>222</v>
      </c>
      <c r="K195" t="s">
        <v>121</v>
      </c>
    </row>
    <row r="196" spans="1:11">
      <c r="A196" s="92" t="s">
        <v>4627</v>
      </c>
      <c r="B196" t="s">
        <v>2021</v>
      </c>
      <c r="C196" t="s">
        <v>2469</v>
      </c>
      <c r="D196" t="s">
        <v>2432</v>
      </c>
      <c r="G196" t="s">
        <v>4613</v>
      </c>
      <c r="I196" t="s">
        <v>4025</v>
      </c>
    </row>
    <row r="197" spans="1:11">
      <c r="A197" s="92" t="s">
        <v>4627</v>
      </c>
      <c r="B197" t="s">
        <v>2022</v>
      </c>
      <c r="C197" t="s">
        <v>2426</v>
      </c>
      <c r="D197" t="s">
        <v>2426</v>
      </c>
      <c r="E197" t="s">
        <v>2427</v>
      </c>
      <c r="F197" t="s">
        <v>2450</v>
      </c>
      <c r="G197" t="s">
        <v>4628</v>
      </c>
      <c r="H197" t="s">
        <v>2429</v>
      </c>
      <c r="I197" t="s">
        <v>4029</v>
      </c>
    </row>
    <row r="198" spans="1:11">
      <c r="A198" s="92" t="s">
        <v>4627</v>
      </c>
      <c r="B198" t="s">
        <v>2023</v>
      </c>
      <c r="C198" t="s">
        <v>2478</v>
      </c>
      <c r="E198" t="s">
        <v>2479</v>
      </c>
      <c r="G198" t="s">
        <v>4629</v>
      </c>
      <c r="H198" t="s">
        <v>108</v>
      </c>
      <c r="I198" t="s">
        <v>4032</v>
      </c>
    </row>
    <row r="199" spans="1:11">
      <c r="A199" s="92" t="s">
        <v>4627</v>
      </c>
      <c r="B199" t="s">
        <v>2023</v>
      </c>
      <c r="C199" t="s">
        <v>2553</v>
      </c>
      <c r="D199" t="s">
        <v>2473</v>
      </c>
      <c r="E199" t="s">
        <v>108</v>
      </c>
      <c r="G199" t="s">
        <v>4630</v>
      </c>
      <c r="H199" t="s">
        <v>108</v>
      </c>
      <c r="I199" t="s">
        <v>4032</v>
      </c>
    </row>
    <row r="200" spans="1:11">
      <c r="A200" s="92" t="s">
        <v>4627</v>
      </c>
      <c r="B200" t="s">
        <v>2023</v>
      </c>
      <c r="C200" t="s">
        <v>2554</v>
      </c>
      <c r="D200" t="s">
        <v>2555</v>
      </c>
      <c r="E200" t="s">
        <v>2556</v>
      </c>
      <c r="F200" t="s">
        <v>2557</v>
      </c>
      <c r="G200" t="s">
        <v>4630</v>
      </c>
      <c r="H200" t="s">
        <v>2556</v>
      </c>
      <c r="I200" t="s">
        <v>4032</v>
      </c>
    </row>
    <row r="201" spans="1:11">
      <c r="A201" s="92" t="s">
        <v>4627</v>
      </c>
      <c r="B201" t="s">
        <v>2023</v>
      </c>
      <c r="C201" t="s">
        <v>2558</v>
      </c>
      <c r="E201" t="s">
        <v>108</v>
      </c>
      <c r="G201" t="s">
        <v>4630</v>
      </c>
      <c r="H201" t="s">
        <v>108</v>
      </c>
      <c r="I201" t="s">
        <v>4032</v>
      </c>
    </row>
    <row r="202" spans="1:11">
      <c r="A202" s="92" t="s">
        <v>4627</v>
      </c>
      <c r="B202" t="s">
        <v>2024</v>
      </c>
      <c r="C202" t="s">
        <v>2560</v>
      </c>
      <c r="D202" t="s">
        <v>2485</v>
      </c>
      <c r="E202" t="s">
        <v>108</v>
      </c>
      <c r="G202" t="s">
        <v>4630</v>
      </c>
      <c r="H202" t="s">
        <v>108</v>
      </c>
      <c r="I202" t="s">
        <v>4036</v>
      </c>
    </row>
    <row r="203" spans="1:11">
      <c r="A203" s="92" t="s">
        <v>4627</v>
      </c>
      <c r="B203" t="s">
        <v>2024</v>
      </c>
      <c r="C203" t="s">
        <v>2561</v>
      </c>
      <c r="D203" t="s">
        <v>2562</v>
      </c>
      <c r="E203" t="s">
        <v>108</v>
      </c>
      <c r="F203" t="s">
        <v>2563</v>
      </c>
      <c r="G203" t="s">
        <v>4630</v>
      </c>
      <c r="H203" t="s">
        <v>108</v>
      </c>
      <c r="I203" t="s">
        <v>4036</v>
      </c>
    </row>
    <row r="204" spans="1:11">
      <c r="A204" s="92" t="s">
        <v>4627</v>
      </c>
      <c r="B204" t="s">
        <v>2024</v>
      </c>
      <c r="C204" t="s">
        <v>2564</v>
      </c>
      <c r="D204" t="s">
        <v>2562</v>
      </c>
      <c r="E204" t="s">
        <v>108</v>
      </c>
      <c r="G204" t="s">
        <v>4630</v>
      </c>
      <c r="H204" t="s">
        <v>108</v>
      </c>
      <c r="I204" t="s">
        <v>4036</v>
      </c>
    </row>
    <row r="205" spans="1:11">
      <c r="A205" s="92" t="s">
        <v>4627</v>
      </c>
      <c r="B205" t="s">
        <v>2024</v>
      </c>
      <c r="C205" t="s">
        <v>2481</v>
      </c>
      <c r="D205" t="s">
        <v>2426</v>
      </c>
      <c r="E205" t="s">
        <v>2427</v>
      </c>
      <c r="G205" t="s">
        <v>4628</v>
      </c>
      <c r="H205" t="s">
        <v>2689</v>
      </c>
      <c r="I205" t="s">
        <v>4036</v>
      </c>
    </row>
    <row r="206" spans="1:11">
      <c r="A206" s="92" t="s">
        <v>4627</v>
      </c>
      <c r="B206" t="s">
        <v>2024</v>
      </c>
      <c r="C206" t="s">
        <v>2566</v>
      </c>
      <c r="D206" t="s">
        <v>2567</v>
      </c>
      <c r="E206" t="s">
        <v>108</v>
      </c>
      <c r="F206" t="s">
        <v>2568</v>
      </c>
      <c r="G206" t="s">
        <v>4630</v>
      </c>
      <c r="H206" t="s">
        <v>108</v>
      </c>
      <c r="I206" t="s">
        <v>4036</v>
      </c>
    </row>
    <row r="207" spans="1:11">
      <c r="A207" s="92" t="s">
        <v>4627</v>
      </c>
      <c r="B207" t="s">
        <v>3816</v>
      </c>
      <c r="C207" t="s">
        <v>2570</v>
      </c>
      <c r="D207" t="s">
        <v>2571</v>
      </c>
      <c r="E207" t="s">
        <v>108</v>
      </c>
      <c r="G207" t="s">
        <v>4630</v>
      </c>
      <c r="H207" t="s">
        <v>108</v>
      </c>
      <c r="I207" t="s">
        <v>4040</v>
      </c>
    </row>
    <row r="208" spans="1:11">
      <c r="A208" s="92" t="s">
        <v>4627</v>
      </c>
      <c r="B208" t="s">
        <v>3816</v>
      </c>
      <c r="C208" t="s">
        <v>2572</v>
      </c>
      <c r="D208" t="s">
        <v>2571</v>
      </c>
      <c r="E208" t="s">
        <v>2573</v>
      </c>
      <c r="G208" t="s">
        <v>4629</v>
      </c>
      <c r="H208" t="s">
        <v>108</v>
      </c>
      <c r="I208" t="s">
        <v>4040</v>
      </c>
    </row>
    <row r="209" spans="1:11">
      <c r="A209" s="92" t="s">
        <v>4627</v>
      </c>
      <c r="B209" t="s">
        <v>3816</v>
      </c>
      <c r="C209" t="s">
        <v>2574</v>
      </c>
      <c r="D209" t="s">
        <v>2571</v>
      </c>
      <c r="E209" t="s">
        <v>2575</v>
      </c>
      <c r="F209" t="s">
        <v>2576</v>
      </c>
      <c r="G209" t="s">
        <v>4630</v>
      </c>
      <c r="H209" t="s">
        <v>108</v>
      </c>
      <c r="I209" t="s">
        <v>4040</v>
      </c>
    </row>
    <row r="210" spans="1:11">
      <c r="A210" s="92" t="s">
        <v>4627</v>
      </c>
      <c r="B210" t="s">
        <v>3816</v>
      </c>
      <c r="C210" t="s">
        <v>2577</v>
      </c>
      <c r="D210" t="s">
        <v>2571</v>
      </c>
      <c r="E210" t="s">
        <v>108</v>
      </c>
      <c r="G210" t="s">
        <v>4630</v>
      </c>
      <c r="H210" t="s">
        <v>108</v>
      </c>
      <c r="I210" t="s">
        <v>4040</v>
      </c>
    </row>
    <row r="211" spans="1:11">
      <c r="A211" s="92" t="s">
        <v>4627</v>
      </c>
      <c r="B211" t="s">
        <v>2030</v>
      </c>
      <c r="C211" t="s">
        <v>2579</v>
      </c>
      <c r="D211" t="s">
        <v>2580</v>
      </c>
      <c r="E211" t="s">
        <v>2581</v>
      </c>
      <c r="G211" t="s">
        <v>4630</v>
      </c>
      <c r="H211" t="s">
        <v>108</v>
      </c>
      <c r="I211" t="s">
        <v>4044</v>
      </c>
    </row>
    <row r="212" spans="1:11">
      <c r="A212" s="92" t="s">
        <v>4627</v>
      </c>
      <c r="B212" t="s">
        <v>2030</v>
      </c>
      <c r="C212" t="s">
        <v>2584</v>
      </c>
      <c r="D212" t="s">
        <v>2585</v>
      </c>
      <c r="E212" t="s">
        <v>2586</v>
      </c>
      <c r="G212" t="s">
        <v>4630</v>
      </c>
      <c r="H212" t="s">
        <v>108</v>
      </c>
      <c r="I212" t="s">
        <v>4044</v>
      </c>
    </row>
    <row r="213" spans="1:11">
      <c r="A213" s="92" t="s">
        <v>4627</v>
      </c>
      <c r="B213" t="s">
        <v>2030</v>
      </c>
      <c r="C213" t="s">
        <v>2587</v>
      </c>
      <c r="D213" t="s">
        <v>2588</v>
      </c>
      <c r="E213" t="s">
        <v>108</v>
      </c>
      <c r="F213" t="s">
        <v>2589</v>
      </c>
      <c r="G213" t="s">
        <v>4630</v>
      </c>
      <c r="H213" t="s">
        <v>108</v>
      </c>
      <c r="I213" t="s">
        <v>4044</v>
      </c>
    </row>
    <row r="214" spans="1:11">
      <c r="A214" s="92" t="s">
        <v>4627</v>
      </c>
      <c r="B214" t="s">
        <v>2030</v>
      </c>
      <c r="C214" t="s">
        <v>2590</v>
      </c>
      <c r="D214" t="s">
        <v>2588</v>
      </c>
      <c r="E214" t="s">
        <v>108</v>
      </c>
      <c r="G214" t="s">
        <v>4630</v>
      </c>
      <c r="H214" t="s">
        <v>108</v>
      </c>
      <c r="I214" t="s">
        <v>4044</v>
      </c>
    </row>
    <row r="215" spans="1:11">
      <c r="A215" s="92" t="s">
        <v>4627</v>
      </c>
      <c r="B215" t="s">
        <v>2032</v>
      </c>
      <c r="C215" t="s">
        <v>2592</v>
      </c>
      <c r="D215" t="s">
        <v>2485</v>
      </c>
      <c r="E215" t="s">
        <v>108</v>
      </c>
      <c r="G215" t="s">
        <v>4630</v>
      </c>
      <c r="H215" t="s">
        <v>108</v>
      </c>
      <c r="I215" t="s">
        <v>4048</v>
      </c>
    </row>
    <row r="216" spans="1:11">
      <c r="A216" s="92" t="s">
        <v>4627</v>
      </c>
      <c r="B216" t="s">
        <v>2032</v>
      </c>
      <c r="C216" t="s">
        <v>2484</v>
      </c>
      <c r="D216" t="s">
        <v>2485</v>
      </c>
      <c r="E216" t="s">
        <v>2427</v>
      </c>
      <c r="G216" t="s">
        <v>4628</v>
      </c>
      <c r="H216" t="s">
        <v>2689</v>
      </c>
      <c r="I216" t="s">
        <v>4048</v>
      </c>
    </row>
    <row r="217" spans="1:11">
      <c r="A217" s="92" t="s">
        <v>4627</v>
      </c>
      <c r="B217" t="s">
        <v>2032</v>
      </c>
      <c r="C217" t="s">
        <v>2486</v>
      </c>
      <c r="D217" t="s">
        <v>2485</v>
      </c>
      <c r="E217" t="s">
        <v>2427</v>
      </c>
      <c r="G217" t="s">
        <v>4628</v>
      </c>
      <c r="H217" t="s">
        <v>2689</v>
      </c>
      <c r="I217" t="s">
        <v>4048</v>
      </c>
    </row>
    <row r="218" spans="1:11">
      <c r="A218" s="92" t="s">
        <v>4627</v>
      </c>
      <c r="B218" t="s">
        <v>2032</v>
      </c>
      <c r="C218" t="s">
        <v>2487</v>
      </c>
      <c r="D218" t="s">
        <v>2485</v>
      </c>
      <c r="E218" t="s">
        <v>2427</v>
      </c>
      <c r="G218" t="s">
        <v>4628</v>
      </c>
      <c r="H218" t="s">
        <v>2689</v>
      </c>
      <c r="I218" t="s">
        <v>4048</v>
      </c>
    </row>
    <row r="219" spans="1:11">
      <c r="A219" s="92" t="s">
        <v>4627</v>
      </c>
      <c r="B219" t="s">
        <v>2032</v>
      </c>
      <c r="C219" t="s">
        <v>2488</v>
      </c>
      <c r="D219" t="s">
        <v>2485</v>
      </c>
      <c r="E219" t="s">
        <v>2427</v>
      </c>
      <c r="G219" t="s">
        <v>4628</v>
      </c>
      <c r="H219" t="s">
        <v>2689</v>
      </c>
      <c r="I219" t="s">
        <v>4048</v>
      </c>
      <c r="J219" t="s">
        <v>1234</v>
      </c>
      <c r="K219" t="s">
        <v>121</v>
      </c>
    </row>
    <row r="220" spans="1:11">
      <c r="A220" s="92" t="s">
        <v>4627</v>
      </c>
      <c r="B220" t="s">
        <v>2032</v>
      </c>
      <c r="C220" t="s">
        <v>2593</v>
      </c>
      <c r="D220" t="s">
        <v>2594</v>
      </c>
      <c r="E220" t="s">
        <v>108</v>
      </c>
      <c r="F220" t="s">
        <v>2595</v>
      </c>
      <c r="G220" t="s">
        <v>4630</v>
      </c>
      <c r="H220" t="s">
        <v>108</v>
      </c>
      <c r="I220" t="s">
        <v>4048</v>
      </c>
      <c r="J220" t="s">
        <v>2226</v>
      </c>
      <c r="K220" t="s">
        <v>1617</v>
      </c>
    </row>
    <row r="221" spans="1:11">
      <c r="A221" s="92" t="s">
        <v>4627</v>
      </c>
      <c r="B221" t="s">
        <v>2032</v>
      </c>
      <c r="C221" t="s">
        <v>2596</v>
      </c>
      <c r="D221" t="s">
        <v>2594</v>
      </c>
      <c r="E221" t="s">
        <v>108</v>
      </c>
      <c r="G221" t="s">
        <v>4630</v>
      </c>
      <c r="H221" t="s">
        <v>108</v>
      </c>
      <c r="I221" t="s">
        <v>4048</v>
      </c>
      <c r="J221" t="s">
        <v>1554</v>
      </c>
      <c r="K221" t="s">
        <v>1555</v>
      </c>
    </row>
    <row r="222" spans="1:11">
      <c r="A222" s="92" t="s">
        <v>4627</v>
      </c>
      <c r="B222" t="s">
        <v>2034</v>
      </c>
      <c r="C222" t="s">
        <v>2598</v>
      </c>
      <c r="D222" t="s">
        <v>2599</v>
      </c>
      <c r="E222" t="s">
        <v>108</v>
      </c>
      <c r="G222" t="s">
        <v>4630</v>
      </c>
      <c r="H222" t="s">
        <v>108</v>
      </c>
      <c r="I222" t="s">
        <v>4050</v>
      </c>
      <c r="J222" t="s">
        <v>1554</v>
      </c>
      <c r="K222" t="s">
        <v>1555</v>
      </c>
    </row>
    <row r="223" spans="1:11">
      <c r="A223" s="92" t="s">
        <v>4627</v>
      </c>
      <c r="B223" t="s">
        <v>2034</v>
      </c>
      <c r="C223" t="s">
        <v>2600</v>
      </c>
      <c r="D223" t="s">
        <v>2601</v>
      </c>
      <c r="E223" t="s">
        <v>2581</v>
      </c>
      <c r="G223" t="s">
        <v>4630</v>
      </c>
      <c r="H223" t="s">
        <v>108</v>
      </c>
      <c r="I223" t="s">
        <v>4050</v>
      </c>
      <c r="J223" t="s">
        <v>1554</v>
      </c>
      <c r="K223" t="s">
        <v>1555</v>
      </c>
    </row>
    <row r="224" spans="1:11">
      <c r="A224" s="92" t="s">
        <v>4627</v>
      </c>
      <c r="B224" t="s">
        <v>2034</v>
      </c>
      <c r="C224" t="s">
        <v>2602</v>
      </c>
      <c r="D224" t="s">
        <v>2599</v>
      </c>
      <c r="E224" t="s">
        <v>2603</v>
      </c>
      <c r="F224" t="s">
        <v>2604</v>
      </c>
      <c r="G224" t="s">
        <v>4630</v>
      </c>
      <c r="H224" t="s">
        <v>108</v>
      </c>
      <c r="I224" t="s">
        <v>4050</v>
      </c>
      <c r="J224" t="s">
        <v>1554</v>
      </c>
      <c r="K224" t="s">
        <v>1555</v>
      </c>
    </row>
    <row r="225" spans="1:11">
      <c r="A225" s="92" t="s">
        <v>4627</v>
      </c>
      <c r="B225" t="s">
        <v>2034</v>
      </c>
      <c r="C225" t="s">
        <v>2490</v>
      </c>
      <c r="D225" t="s">
        <v>2426</v>
      </c>
      <c r="E225" t="s">
        <v>2491</v>
      </c>
      <c r="G225" t="s">
        <v>4630</v>
      </c>
      <c r="H225" t="s">
        <v>108</v>
      </c>
      <c r="I225" t="s">
        <v>4050</v>
      </c>
      <c r="J225" t="s">
        <v>1554</v>
      </c>
      <c r="K225" t="s">
        <v>1555</v>
      </c>
    </row>
    <row r="226" spans="1:11">
      <c r="A226" s="92" t="s">
        <v>4627</v>
      </c>
      <c r="B226" t="s">
        <v>2034</v>
      </c>
      <c r="C226" t="s">
        <v>2494</v>
      </c>
      <c r="D226" t="s">
        <v>2426</v>
      </c>
      <c r="E226" t="s">
        <v>2427</v>
      </c>
      <c r="G226" t="s">
        <v>4628</v>
      </c>
      <c r="H226" t="s">
        <v>2689</v>
      </c>
      <c r="I226" t="s">
        <v>4050</v>
      </c>
      <c r="J226" t="s">
        <v>1554</v>
      </c>
      <c r="K226" t="s">
        <v>1555</v>
      </c>
    </row>
    <row r="227" spans="1:11">
      <c r="A227" s="92" t="s">
        <v>4627</v>
      </c>
      <c r="B227" t="s">
        <v>2034</v>
      </c>
      <c r="C227" t="s">
        <v>2495</v>
      </c>
      <c r="D227" t="s">
        <v>2426</v>
      </c>
      <c r="E227" t="s">
        <v>2427</v>
      </c>
      <c r="G227" t="s">
        <v>4628</v>
      </c>
      <c r="H227" t="s">
        <v>2689</v>
      </c>
      <c r="I227" t="s">
        <v>4050</v>
      </c>
      <c r="J227" t="s">
        <v>1554</v>
      </c>
      <c r="K227" t="s">
        <v>1555</v>
      </c>
    </row>
    <row r="228" spans="1:11">
      <c r="A228" s="92" t="s">
        <v>4627</v>
      </c>
      <c r="B228" t="s">
        <v>2034</v>
      </c>
      <c r="C228" t="s">
        <v>2496</v>
      </c>
      <c r="D228" t="s">
        <v>2426</v>
      </c>
      <c r="E228" t="s">
        <v>2427</v>
      </c>
      <c r="G228" t="s">
        <v>4628</v>
      </c>
      <c r="H228" t="s">
        <v>2689</v>
      </c>
      <c r="I228" t="s">
        <v>4050</v>
      </c>
      <c r="J228" t="s">
        <v>2231</v>
      </c>
      <c r="K228" t="s">
        <v>121</v>
      </c>
    </row>
    <row r="229" spans="1:11">
      <c r="A229" s="92" t="s">
        <v>4627</v>
      </c>
      <c r="B229" t="s">
        <v>2034</v>
      </c>
      <c r="C229" t="s">
        <v>2605</v>
      </c>
      <c r="D229" t="s">
        <v>2599</v>
      </c>
      <c r="E229" t="s">
        <v>2556</v>
      </c>
      <c r="G229" t="s">
        <v>4630</v>
      </c>
      <c r="H229" t="s">
        <v>2556</v>
      </c>
      <c r="I229" t="s">
        <v>4050</v>
      </c>
      <c r="J229" t="s">
        <v>1554</v>
      </c>
      <c r="K229" t="s">
        <v>1555</v>
      </c>
    </row>
    <row r="230" spans="1:11">
      <c r="A230" s="92" t="s">
        <v>4627</v>
      </c>
      <c r="B230" t="s">
        <v>2034</v>
      </c>
      <c r="C230" t="s">
        <v>2606</v>
      </c>
      <c r="D230" t="s">
        <v>2607</v>
      </c>
      <c r="E230" t="s">
        <v>108</v>
      </c>
      <c r="G230" t="s">
        <v>4630</v>
      </c>
      <c r="H230" t="s">
        <v>108</v>
      </c>
      <c r="I230" t="s">
        <v>4050</v>
      </c>
      <c r="J230" t="s">
        <v>1554</v>
      </c>
      <c r="K230" t="s">
        <v>1555</v>
      </c>
    </row>
    <row r="231" spans="1:11">
      <c r="A231" s="92" t="s">
        <v>4627</v>
      </c>
      <c r="B231" t="s">
        <v>2037</v>
      </c>
      <c r="C231" t="s">
        <v>2609</v>
      </c>
      <c r="E231" t="s">
        <v>2556</v>
      </c>
      <c r="G231" t="s">
        <v>4630</v>
      </c>
      <c r="H231" t="s">
        <v>2556</v>
      </c>
      <c r="I231" t="s">
        <v>4052</v>
      </c>
      <c r="J231" t="s">
        <v>1554</v>
      </c>
      <c r="K231" t="s">
        <v>1555</v>
      </c>
    </row>
    <row r="232" spans="1:11">
      <c r="A232" s="92" t="s">
        <v>4627</v>
      </c>
      <c r="B232" t="s">
        <v>2037</v>
      </c>
      <c r="C232" t="s">
        <v>2610</v>
      </c>
      <c r="E232" t="s">
        <v>2611</v>
      </c>
      <c r="G232" t="s">
        <v>4630</v>
      </c>
      <c r="H232" t="s">
        <v>2556</v>
      </c>
      <c r="I232" t="s">
        <v>4052</v>
      </c>
      <c r="J232" t="s">
        <v>1554</v>
      </c>
      <c r="K232" t="s">
        <v>1555</v>
      </c>
    </row>
    <row r="233" spans="1:11">
      <c r="A233" s="92" t="s">
        <v>4627</v>
      </c>
      <c r="B233" t="s">
        <v>2037</v>
      </c>
      <c r="C233" t="s">
        <v>2613</v>
      </c>
      <c r="D233" t="s">
        <v>2599</v>
      </c>
      <c r="E233" t="s">
        <v>108</v>
      </c>
      <c r="G233" t="s">
        <v>4630</v>
      </c>
      <c r="H233" t="s">
        <v>108</v>
      </c>
      <c r="I233" t="s">
        <v>4052</v>
      </c>
      <c r="J233" t="s">
        <v>1554</v>
      </c>
      <c r="K233" t="s">
        <v>1555</v>
      </c>
    </row>
    <row r="234" spans="1:11">
      <c r="A234" s="92" t="s">
        <v>4627</v>
      </c>
      <c r="B234" t="s">
        <v>2037</v>
      </c>
      <c r="C234" t="s">
        <v>2614</v>
      </c>
      <c r="D234" t="s">
        <v>2599</v>
      </c>
      <c r="E234" t="s">
        <v>108</v>
      </c>
      <c r="G234" t="s">
        <v>4630</v>
      </c>
      <c r="H234" t="s">
        <v>108</v>
      </c>
      <c r="I234" t="s">
        <v>4052</v>
      </c>
      <c r="J234" t="s">
        <v>1554</v>
      </c>
      <c r="K234" t="s">
        <v>1555</v>
      </c>
    </row>
    <row r="235" spans="1:11">
      <c r="A235" s="92" t="s">
        <v>4627</v>
      </c>
      <c r="B235" t="s">
        <v>2037</v>
      </c>
      <c r="C235" t="s">
        <v>2615</v>
      </c>
      <c r="D235" t="s">
        <v>2594</v>
      </c>
      <c r="E235" t="s">
        <v>108</v>
      </c>
      <c r="G235" t="s">
        <v>4630</v>
      </c>
      <c r="H235" t="s">
        <v>108</v>
      </c>
      <c r="I235" t="s">
        <v>4052</v>
      </c>
      <c r="J235" t="s">
        <v>1234</v>
      </c>
      <c r="K235" t="s">
        <v>121</v>
      </c>
    </row>
    <row r="236" spans="1:11">
      <c r="A236" s="92" t="s">
        <v>4627</v>
      </c>
      <c r="B236" t="s">
        <v>2037</v>
      </c>
      <c r="C236" t="s">
        <v>2616</v>
      </c>
      <c r="D236" t="s">
        <v>2617</v>
      </c>
      <c r="E236" t="s">
        <v>2556</v>
      </c>
      <c r="G236" t="s">
        <v>4630</v>
      </c>
      <c r="H236" t="s">
        <v>2556</v>
      </c>
      <c r="I236" t="s">
        <v>4052</v>
      </c>
      <c r="J236" t="s">
        <v>1554</v>
      </c>
      <c r="K236" t="s">
        <v>1555</v>
      </c>
    </row>
    <row r="237" spans="1:11">
      <c r="A237" s="92" t="s">
        <v>4627</v>
      </c>
      <c r="B237" t="s">
        <v>2037</v>
      </c>
      <c r="C237" t="s">
        <v>2618</v>
      </c>
      <c r="D237" t="s">
        <v>2617</v>
      </c>
      <c r="E237" t="s">
        <v>2556</v>
      </c>
      <c r="G237" t="s">
        <v>4630</v>
      </c>
      <c r="H237" t="s">
        <v>2556</v>
      </c>
      <c r="I237" t="s">
        <v>4052</v>
      </c>
      <c r="J237" t="s">
        <v>1554</v>
      </c>
      <c r="K237" t="s">
        <v>1555</v>
      </c>
    </row>
    <row r="238" spans="1:11">
      <c r="A238" s="92" t="s">
        <v>4627</v>
      </c>
      <c r="B238" t="s">
        <v>2037</v>
      </c>
      <c r="C238" t="s">
        <v>2498</v>
      </c>
      <c r="D238" t="s">
        <v>2426</v>
      </c>
      <c r="E238" t="s">
        <v>2427</v>
      </c>
      <c r="G238" t="s">
        <v>4628</v>
      </c>
      <c r="H238" t="s">
        <v>2689</v>
      </c>
      <c r="I238" t="s">
        <v>4052</v>
      </c>
      <c r="J238" t="s">
        <v>1554</v>
      </c>
      <c r="K238" t="s">
        <v>1555</v>
      </c>
    </row>
    <row r="239" spans="1:11">
      <c r="A239" s="92" t="s">
        <v>4627</v>
      </c>
      <c r="B239" t="s">
        <v>2037</v>
      </c>
      <c r="C239" t="s">
        <v>2619</v>
      </c>
      <c r="D239" t="s">
        <v>2617</v>
      </c>
      <c r="E239" t="s">
        <v>108</v>
      </c>
      <c r="F239" t="s">
        <v>2620</v>
      </c>
      <c r="G239" t="s">
        <v>4630</v>
      </c>
      <c r="H239" t="s">
        <v>108</v>
      </c>
      <c r="I239" t="s">
        <v>4052</v>
      </c>
      <c r="J239" t="s">
        <v>1554</v>
      </c>
      <c r="K239" t="s">
        <v>1555</v>
      </c>
    </row>
    <row r="240" spans="1:11">
      <c r="A240" s="92" t="s">
        <v>4627</v>
      </c>
      <c r="B240" t="s">
        <v>2038</v>
      </c>
      <c r="C240" t="s">
        <v>2622</v>
      </c>
      <c r="D240" t="s">
        <v>2623</v>
      </c>
      <c r="E240" t="s">
        <v>108</v>
      </c>
      <c r="G240" t="s">
        <v>4630</v>
      </c>
      <c r="H240" t="s">
        <v>108</v>
      </c>
      <c r="I240" t="s">
        <v>4056</v>
      </c>
      <c r="J240" t="s">
        <v>2231</v>
      </c>
      <c r="K240" t="s">
        <v>121</v>
      </c>
    </row>
    <row r="241" spans="1:11">
      <c r="A241" s="92" t="s">
        <v>4627</v>
      </c>
      <c r="B241" t="s">
        <v>2038</v>
      </c>
      <c r="C241" t="s">
        <v>2624</v>
      </c>
      <c r="D241" t="s">
        <v>2625</v>
      </c>
      <c r="E241" t="s">
        <v>108</v>
      </c>
      <c r="G241" t="s">
        <v>4630</v>
      </c>
      <c r="H241" t="s">
        <v>108</v>
      </c>
      <c r="I241" t="s">
        <v>4056</v>
      </c>
      <c r="J241" t="s">
        <v>2231</v>
      </c>
      <c r="K241" t="s">
        <v>121</v>
      </c>
    </row>
    <row r="242" spans="1:11">
      <c r="A242" s="92" t="s">
        <v>4627</v>
      </c>
      <c r="B242" t="s">
        <v>2038</v>
      </c>
      <c r="C242" t="s">
        <v>2626</v>
      </c>
      <c r="D242" t="s">
        <v>2625</v>
      </c>
      <c r="E242" t="s">
        <v>108</v>
      </c>
      <c r="G242" t="s">
        <v>4630</v>
      </c>
      <c r="H242" t="s">
        <v>108</v>
      </c>
      <c r="I242" t="s">
        <v>4056</v>
      </c>
      <c r="J242" t="s">
        <v>2231</v>
      </c>
      <c r="K242" t="s">
        <v>121</v>
      </c>
    </row>
    <row r="243" spans="1:11">
      <c r="A243" s="92" t="s">
        <v>4627</v>
      </c>
      <c r="B243" t="s">
        <v>2040</v>
      </c>
      <c r="C243" t="s">
        <v>2635</v>
      </c>
      <c r="D243" t="s">
        <v>2501</v>
      </c>
      <c r="E243" t="s">
        <v>2556</v>
      </c>
      <c r="F243" t="s">
        <v>2636</v>
      </c>
      <c r="G243" t="s">
        <v>4630</v>
      </c>
      <c r="H243" t="s">
        <v>2556</v>
      </c>
      <c r="I243" t="s">
        <v>4060</v>
      </c>
      <c r="J243" t="s">
        <v>2231</v>
      </c>
      <c r="K243" t="s">
        <v>121</v>
      </c>
    </row>
    <row r="244" spans="1:11">
      <c r="A244" s="92" t="s">
        <v>4627</v>
      </c>
      <c r="B244" t="s">
        <v>2040</v>
      </c>
      <c r="C244" t="s">
        <v>2637</v>
      </c>
      <c r="D244" t="s">
        <v>2632</v>
      </c>
      <c r="E244" t="s">
        <v>108</v>
      </c>
      <c r="F244" t="s">
        <v>2638</v>
      </c>
      <c r="G244" t="s">
        <v>4630</v>
      </c>
      <c r="H244" t="s">
        <v>108</v>
      </c>
      <c r="I244" t="s">
        <v>4060</v>
      </c>
      <c r="J244" t="s">
        <v>1554</v>
      </c>
      <c r="K244" t="s">
        <v>1555</v>
      </c>
    </row>
    <row r="245" spans="1:11">
      <c r="A245" s="92" t="s">
        <v>4627</v>
      </c>
      <c r="B245" t="s">
        <v>2040</v>
      </c>
      <c r="C245" t="s">
        <v>2639</v>
      </c>
      <c r="D245" t="s">
        <v>2640</v>
      </c>
      <c r="E245" t="s">
        <v>108</v>
      </c>
      <c r="F245" t="s">
        <v>2641</v>
      </c>
      <c r="G245" t="s">
        <v>4630</v>
      </c>
      <c r="H245" t="s">
        <v>108</v>
      </c>
      <c r="I245" t="s">
        <v>4060</v>
      </c>
      <c r="J245" t="s">
        <v>1554</v>
      </c>
      <c r="K245" t="s">
        <v>1555</v>
      </c>
    </row>
    <row r="246" spans="1:11">
      <c r="A246" s="92" t="s">
        <v>4627</v>
      </c>
      <c r="B246" t="s">
        <v>2040</v>
      </c>
      <c r="C246" t="s">
        <v>2506</v>
      </c>
      <c r="D246" t="s">
        <v>2507</v>
      </c>
      <c r="G246" t="s">
        <v>4618</v>
      </c>
      <c r="I246" t="s">
        <v>4060</v>
      </c>
      <c r="J246" t="s">
        <v>1554</v>
      </c>
      <c r="K246" t="s">
        <v>1555</v>
      </c>
    </row>
    <row r="247" spans="1:11">
      <c r="A247" s="92" t="s">
        <v>4627</v>
      </c>
      <c r="B247" t="s">
        <v>2040</v>
      </c>
      <c r="C247" t="s">
        <v>2509</v>
      </c>
      <c r="D247" t="s">
        <v>2507</v>
      </c>
      <c r="G247" t="s">
        <v>4618</v>
      </c>
      <c r="I247" t="s">
        <v>4060</v>
      </c>
      <c r="J247" t="s">
        <v>1554</v>
      </c>
      <c r="K247" t="s">
        <v>1555</v>
      </c>
    </row>
    <row r="248" spans="1:11">
      <c r="A248" s="92" t="s">
        <v>4627</v>
      </c>
      <c r="B248" t="s">
        <v>2040</v>
      </c>
      <c r="C248" t="s">
        <v>2510</v>
      </c>
      <c r="D248" t="s">
        <v>2507</v>
      </c>
      <c r="E248" t="s">
        <v>2511</v>
      </c>
      <c r="F248" t="s">
        <v>2513</v>
      </c>
      <c r="G248" t="s">
        <v>4619</v>
      </c>
      <c r="I248" t="s">
        <v>4060</v>
      </c>
      <c r="J248" t="s">
        <v>1554</v>
      </c>
      <c r="K248" t="s">
        <v>1555</v>
      </c>
    </row>
    <row r="249" spans="1:11">
      <c r="A249" s="92" t="s">
        <v>4627</v>
      </c>
      <c r="B249" t="s">
        <v>2045</v>
      </c>
      <c r="C249" t="s">
        <v>2643</v>
      </c>
      <c r="D249" t="s">
        <v>2632</v>
      </c>
      <c r="E249" t="s">
        <v>108</v>
      </c>
      <c r="F249" t="s">
        <v>2644</v>
      </c>
      <c r="G249" t="s">
        <v>4630</v>
      </c>
      <c r="H249" t="s">
        <v>108</v>
      </c>
      <c r="I249" t="s">
        <v>4064</v>
      </c>
      <c r="J249" t="s">
        <v>1554</v>
      </c>
      <c r="K249" t="s">
        <v>1555</v>
      </c>
    </row>
    <row r="250" spans="1:11">
      <c r="A250" s="92" t="s">
        <v>4627</v>
      </c>
      <c r="B250" t="s">
        <v>2045</v>
      </c>
      <c r="C250" t="s">
        <v>2645</v>
      </c>
      <c r="D250" t="s">
        <v>2646</v>
      </c>
      <c r="E250" t="s">
        <v>108</v>
      </c>
      <c r="F250" t="s">
        <v>2647</v>
      </c>
      <c r="G250" t="s">
        <v>4630</v>
      </c>
      <c r="H250" t="s">
        <v>108</v>
      </c>
      <c r="I250" t="s">
        <v>4064</v>
      </c>
      <c r="J250" t="s">
        <v>2231</v>
      </c>
      <c r="K250" t="s">
        <v>121</v>
      </c>
    </row>
    <row r="251" spans="1:11">
      <c r="A251" s="92" t="s">
        <v>4627</v>
      </c>
      <c r="B251" t="s">
        <v>2045</v>
      </c>
      <c r="C251" t="s">
        <v>2648</v>
      </c>
      <c r="D251" t="s">
        <v>2646</v>
      </c>
      <c r="E251" t="s">
        <v>108</v>
      </c>
      <c r="F251" t="s">
        <v>2649</v>
      </c>
      <c r="G251" t="s">
        <v>4630</v>
      </c>
      <c r="H251" t="s">
        <v>108</v>
      </c>
      <c r="I251" t="s">
        <v>4064</v>
      </c>
      <c r="J251" t="s">
        <v>2231</v>
      </c>
      <c r="K251" t="s">
        <v>121</v>
      </c>
    </row>
    <row r="252" spans="1:11">
      <c r="A252" s="92" t="s">
        <v>4627</v>
      </c>
      <c r="B252" t="s">
        <v>2045</v>
      </c>
      <c r="C252" t="s">
        <v>2650</v>
      </c>
      <c r="D252" t="s">
        <v>2632</v>
      </c>
      <c r="E252" t="s">
        <v>108</v>
      </c>
      <c r="G252" t="s">
        <v>4630</v>
      </c>
      <c r="H252" t="s">
        <v>108</v>
      </c>
      <c r="I252" t="s">
        <v>4064</v>
      </c>
      <c r="J252" t="s">
        <v>2231</v>
      </c>
      <c r="K252" t="s">
        <v>121</v>
      </c>
    </row>
    <row r="253" spans="1:11">
      <c r="A253" s="92" t="s">
        <v>4627</v>
      </c>
      <c r="B253" t="s">
        <v>2045</v>
      </c>
      <c r="C253" t="s">
        <v>2651</v>
      </c>
      <c r="D253" t="s">
        <v>2652</v>
      </c>
      <c r="E253" t="s">
        <v>2653</v>
      </c>
      <c r="G253" t="s">
        <v>4630</v>
      </c>
      <c r="H253" t="s">
        <v>108</v>
      </c>
      <c r="I253" t="s">
        <v>4064</v>
      </c>
      <c r="J253" t="s">
        <v>1554</v>
      </c>
      <c r="K253" t="s">
        <v>1555</v>
      </c>
    </row>
    <row r="254" spans="1:11">
      <c r="A254" s="92" t="s">
        <v>4627</v>
      </c>
      <c r="B254" t="s">
        <v>2047</v>
      </c>
      <c r="C254" t="s">
        <v>2517</v>
      </c>
      <c r="E254" t="s">
        <v>551</v>
      </c>
      <c r="G254" t="s">
        <v>4620</v>
      </c>
      <c r="I254" t="s">
        <v>4068</v>
      </c>
      <c r="J254" t="s">
        <v>1554</v>
      </c>
      <c r="K254" t="s">
        <v>1555</v>
      </c>
    </row>
    <row r="255" spans="1:11">
      <c r="A255" s="92" t="s">
        <v>4627</v>
      </c>
      <c r="B255" t="s">
        <v>2047</v>
      </c>
      <c r="C255" t="s">
        <v>2657</v>
      </c>
      <c r="D255" t="s">
        <v>2658</v>
      </c>
      <c r="E255" t="s">
        <v>108</v>
      </c>
      <c r="G255" t="s">
        <v>4630</v>
      </c>
      <c r="H255" t="s">
        <v>108</v>
      </c>
      <c r="I255" t="s">
        <v>4068</v>
      </c>
      <c r="J255" t="s">
        <v>1554</v>
      </c>
      <c r="K255" t="s">
        <v>1555</v>
      </c>
    </row>
    <row r="256" spans="1:11">
      <c r="A256" s="92" t="s">
        <v>4627</v>
      </c>
      <c r="B256" t="s">
        <v>2047</v>
      </c>
      <c r="C256" t="s">
        <v>2659</v>
      </c>
      <c r="D256" t="s">
        <v>2658</v>
      </c>
      <c r="E256" t="s">
        <v>2556</v>
      </c>
      <c r="F256" t="s">
        <v>2660</v>
      </c>
      <c r="G256" t="s">
        <v>4630</v>
      </c>
      <c r="H256" t="s">
        <v>2556</v>
      </c>
      <c r="I256" t="s">
        <v>4068</v>
      </c>
      <c r="J256" t="s">
        <v>1234</v>
      </c>
      <c r="K256" t="s">
        <v>121</v>
      </c>
    </row>
    <row r="257" spans="1:11">
      <c r="A257" s="92" t="s">
        <v>4627</v>
      </c>
      <c r="B257" t="s">
        <v>2047</v>
      </c>
      <c r="C257" t="s">
        <v>2662</v>
      </c>
      <c r="D257" t="s">
        <v>2520</v>
      </c>
      <c r="E257" t="s">
        <v>2575</v>
      </c>
      <c r="F257" t="s">
        <v>2663</v>
      </c>
      <c r="G257" t="s">
        <v>4630</v>
      </c>
      <c r="H257" t="s">
        <v>108</v>
      </c>
      <c r="I257" t="s">
        <v>4068</v>
      </c>
      <c r="J257" t="s">
        <v>1554</v>
      </c>
      <c r="K257" t="s">
        <v>1555</v>
      </c>
    </row>
    <row r="258" spans="1:11">
      <c r="A258" s="92" t="s">
        <v>4627</v>
      </c>
      <c r="B258" t="s">
        <v>2047</v>
      </c>
      <c r="C258" t="s">
        <v>2664</v>
      </c>
      <c r="D258" t="s">
        <v>2658</v>
      </c>
      <c r="E258" t="s">
        <v>2665</v>
      </c>
      <c r="G258" t="s">
        <v>4630</v>
      </c>
      <c r="H258" t="s">
        <v>108</v>
      </c>
      <c r="I258" t="s">
        <v>4068</v>
      </c>
      <c r="J258" t="s">
        <v>1554</v>
      </c>
      <c r="K258" t="s">
        <v>1555</v>
      </c>
    </row>
    <row r="259" spans="1:11">
      <c r="A259" s="92" t="s">
        <v>4627</v>
      </c>
      <c r="B259" t="s">
        <v>2047</v>
      </c>
      <c r="C259" t="s">
        <v>2524</v>
      </c>
      <c r="E259" t="s">
        <v>2525</v>
      </c>
      <c r="G259" t="s">
        <v>4621</v>
      </c>
      <c r="I259" t="s">
        <v>4068</v>
      </c>
      <c r="J259" t="s">
        <v>1554</v>
      </c>
      <c r="K259" t="s">
        <v>1555</v>
      </c>
    </row>
    <row r="260" spans="1:11">
      <c r="A260" s="92" t="s">
        <v>4627</v>
      </c>
      <c r="B260" t="s">
        <v>2047</v>
      </c>
      <c r="C260" t="s">
        <v>2666</v>
      </c>
      <c r="D260" t="s">
        <v>2658</v>
      </c>
      <c r="E260" t="s">
        <v>2667</v>
      </c>
      <c r="F260" t="s">
        <v>2668</v>
      </c>
      <c r="G260" t="s">
        <v>4630</v>
      </c>
      <c r="H260" t="s">
        <v>108</v>
      </c>
      <c r="I260" t="s">
        <v>4068</v>
      </c>
      <c r="J260" t="s">
        <v>1554</v>
      </c>
      <c r="K260" t="s">
        <v>1555</v>
      </c>
    </row>
    <row r="261" spans="1:11">
      <c r="A261" s="92" t="s">
        <v>4627</v>
      </c>
      <c r="B261" t="s">
        <v>2049</v>
      </c>
      <c r="C261" t="s">
        <v>2670</v>
      </c>
      <c r="D261" t="s">
        <v>2507</v>
      </c>
      <c r="E261" t="s">
        <v>2671</v>
      </c>
      <c r="F261" t="s">
        <v>2672</v>
      </c>
      <c r="G261" t="s">
        <v>4630</v>
      </c>
      <c r="H261" t="s">
        <v>108</v>
      </c>
      <c r="I261" t="s">
        <v>4072</v>
      </c>
      <c r="J261" t="s">
        <v>1554</v>
      </c>
      <c r="K261" t="s">
        <v>1555</v>
      </c>
    </row>
    <row r="262" spans="1:11">
      <c r="A262" s="92" t="s">
        <v>4627</v>
      </c>
      <c r="B262" t="s">
        <v>2049</v>
      </c>
      <c r="C262" t="s">
        <v>2530</v>
      </c>
      <c r="D262" t="s">
        <v>2531</v>
      </c>
      <c r="E262" t="s">
        <v>2532</v>
      </c>
      <c r="F262" t="s">
        <v>2533</v>
      </c>
      <c r="G262" t="s">
        <v>4613</v>
      </c>
      <c r="I262" t="s">
        <v>4072</v>
      </c>
      <c r="J262" t="s">
        <v>2231</v>
      </c>
      <c r="K262" t="s">
        <v>121</v>
      </c>
    </row>
    <row r="263" spans="1:11">
      <c r="A263" s="92" t="s">
        <v>4627</v>
      </c>
      <c r="B263" t="s">
        <v>2049</v>
      </c>
      <c r="C263" t="s">
        <v>2530</v>
      </c>
      <c r="D263" t="s">
        <v>2531</v>
      </c>
      <c r="E263" t="s">
        <v>2532</v>
      </c>
      <c r="F263" t="s">
        <v>2533</v>
      </c>
      <c r="G263" t="s">
        <v>4630</v>
      </c>
      <c r="H263" t="s">
        <v>108</v>
      </c>
      <c r="I263" t="s">
        <v>4072</v>
      </c>
      <c r="J263" t="s">
        <v>1554</v>
      </c>
      <c r="K263" t="s">
        <v>1555</v>
      </c>
    </row>
    <row r="264" spans="1:11">
      <c r="A264" s="92" t="s">
        <v>4627</v>
      </c>
      <c r="B264" t="s">
        <v>2049</v>
      </c>
      <c r="C264" t="s">
        <v>2537</v>
      </c>
      <c r="D264" t="s">
        <v>2426</v>
      </c>
      <c r="E264" t="s">
        <v>2427</v>
      </c>
      <c r="G264" t="s">
        <v>4628</v>
      </c>
      <c r="H264" t="s">
        <v>2689</v>
      </c>
      <c r="I264" t="s">
        <v>4072</v>
      </c>
      <c r="J264" t="s">
        <v>1554</v>
      </c>
      <c r="K264" t="s">
        <v>1555</v>
      </c>
    </row>
    <row r="265" spans="1:11">
      <c r="A265" s="92" t="s">
        <v>4627</v>
      </c>
      <c r="B265" t="s">
        <v>2049</v>
      </c>
      <c r="C265" t="s">
        <v>2673</v>
      </c>
      <c r="D265" t="s">
        <v>2426</v>
      </c>
      <c r="E265" t="s">
        <v>108</v>
      </c>
      <c r="G265" t="s">
        <v>4630</v>
      </c>
      <c r="H265" t="s">
        <v>108</v>
      </c>
      <c r="I265" t="s">
        <v>4072</v>
      </c>
      <c r="J265" t="s">
        <v>1554</v>
      </c>
      <c r="K265" t="s">
        <v>1555</v>
      </c>
    </row>
    <row r="266" spans="1:11">
      <c r="A266" s="92" t="s">
        <v>4627</v>
      </c>
      <c r="B266" t="s">
        <v>2049</v>
      </c>
      <c r="C266" t="s">
        <v>2674</v>
      </c>
      <c r="D266" t="s">
        <v>2535</v>
      </c>
      <c r="E266" t="s">
        <v>2675</v>
      </c>
      <c r="F266" t="s">
        <v>2676</v>
      </c>
      <c r="G266" t="s">
        <v>4630</v>
      </c>
      <c r="H266" t="s">
        <v>2675</v>
      </c>
      <c r="I266" t="s">
        <v>4072</v>
      </c>
      <c r="J266" t="s">
        <v>1554</v>
      </c>
      <c r="K266" t="s">
        <v>1555</v>
      </c>
    </row>
    <row r="267" spans="1:11">
      <c r="A267" s="92" t="s">
        <v>4631</v>
      </c>
      <c r="B267" t="s">
        <v>2004</v>
      </c>
      <c r="C267" t="s">
        <v>2426</v>
      </c>
      <c r="D267" t="s">
        <v>2426</v>
      </c>
      <c r="E267" t="s">
        <v>2427</v>
      </c>
      <c r="F267" t="s">
        <v>2430</v>
      </c>
      <c r="G267" t="s">
        <v>4632</v>
      </c>
      <c r="H267" t="s">
        <v>2565</v>
      </c>
      <c r="I267" t="s">
        <v>4001</v>
      </c>
      <c r="J267" t="s">
        <v>1234</v>
      </c>
      <c r="K267" t="s">
        <v>121</v>
      </c>
    </row>
    <row r="268" spans="1:11">
      <c r="A268" s="92" t="s">
        <v>4631</v>
      </c>
      <c r="B268" t="s">
        <v>2004</v>
      </c>
      <c r="C268" t="s">
        <v>2431</v>
      </c>
      <c r="D268" t="s">
        <v>2432</v>
      </c>
      <c r="G268" t="s">
        <v>4613</v>
      </c>
      <c r="I268" t="s">
        <v>4001</v>
      </c>
      <c r="J268" t="s">
        <v>1234</v>
      </c>
      <c r="K268" t="s">
        <v>121</v>
      </c>
    </row>
    <row r="269" spans="1:11">
      <c r="A269" s="92" t="s">
        <v>4631</v>
      </c>
      <c r="B269" t="s">
        <v>2004</v>
      </c>
      <c r="C269" t="s">
        <v>2436</v>
      </c>
      <c r="D269" t="s">
        <v>2432</v>
      </c>
      <c r="G269" t="s">
        <v>4613</v>
      </c>
      <c r="I269" t="s">
        <v>4001</v>
      </c>
      <c r="J269" t="s">
        <v>1554</v>
      </c>
      <c r="K269" t="s">
        <v>1555</v>
      </c>
    </row>
    <row r="270" spans="1:11">
      <c r="A270" s="92" t="s">
        <v>4631</v>
      </c>
      <c r="B270" t="s">
        <v>2007</v>
      </c>
      <c r="C270" t="s">
        <v>2438</v>
      </c>
      <c r="D270" t="s">
        <v>2432</v>
      </c>
      <c r="G270" t="s">
        <v>4614</v>
      </c>
      <c r="I270" t="s">
        <v>4005</v>
      </c>
      <c r="J270" t="s">
        <v>1554</v>
      </c>
      <c r="K270" t="s">
        <v>1555</v>
      </c>
    </row>
    <row r="271" spans="1:11">
      <c r="A271" s="92" t="s">
        <v>4631</v>
      </c>
      <c r="B271" t="s">
        <v>2007</v>
      </c>
      <c r="C271" t="s">
        <v>2440</v>
      </c>
      <c r="D271" t="s">
        <v>2441</v>
      </c>
      <c r="G271" t="s">
        <v>4613</v>
      </c>
      <c r="I271" t="s">
        <v>4005</v>
      </c>
      <c r="J271" t="s">
        <v>1554</v>
      </c>
      <c r="K271" t="s">
        <v>1555</v>
      </c>
    </row>
    <row r="272" spans="1:11">
      <c r="A272" s="92" t="s">
        <v>4631</v>
      </c>
      <c r="B272" t="s">
        <v>2007</v>
      </c>
      <c r="C272" t="s">
        <v>2442</v>
      </c>
      <c r="D272" t="s">
        <v>2441</v>
      </c>
      <c r="G272" t="s">
        <v>4613</v>
      </c>
      <c r="I272" t="s">
        <v>4005</v>
      </c>
    </row>
    <row r="273" spans="1:11">
      <c r="A273" s="92" t="s">
        <v>4631</v>
      </c>
      <c r="B273" t="s">
        <v>2007</v>
      </c>
      <c r="C273" t="s">
        <v>2443</v>
      </c>
      <c r="D273" t="s">
        <v>2432</v>
      </c>
      <c r="G273" t="s">
        <v>4614</v>
      </c>
      <c r="I273" t="s">
        <v>4005</v>
      </c>
    </row>
    <row r="274" spans="1:11">
      <c r="A274" s="92" t="s">
        <v>4631</v>
      </c>
      <c r="B274" t="s">
        <v>2007</v>
      </c>
      <c r="C274" t="s">
        <v>2444</v>
      </c>
      <c r="D274" t="s">
        <v>2441</v>
      </c>
      <c r="G274" t="s">
        <v>4613</v>
      </c>
      <c r="I274" t="s">
        <v>4005</v>
      </c>
    </row>
    <row r="275" spans="1:11">
      <c r="A275" s="92" t="s">
        <v>4631</v>
      </c>
      <c r="B275" t="s">
        <v>2007</v>
      </c>
      <c r="C275" t="s">
        <v>2445</v>
      </c>
      <c r="D275" t="s">
        <v>2432</v>
      </c>
      <c r="G275" t="s">
        <v>4613</v>
      </c>
      <c r="I275" t="s">
        <v>4005</v>
      </c>
      <c r="J275" t="s">
        <v>1554</v>
      </c>
      <c r="K275" t="s">
        <v>1555</v>
      </c>
    </row>
    <row r="276" spans="1:11">
      <c r="A276" s="92" t="s">
        <v>4631</v>
      </c>
      <c r="B276" t="s">
        <v>2007</v>
      </c>
      <c r="C276" t="s">
        <v>2446</v>
      </c>
      <c r="D276" t="s">
        <v>2432</v>
      </c>
      <c r="G276" t="s">
        <v>4614</v>
      </c>
      <c r="I276" t="s">
        <v>4005</v>
      </c>
    </row>
    <row r="277" spans="1:11">
      <c r="A277" s="92" t="s">
        <v>4631</v>
      </c>
      <c r="B277" t="s">
        <v>2007</v>
      </c>
      <c r="C277" t="s">
        <v>2447</v>
      </c>
      <c r="D277" t="s">
        <v>2432</v>
      </c>
      <c r="G277" t="s">
        <v>4614</v>
      </c>
      <c r="I277" t="s">
        <v>4005</v>
      </c>
      <c r="J277" t="s">
        <v>1234</v>
      </c>
      <c r="K277" t="s">
        <v>121</v>
      </c>
    </row>
    <row r="278" spans="1:11">
      <c r="A278" s="92" t="s">
        <v>4631</v>
      </c>
      <c r="B278" t="s">
        <v>2007</v>
      </c>
      <c r="C278" t="s">
        <v>2448</v>
      </c>
      <c r="D278" t="s">
        <v>2432</v>
      </c>
      <c r="G278" t="s">
        <v>4614</v>
      </c>
      <c r="I278" t="s">
        <v>4005</v>
      </c>
      <c r="J278" t="s">
        <v>1554</v>
      </c>
      <c r="K278" t="s">
        <v>1555</v>
      </c>
    </row>
    <row r="279" spans="1:11">
      <c r="A279" s="92" t="s">
        <v>4631</v>
      </c>
      <c r="B279" t="s">
        <v>2007</v>
      </c>
      <c r="C279" t="s">
        <v>2449</v>
      </c>
      <c r="D279" t="s">
        <v>2441</v>
      </c>
      <c r="G279" t="s">
        <v>4614</v>
      </c>
      <c r="I279" t="s">
        <v>4005</v>
      </c>
      <c r="J279" t="s">
        <v>1554</v>
      </c>
      <c r="K279" t="s">
        <v>1555</v>
      </c>
    </row>
    <row r="280" spans="1:11">
      <c r="A280" s="92" t="s">
        <v>4631</v>
      </c>
      <c r="B280" t="s">
        <v>2007</v>
      </c>
      <c r="C280" t="s">
        <v>2426</v>
      </c>
      <c r="D280" t="s">
        <v>2426</v>
      </c>
      <c r="E280" t="s">
        <v>2427</v>
      </c>
      <c r="F280" t="s">
        <v>2450</v>
      </c>
      <c r="G280" t="s">
        <v>4632</v>
      </c>
      <c r="H280" t="s">
        <v>2565</v>
      </c>
      <c r="I280" t="s">
        <v>4005</v>
      </c>
      <c r="J280" t="s">
        <v>1554</v>
      </c>
      <c r="K280" t="s">
        <v>1555</v>
      </c>
    </row>
    <row r="281" spans="1:11">
      <c r="A281" s="92" t="s">
        <v>4631</v>
      </c>
      <c r="B281" t="s">
        <v>2010</v>
      </c>
      <c r="C281" t="s">
        <v>2426</v>
      </c>
      <c r="D281" t="s">
        <v>2426</v>
      </c>
      <c r="E281" t="s">
        <v>2427</v>
      </c>
      <c r="F281" t="s">
        <v>2430</v>
      </c>
      <c r="G281" t="s">
        <v>4632</v>
      </c>
      <c r="H281" t="s">
        <v>2565</v>
      </c>
      <c r="I281" t="s">
        <v>4009</v>
      </c>
      <c r="J281" t="s">
        <v>1554</v>
      </c>
      <c r="K281" t="s">
        <v>1555</v>
      </c>
    </row>
    <row r="282" spans="1:11">
      <c r="A282" s="92" t="s">
        <v>4631</v>
      </c>
      <c r="B282" t="s">
        <v>2013</v>
      </c>
      <c r="C282" t="s">
        <v>2426</v>
      </c>
      <c r="D282" t="s">
        <v>2426</v>
      </c>
      <c r="E282" t="s">
        <v>2427</v>
      </c>
      <c r="F282" t="s">
        <v>2453</v>
      </c>
      <c r="G282" t="s">
        <v>4632</v>
      </c>
      <c r="H282" t="s">
        <v>2565</v>
      </c>
      <c r="I282" t="s">
        <v>4013</v>
      </c>
      <c r="J282" t="s">
        <v>1234</v>
      </c>
      <c r="K282" t="s">
        <v>121</v>
      </c>
    </row>
    <row r="283" spans="1:11">
      <c r="A283" s="92" t="s">
        <v>4631</v>
      </c>
      <c r="B283" t="s">
        <v>2013</v>
      </c>
      <c r="C283" t="s">
        <v>2454</v>
      </c>
      <c r="D283" t="s">
        <v>2432</v>
      </c>
      <c r="G283" t="s">
        <v>4613</v>
      </c>
      <c r="I283" t="s">
        <v>4013</v>
      </c>
      <c r="J283" t="s">
        <v>1234</v>
      </c>
      <c r="K283" t="s">
        <v>121</v>
      </c>
    </row>
    <row r="284" spans="1:11">
      <c r="A284" s="92" t="s">
        <v>4631</v>
      </c>
      <c r="B284" t="s">
        <v>2015</v>
      </c>
      <c r="C284" t="s">
        <v>2426</v>
      </c>
      <c r="D284" t="s">
        <v>2426</v>
      </c>
      <c r="E284" t="s">
        <v>2427</v>
      </c>
      <c r="F284" t="s">
        <v>2450</v>
      </c>
      <c r="G284" t="s">
        <v>4632</v>
      </c>
      <c r="H284" t="s">
        <v>2565</v>
      </c>
      <c r="I284" t="s">
        <v>4017</v>
      </c>
      <c r="J284" t="s">
        <v>1554</v>
      </c>
      <c r="K284" t="s">
        <v>1555</v>
      </c>
    </row>
    <row r="285" spans="1:11">
      <c r="A285" s="92" t="s">
        <v>4631</v>
      </c>
      <c r="B285" t="s">
        <v>2019</v>
      </c>
      <c r="C285" t="s">
        <v>2426</v>
      </c>
      <c r="D285" t="s">
        <v>2426</v>
      </c>
      <c r="E285" t="s">
        <v>2427</v>
      </c>
      <c r="F285" t="s">
        <v>2450</v>
      </c>
      <c r="G285" t="s">
        <v>4632</v>
      </c>
      <c r="H285" t="s">
        <v>2565</v>
      </c>
      <c r="I285" t="s">
        <v>4021</v>
      </c>
      <c r="J285" t="s">
        <v>1554</v>
      </c>
      <c r="K285" t="s">
        <v>1555</v>
      </c>
    </row>
    <row r="286" spans="1:11">
      <c r="A286" s="92" t="s">
        <v>4631</v>
      </c>
      <c r="B286" t="s">
        <v>2019</v>
      </c>
      <c r="C286" t="s">
        <v>2457</v>
      </c>
      <c r="D286" t="s">
        <v>2432</v>
      </c>
      <c r="G286" t="s">
        <v>4613</v>
      </c>
      <c r="I286" t="s">
        <v>4021</v>
      </c>
      <c r="J286" t="s">
        <v>2226</v>
      </c>
      <c r="K286" t="s">
        <v>1617</v>
      </c>
    </row>
    <row r="287" spans="1:11">
      <c r="A287" s="92" t="s">
        <v>4631</v>
      </c>
      <c r="B287" t="s">
        <v>2019</v>
      </c>
      <c r="C287" t="s">
        <v>2458</v>
      </c>
      <c r="D287" t="s">
        <v>2432</v>
      </c>
      <c r="G287" t="s">
        <v>4613</v>
      </c>
      <c r="I287" t="s">
        <v>4021</v>
      </c>
      <c r="J287" t="s">
        <v>1554</v>
      </c>
      <c r="K287" t="s">
        <v>1555</v>
      </c>
    </row>
    <row r="288" spans="1:11">
      <c r="A288" s="92" t="s">
        <v>4631</v>
      </c>
      <c r="B288" t="s">
        <v>2019</v>
      </c>
      <c r="C288" t="s">
        <v>2459</v>
      </c>
      <c r="D288" t="s">
        <v>2432</v>
      </c>
      <c r="G288" t="s">
        <v>4613</v>
      </c>
      <c r="I288" t="s">
        <v>4021</v>
      </c>
      <c r="J288" t="s">
        <v>1554</v>
      </c>
      <c r="K288" t="s">
        <v>1555</v>
      </c>
    </row>
    <row r="289" spans="1:11">
      <c r="A289" s="92" t="s">
        <v>4631</v>
      </c>
      <c r="B289" t="s">
        <v>2019</v>
      </c>
      <c r="C289" t="s">
        <v>2460</v>
      </c>
      <c r="D289" t="s">
        <v>2432</v>
      </c>
      <c r="G289" t="s">
        <v>4613</v>
      </c>
      <c r="I289" t="s">
        <v>4021</v>
      </c>
      <c r="J289" t="s">
        <v>1554</v>
      </c>
      <c r="K289" t="s">
        <v>1555</v>
      </c>
    </row>
    <row r="290" spans="1:11">
      <c r="A290" s="92" t="s">
        <v>4631</v>
      </c>
      <c r="B290" t="s">
        <v>2019</v>
      </c>
      <c r="C290" t="s">
        <v>2461</v>
      </c>
      <c r="D290" t="s">
        <v>2432</v>
      </c>
      <c r="G290" t="s">
        <v>4613</v>
      </c>
      <c r="I290" t="s">
        <v>4021</v>
      </c>
      <c r="J290" t="s">
        <v>1554</v>
      </c>
      <c r="K290" t="s">
        <v>1555</v>
      </c>
    </row>
    <row r="291" spans="1:11">
      <c r="A291" s="92" t="s">
        <v>4631</v>
      </c>
      <c r="B291" t="s">
        <v>2019</v>
      </c>
      <c r="C291" t="s">
        <v>2462</v>
      </c>
      <c r="D291" t="s">
        <v>2432</v>
      </c>
      <c r="G291" t="s">
        <v>4613</v>
      </c>
      <c r="I291" t="s">
        <v>4021</v>
      </c>
    </row>
    <row r="292" spans="1:11">
      <c r="A292" s="92" t="s">
        <v>4631</v>
      </c>
      <c r="B292" t="s">
        <v>2019</v>
      </c>
      <c r="C292" t="s">
        <v>2463</v>
      </c>
      <c r="D292" t="s">
        <v>2432</v>
      </c>
      <c r="G292" t="s">
        <v>4613</v>
      </c>
      <c r="I292" t="s">
        <v>4021</v>
      </c>
      <c r="J292" t="s">
        <v>1554</v>
      </c>
      <c r="K292" t="s">
        <v>1555</v>
      </c>
    </row>
    <row r="293" spans="1:11">
      <c r="A293" s="92" t="s">
        <v>4631</v>
      </c>
      <c r="B293" t="s">
        <v>2019</v>
      </c>
      <c r="C293" t="s">
        <v>2464</v>
      </c>
      <c r="D293" t="s">
        <v>2432</v>
      </c>
      <c r="G293" t="s">
        <v>4613</v>
      </c>
      <c r="I293" t="s">
        <v>4021</v>
      </c>
      <c r="J293" t="s">
        <v>2231</v>
      </c>
      <c r="K293" t="s">
        <v>121</v>
      </c>
    </row>
    <row r="294" spans="1:11">
      <c r="A294" s="92" t="s">
        <v>4631</v>
      </c>
      <c r="B294" t="s">
        <v>2021</v>
      </c>
      <c r="C294" t="s">
        <v>2426</v>
      </c>
      <c r="D294" t="s">
        <v>2426</v>
      </c>
      <c r="E294" t="s">
        <v>2427</v>
      </c>
      <c r="F294" t="s">
        <v>2450</v>
      </c>
      <c r="G294" t="s">
        <v>4632</v>
      </c>
      <c r="H294" t="s">
        <v>2565</v>
      </c>
      <c r="I294" t="s">
        <v>4025</v>
      </c>
      <c r="J294" t="s">
        <v>1554</v>
      </c>
      <c r="K294" t="s">
        <v>1555</v>
      </c>
    </row>
    <row r="295" spans="1:11">
      <c r="A295" s="92" t="s">
        <v>4631</v>
      </c>
      <c r="B295" t="s">
        <v>2021</v>
      </c>
      <c r="C295" t="s">
        <v>2466</v>
      </c>
      <c r="D295" t="s">
        <v>2467</v>
      </c>
      <c r="G295" t="s">
        <v>4615</v>
      </c>
      <c r="I295" t="s">
        <v>4025</v>
      </c>
      <c r="J295" t="s">
        <v>1554</v>
      </c>
      <c r="K295" t="s">
        <v>1555</v>
      </c>
    </row>
    <row r="296" spans="1:11">
      <c r="A296" s="92" t="s">
        <v>4631</v>
      </c>
      <c r="B296" t="s">
        <v>2021</v>
      </c>
      <c r="C296" t="s">
        <v>2469</v>
      </c>
      <c r="D296" t="s">
        <v>2432</v>
      </c>
      <c r="G296" t="s">
        <v>4613</v>
      </c>
      <c r="I296" t="s">
        <v>4025</v>
      </c>
    </row>
    <row r="297" spans="1:11">
      <c r="A297" s="92" t="s">
        <v>4631</v>
      </c>
      <c r="B297" t="s">
        <v>2022</v>
      </c>
      <c r="C297" t="s">
        <v>2426</v>
      </c>
      <c r="D297" t="s">
        <v>2426</v>
      </c>
      <c r="E297" t="s">
        <v>2427</v>
      </c>
      <c r="F297" t="s">
        <v>2450</v>
      </c>
      <c r="G297" t="s">
        <v>4632</v>
      </c>
      <c r="H297" t="s">
        <v>2565</v>
      </c>
      <c r="I297" t="s">
        <v>4029</v>
      </c>
    </row>
    <row r="298" spans="1:11">
      <c r="A298" s="92" t="s">
        <v>4631</v>
      </c>
      <c r="B298" t="s">
        <v>2023</v>
      </c>
      <c r="C298" t="s">
        <v>2548</v>
      </c>
      <c r="D298" t="s">
        <v>2549</v>
      </c>
      <c r="E298" t="s">
        <v>551</v>
      </c>
      <c r="F298" t="s">
        <v>2551</v>
      </c>
      <c r="G298" t="s">
        <v>4633</v>
      </c>
      <c r="H298" t="s">
        <v>551</v>
      </c>
      <c r="I298" t="s">
        <v>4032</v>
      </c>
    </row>
    <row r="299" spans="1:11">
      <c r="A299" s="92" t="s">
        <v>4631</v>
      </c>
      <c r="B299" t="s">
        <v>2024</v>
      </c>
      <c r="C299" t="s">
        <v>2481</v>
      </c>
      <c r="D299" t="s">
        <v>2426</v>
      </c>
      <c r="E299" t="s">
        <v>2427</v>
      </c>
      <c r="G299" t="s">
        <v>4632</v>
      </c>
      <c r="H299" t="s">
        <v>2712</v>
      </c>
      <c r="I299" t="s">
        <v>4036</v>
      </c>
    </row>
    <row r="300" spans="1:11">
      <c r="A300" s="92" t="s">
        <v>4631</v>
      </c>
      <c r="B300" t="s">
        <v>2030</v>
      </c>
      <c r="C300" t="s">
        <v>2582</v>
      </c>
      <c r="D300" t="s">
        <v>2426</v>
      </c>
      <c r="E300" t="s">
        <v>551</v>
      </c>
      <c r="F300" t="s">
        <v>2583</v>
      </c>
      <c r="G300" t="s">
        <v>4633</v>
      </c>
      <c r="H300" t="s">
        <v>551</v>
      </c>
      <c r="I300" t="s">
        <v>4044</v>
      </c>
    </row>
    <row r="301" spans="1:11">
      <c r="A301" s="92" t="s">
        <v>4631</v>
      </c>
      <c r="B301" t="s">
        <v>2032</v>
      </c>
      <c r="C301" t="s">
        <v>2484</v>
      </c>
      <c r="D301" t="s">
        <v>2485</v>
      </c>
      <c r="E301" t="s">
        <v>2427</v>
      </c>
      <c r="G301" t="s">
        <v>4632</v>
      </c>
      <c r="H301" t="s">
        <v>2712</v>
      </c>
      <c r="I301" t="s">
        <v>4048</v>
      </c>
    </row>
    <row r="302" spans="1:11">
      <c r="A302" s="92" t="s">
        <v>4631</v>
      </c>
      <c r="B302" t="s">
        <v>2032</v>
      </c>
      <c r="C302" t="s">
        <v>2486</v>
      </c>
      <c r="D302" t="s">
        <v>2485</v>
      </c>
      <c r="E302" t="s">
        <v>2427</v>
      </c>
      <c r="G302" t="s">
        <v>4632</v>
      </c>
      <c r="H302" t="s">
        <v>2712</v>
      </c>
      <c r="I302" t="s">
        <v>4048</v>
      </c>
    </row>
    <row r="303" spans="1:11">
      <c r="A303" s="92" t="s">
        <v>4631</v>
      </c>
      <c r="B303" t="s">
        <v>2032</v>
      </c>
      <c r="C303" t="s">
        <v>2487</v>
      </c>
      <c r="D303" t="s">
        <v>2485</v>
      </c>
      <c r="E303" t="s">
        <v>2427</v>
      </c>
      <c r="G303" t="s">
        <v>4632</v>
      </c>
      <c r="H303" t="s">
        <v>2712</v>
      </c>
      <c r="I303" t="s">
        <v>4048</v>
      </c>
    </row>
    <row r="304" spans="1:11">
      <c r="A304" s="92" t="s">
        <v>4631</v>
      </c>
      <c r="B304" t="s">
        <v>2032</v>
      </c>
      <c r="C304" t="s">
        <v>2488</v>
      </c>
      <c r="D304" t="s">
        <v>2485</v>
      </c>
      <c r="E304" t="s">
        <v>2427</v>
      </c>
      <c r="G304" t="s">
        <v>4632</v>
      </c>
      <c r="H304" t="s">
        <v>2712</v>
      </c>
      <c r="I304" t="s">
        <v>4048</v>
      </c>
    </row>
    <row r="305" spans="1:11">
      <c r="A305" s="92" t="s">
        <v>4631</v>
      </c>
      <c r="B305" t="s">
        <v>2034</v>
      </c>
      <c r="C305" t="s">
        <v>2494</v>
      </c>
      <c r="D305" t="s">
        <v>2426</v>
      </c>
      <c r="E305" t="s">
        <v>2427</v>
      </c>
      <c r="G305" t="s">
        <v>4632</v>
      </c>
      <c r="H305" t="s">
        <v>2712</v>
      </c>
      <c r="I305" t="s">
        <v>4050</v>
      </c>
    </row>
    <row r="306" spans="1:11">
      <c r="A306" s="92" t="s">
        <v>4631</v>
      </c>
      <c r="B306" t="s">
        <v>2034</v>
      </c>
      <c r="C306" t="s">
        <v>2495</v>
      </c>
      <c r="D306" t="s">
        <v>2426</v>
      </c>
      <c r="E306" t="s">
        <v>2427</v>
      </c>
      <c r="G306" t="s">
        <v>4632</v>
      </c>
      <c r="H306" t="s">
        <v>2712</v>
      </c>
      <c r="I306" t="s">
        <v>4050</v>
      </c>
    </row>
    <row r="307" spans="1:11">
      <c r="A307" s="92" t="s">
        <v>4631</v>
      </c>
      <c r="B307" t="s">
        <v>2034</v>
      </c>
      <c r="C307" t="s">
        <v>2496</v>
      </c>
      <c r="D307" t="s">
        <v>2426</v>
      </c>
      <c r="E307" t="s">
        <v>2427</v>
      </c>
      <c r="G307" t="s">
        <v>4632</v>
      </c>
      <c r="H307" t="s">
        <v>2712</v>
      </c>
      <c r="I307" t="s">
        <v>4050</v>
      </c>
    </row>
    <row r="308" spans="1:11">
      <c r="A308" s="92" t="s">
        <v>4631</v>
      </c>
      <c r="B308" t="s">
        <v>2037</v>
      </c>
      <c r="C308" t="s">
        <v>2610</v>
      </c>
      <c r="E308" t="s">
        <v>2611</v>
      </c>
      <c r="G308" t="s">
        <v>4633</v>
      </c>
      <c r="H308" t="s">
        <v>551</v>
      </c>
      <c r="I308" t="s">
        <v>4052</v>
      </c>
    </row>
    <row r="309" spans="1:11">
      <c r="A309" s="92" t="s">
        <v>4631</v>
      </c>
      <c r="B309" t="s">
        <v>2037</v>
      </c>
      <c r="C309" t="s">
        <v>2498</v>
      </c>
      <c r="D309" t="s">
        <v>2426</v>
      </c>
      <c r="E309" t="s">
        <v>2427</v>
      </c>
      <c r="G309" t="s">
        <v>4632</v>
      </c>
      <c r="H309" t="s">
        <v>2712</v>
      </c>
      <c r="I309" t="s">
        <v>4052</v>
      </c>
    </row>
    <row r="310" spans="1:11">
      <c r="A310" s="92" t="s">
        <v>4631</v>
      </c>
      <c r="B310" t="s">
        <v>2040</v>
      </c>
      <c r="C310" t="s">
        <v>2628</v>
      </c>
      <c r="D310" t="s">
        <v>2629</v>
      </c>
      <c r="E310" t="s">
        <v>551</v>
      </c>
      <c r="F310" t="s">
        <v>2630</v>
      </c>
      <c r="G310" t="s">
        <v>4633</v>
      </c>
      <c r="H310" t="s">
        <v>551</v>
      </c>
      <c r="I310" t="s">
        <v>4060</v>
      </c>
    </row>
    <row r="311" spans="1:11">
      <c r="A311" s="92" t="s">
        <v>4631</v>
      </c>
      <c r="B311" t="s">
        <v>2040</v>
      </c>
      <c r="C311" t="s">
        <v>2631</v>
      </c>
      <c r="D311" t="s">
        <v>2632</v>
      </c>
      <c r="E311" t="s">
        <v>2633</v>
      </c>
      <c r="F311" t="s">
        <v>2634</v>
      </c>
      <c r="G311" t="s">
        <v>4634</v>
      </c>
      <c r="H311" t="s">
        <v>551</v>
      </c>
      <c r="I311" t="s">
        <v>4060</v>
      </c>
    </row>
    <row r="312" spans="1:11">
      <c r="A312" s="92" t="s">
        <v>4631</v>
      </c>
      <c r="B312" t="s">
        <v>2040</v>
      </c>
      <c r="C312" t="s">
        <v>2506</v>
      </c>
      <c r="D312" t="s">
        <v>2507</v>
      </c>
      <c r="G312" t="s">
        <v>4618</v>
      </c>
      <c r="I312" t="s">
        <v>4060</v>
      </c>
    </row>
    <row r="313" spans="1:11">
      <c r="A313" s="92" t="s">
        <v>4631</v>
      </c>
      <c r="B313" t="s">
        <v>2040</v>
      </c>
      <c r="C313" t="s">
        <v>2509</v>
      </c>
      <c r="D313" t="s">
        <v>2507</v>
      </c>
      <c r="G313" t="s">
        <v>4618</v>
      </c>
      <c r="I313" t="s">
        <v>4060</v>
      </c>
    </row>
    <row r="314" spans="1:11">
      <c r="A314" s="92" t="s">
        <v>4631</v>
      </c>
      <c r="B314" t="s">
        <v>2040</v>
      </c>
      <c r="C314" t="s">
        <v>2510</v>
      </c>
      <c r="D314" t="s">
        <v>2507</v>
      </c>
      <c r="E314" t="s">
        <v>2511</v>
      </c>
      <c r="F314" t="s">
        <v>2513</v>
      </c>
      <c r="G314" t="s">
        <v>4619</v>
      </c>
      <c r="I314" t="s">
        <v>4060</v>
      </c>
    </row>
    <row r="315" spans="1:11">
      <c r="A315" s="92" t="s">
        <v>4631</v>
      </c>
      <c r="B315" t="s">
        <v>2045</v>
      </c>
      <c r="C315" t="s">
        <v>2654</v>
      </c>
      <c r="D315" t="s">
        <v>2426</v>
      </c>
      <c r="E315" t="s">
        <v>551</v>
      </c>
      <c r="F315" t="s">
        <v>2655</v>
      </c>
      <c r="G315" t="s">
        <v>4633</v>
      </c>
      <c r="H315" t="s">
        <v>551</v>
      </c>
      <c r="I315" t="s">
        <v>4064</v>
      </c>
    </row>
    <row r="316" spans="1:11">
      <c r="A316" s="92" t="s">
        <v>4631</v>
      </c>
      <c r="B316" t="s">
        <v>2047</v>
      </c>
      <c r="C316" t="s">
        <v>2517</v>
      </c>
      <c r="E316" t="s">
        <v>551</v>
      </c>
      <c r="G316" t="s">
        <v>4620</v>
      </c>
      <c r="I316" t="s">
        <v>4068</v>
      </c>
    </row>
    <row r="317" spans="1:11">
      <c r="A317" s="92" t="s">
        <v>4631</v>
      </c>
      <c r="B317" t="s">
        <v>2047</v>
      </c>
      <c r="C317" t="s">
        <v>2517</v>
      </c>
      <c r="E317" t="s">
        <v>551</v>
      </c>
      <c r="G317" t="s">
        <v>4633</v>
      </c>
      <c r="H317" t="s">
        <v>551</v>
      </c>
      <c r="I317" t="s">
        <v>4068</v>
      </c>
    </row>
    <row r="318" spans="1:11">
      <c r="A318" s="92" t="s">
        <v>4631</v>
      </c>
      <c r="B318" t="s">
        <v>2047</v>
      </c>
      <c r="C318" t="s">
        <v>2524</v>
      </c>
      <c r="E318" t="s">
        <v>2525</v>
      </c>
      <c r="G318" t="s">
        <v>4621</v>
      </c>
      <c r="I318" t="s">
        <v>4068</v>
      </c>
    </row>
    <row r="319" spans="1:11">
      <c r="A319" s="92" t="s">
        <v>4631</v>
      </c>
      <c r="B319" t="s">
        <v>2049</v>
      </c>
      <c r="C319" t="s">
        <v>2530</v>
      </c>
      <c r="D319" t="s">
        <v>2531</v>
      </c>
      <c r="E319" t="s">
        <v>2532</v>
      </c>
      <c r="F319" t="s">
        <v>2533</v>
      </c>
      <c r="G319" t="s">
        <v>4613</v>
      </c>
      <c r="I319" t="s">
        <v>4072</v>
      </c>
    </row>
    <row r="320" spans="1:11">
      <c r="A320" s="92" t="s">
        <v>4631</v>
      </c>
      <c r="B320" t="s">
        <v>2049</v>
      </c>
      <c r="C320" t="s">
        <v>2537</v>
      </c>
      <c r="D320" t="s">
        <v>2426</v>
      </c>
      <c r="E320" t="s">
        <v>2427</v>
      </c>
      <c r="G320" t="s">
        <v>4632</v>
      </c>
      <c r="H320" t="s">
        <v>2712</v>
      </c>
      <c r="I320" t="s">
        <v>4072</v>
      </c>
      <c r="J320" t="s">
        <v>2253</v>
      </c>
      <c r="K320" t="s">
        <v>873</v>
      </c>
    </row>
    <row r="321" spans="1:11">
      <c r="A321" s="92" t="s">
        <v>4635</v>
      </c>
      <c r="B321" t="s">
        <v>2004</v>
      </c>
      <c r="C321" t="s">
        <v>2426</v>
      </c>
      <c r="D321" t="s">
        <v>2426</v>
      </c>
      <c r="E321" t="s">
        <v>2427</v>
      </c>
      <c r="F321" t="s">
        <v>2430</v>
      </c>
      <c r="G321" t="s">
        <v>4636</v>
      </c>
      <c r="H321" t="s">
        <v>2482</v>
      </c>
      <c r="I321" t="s">
        <v>4001</v>
      </c>
    </row>
    <row r="322" spans="1:11">
      <c r="A322" s="92" t="s">
        <v>4635</v>
      </c>
      <c r="B322" t="s">
        <v>2004</v>
      </c>
      <c r="C322" t="s">
        <v>2431</v>
      </c>
      <c r="D322" t="s">
        <v>2432</v>
      </c>
      <c r="G322" t="s">
        <v>4613</v>
      </c>
      <c r="I322" t="s">
        <v>4001</v>
      </c>
      <c r="J322" t="s">
        <v>2249</v>
      </c>
      <c r="K322" t="s">
        <v>2250</v>
      </c>
    </row>
    <row r="323" spans="1:11">
      <c r="A323" s="92" t="s">
        <v>4635</v>
      </c>
      <c r="B323" t="s">
        <v>2004</v>
      </c>
      <c r="C323" t="s">
        <v>2436</v>
      </c>
      <c r="D323" t="s">
        <v>2432</v>
      </c>
      <c r="G323" t="s">
        <v>4613</v>
      </c>
      <c r="I323" t="s">
        <v>4001</v>
      </c>
      <c r="J323" t="s">
        <v>2249</v>
      </c>
      <c r="K323" t="s">
        <v>2250</v>
      </c>
    </row>
    <row r="324" spans="1:11">
      <c r="A324" s="92" t="s">
        <v>4635</v>
      </c>
      <c r="B324" t="s">
        <v>2007</v>
      </c>
      <c r="C324" t="s">
        <v>2438</v>
      </c>
      <c r="D324" t="s">
        <v>2432</v>
      </c>
      <c r="G324" t="s">
        <v>4614</v>
      </c>
      <c r="I324" t="s">
        <v>4005</v>
      </c>
      <c r="J324" t="s">
        <v>2249</v>
      </c>
      <c r="K324" t="s">
        <v>2250</v>
      </c>
    </row>
    <row r="325" spans="1:11">
      <c r="A325" s="92" t="s">
        <v>4635</v>
      </c>
      <c r="B325" t="s">
        <v>2007</v>
      </c>
      <c r="C325" t="s">
        <v>2440</v>
      </c>
      <c r="D325" t="s">
        <v>2441</v>
      </c>
      <c r="G325" t="s">
        <v>4613</v>
      </c>
      <c r="I325" t="s">
        <v>4005</v>
      </c>
      <c r="J325" t="s">
        <v>2249</v>
      </c>
      <c r="K325" t="s">
        <v>2250</v>
      </c>
    </row>
    <row r="326" spans="1:11">
      <c r="A326" s="92" t="s">
        <v>4635</v>
      </c>
      <c r="B326" t="s">
        <v>2007</v>
      </c>
      <c r="C326" t="s">
        <v>2442</v>
      </c>
      <c r="D326" t="s">
        <v>2441</v>
      </c>
      <c r="G326" t="s">
        <v>4613</v>
      </c>
      <c r="I326" t="s">
        <v>4005</v>
      </c>
      <c r="J326" t="s">
        <v>2249</v>
      </c>
      <c r="K326" t="s">
        <v>2250</v>
      </c>
    </row>
    <row r="327" spans="1:11">
      <c r="A327" s="92" t="s">
        <v>4635</v>
      </c>
      <c r="B327" t="s">
        <v>2007</v>
      </c>
      <c r="C327" t="s">
        <v>2443</v>
      </c>
      <c r="D327" t="s">
        <v>2432</v>
      </c>
      <c r="G327" t="s">
        <v>4614</v>
      </c>
      <c r="I327" t="s">
        <v>4005</v>
      </c>
      <c r="J327" t="s">
        <v>2249</v>
      </c>
      <c r="K327" t="s">
        <v>2250</v>
      </c>
    </row>
    <row r="328" spans="1:11">
      <c r="A328" s="92" t="s">
        <v>4635</v>
      </c>
      <c r="B328" t="s">
        <v>2007</v>
      </c>
      <c r="C328" t="s">
        <v>2444</v>
      </c>
      <c r="D328" t="s">
        <v>2441</v>
      </c>
      <c r="G328" t="s">
        <v>4613</v>
      </c>
      <c r="I328" t="s">
        <v>4005</v>
      </c>
    </row>
    <row r="329" spans="1:11">
      <c r="A329" s="92" t="s">
        <v>4635</v>
      </c>
      <c r="B329" t="s">
        <v>2007</v>
      </c>
      <c r="C329" t="s">
        <v>2445</v>
      </c>
      <c r="D329" t="s">
        <v>2432</v>
      </c>
      <c r="G329" t="s">
        <v>4613</v>
      </c>
      <c r="I329" t="s">
        <v>4005</v>
      </c>
      <c r="J329" t="s">
        <v>2249</v>
      </c>
      <c r="K329" t="s">
        <v>2250</v>
      </c>
    </row>
    <row r="330" spans="1:11">
      <c r="A330" s="92" t="s">
        <v>4635</v>
      </c>
      <c r="B330" t="s">
        <v>2007</v>
      </c>
      <c r="C330" t="s">
        <v>2446</v>
      </c>
      <c r="D330" t="s">
        <v>2432</v>
      </c>
      <c r="G330" t="s">
        <v>4614</v>
      </c>
      <c r="I330" t="s">
        <v>4005</v>
      </c>
      <c r="J330" t="s">
        <v>2249</v>
      </c>
      <c r="K330" t="s">
        <v>2250</v>
      </c>
    </row>
    <row r="331" spans="1:11">
      <c r="A331" s="92" t="s">
        <v>4635</v>
      </c>
      <c r="B331" t="s">
        <v>2007</v>
      </c>
      <c r="C331" t="s">
        <v>2447</v>
      </c>
      <c r="D331" t="s">
        <v>2432</v>
      </c>
      <c r="G331" t="s">
        <v>4614</v>
      </c>
      <c r="I331" t="s">
        <v>4005</v>
      </c>
      <c r="J331" t="s">
        <v>2249</v>
      </c>
      <c r="K331" t="s">
        <v>2250</v>
      </c>
    </row>
    <row r="332" spans="1:11">
      <c r="A332" s="92" t="s">
        <v>4635</v>
      </c>
      <c r="B332" t="s">
        <v>2007</v>
      </c>
      <c r="C332" t="s">
        <v>2448</v>
      </c>
      <c r="D332" t="s">
        <v>2432</v>
      </c>
      <c r="G332" t="s">
        <v>4614</v>
      </c>
      <c r="I332" t="s">
        <v>4005</v>
      </c>
      <c r="J332" t="s">
        <v>2249</v>
      </c>
      <c r="K332" t="s">
        <v>2250</v>
      </c>
    </row>
    <row r="333" spans="1:11">
      <c r="A333" s="92" t="s">
        <v>4635</v>
      </c>
      <c r="B333" t="s">
        <v>2007</v>
      </c>
      <c r="C333" t="s">
        <v>2449</v>
      </c>
      <c r="D333" t="s">
        <v>2441</v>
      </c>
      <c r="G333" t="s">
        <v>4614</v>
      </c>
      <c r="I333" t="s">
        <v>4005</v>
      </c>
      <c r="J333" t="s">
        <v>2249</v>
      </c>
      <c r="K333" t="s">
        <v>2250</v>
      </c>
    </row>
    <row r="334" spans="1:11">
      <c r="A334" s="92" t="s">
        <v>4635</v>
      </c>
      <c r="B334" t="s">
        <v>2007</v>
      </c>
      <c r="C334" t="s">
        <v>2426</v>
      </c>
      <c r="D334" t="s">
        <v>2426</v>
      </c>
      <c r="E334" t="s">
        <v>2427</v>
      </c>
      <c r="F334" t="s">
        <v>2450</v>
      </c>
      <c r="G334" t="s">
        <v>4636</v>
      </c>
      <c r="H334" t="s">
        <v>2482</v>
      </c>
      <c r="I334" t="s">
        <v>4005</v>
      </c>
      <c r="J334" t="s">
        <v>2249</v>
      </c>
      <c r="K334" t="s">
        <v>2250</v>
      </c>
    </row>
    <row r="335" spans="1:11">
      <c r="A335" s="92" t="s">
        <v>4635</v>
      </c>
      <c r="B335" t="s">
        <v>2010</v>
      </c>
      <c r="C335" t="s">
        <v>2426</v>
      </c>
      <c r="D335" t="s">
        <v>2426</v>
      </c>
      <c r="E335" t="s">
        <v>2427</v>
      </c>
      <c r="F335" t="s">
        <v>2430</v>
      </c>
      <c r="G335" t="s">
        <v>4636</v>
      </c>
      <c r="H335" t="s">
        <v>2482</v>
      </c>
      <c r="I335" t="s">
        <v>4009</v>
      </c>
      <c r="J335" t="s">
        <v>2249</v>
      </c>
      <c r="K335" t="s">
        <v>2250</v>
      </c>
    </row>
    <row r="336" spans="1:11">
      <c r="A336" s="92" t="s">
        <v>4635</v>
      </c>
      <c r="B336" t="s">
        <v>2013</v>
      </c>
      <c r="C336" t="s">
        <v>2426</v>
      </c>
      <c r="D336" t="s">
        <v>2426</v>
      </c>
      <c r="E336" t="s">
        <v>2427</v>
      </c>
      <c r="F336" t="s">
        <v>2453</v>
      </c>
      <c r="G336" t="s">
        <v>4636</v>
      </c>
      <c r="H336" t="s">
        <v>2482</v>
      </c>
      <c r="I336" t="s">
        <v>4013</v>
      </c>
      <c r="J336" t="s">
        <v>2249</v>
      </c>
      <c r="K336" t="s">
        <v>2250</v>
      </c>
    </row>
    <row r="337" spans="1:11">
      <c r="A337" s="92" t="s">
        <v>4635</v>
      </c>
      <c r="B337" t="s">
        <v>2013</v>
      </c>
      <c r="C337" t="s">
        <v>2454</v>
      </c>
      <c r="D337" t="s">
        <v>2432</v>
      </c>
      <c r="G337" t="s">
        <v>4613</v>
      </c>
      <c r="I337" t="s">
        <v>4013</v>
      </c>
      <c r="J337" t="s">
        <v>2249</v>
      </c>
      <c r="K337" t="s">
        <v>2250</v>
      </c>
    </row>
    <row r="338" spans="1:11">
      <c r="A338" s="92" t="s">
        <v>4635</v>
      </c>
      <c r="B338" t="s">
        <v>2015</v>
      </c>
      <c r="C338" t="s">
        <v>2426</v>
      </c>
      <c r="D338" t="s">
        <v>2426</v>
      </c>
      <c r="E338" t="s">
        <v>2427</v>
      </c>
      <c r="F338" t="s">
        <v>2450</v>
      </c>
      <c r="G338" t="s">
        <v>4636</v>
      </c>
      <c r="H338" t="s">
        <v>2482</v>
      </c>
      <c r="I338" t="s">
        <v>4017</v>
      </c>
      <c r="J338" t="s">
        <v>2249</v>
      </c>
      <c r="K338" t="s">
        <v>2250</v>
      </c>
    </row>
    <row r="339" spans="1:11">
      <c r="A339" s="92" t="s">
        <v>4635</v>
      </c>
      <c r="B339" t="s">
        <v>2019</v>
      </c>
      <c r="C339" t="s">
        <v>2426</v>
      </c>
      <c r="D339" t="s">
        <v>2426</v>
      </c>
      <c r="E339" t="s">
        <v>2427</v>
      </c>
      <c r="F339" t="s">
        <v>2450</v>
      </c>
      <c r="G339" t="s">
        <v>4636</v>
      </c>
      <c r="H339" t="s">
        <v>2482</v>
      </c>
      <c r="I339" t="s">
        <v>4021</v>
      </c>
    </row>
    <row r="340" spans="1:11">
      <c r="A340" s="92" t="s">
        <v>4635</v>
      </c>
      <c r="B340" t="s">
        <v>2019</v>
      </c>
      <c r="C340" t="s">
        <v>2457</v>
      </c>
      <c r="D340" t="s">
        <v>2432</v>
      </c>
      <c r="G340" t="s">
        <v>4613</v>
      </c>
      <c r="I340" t="s">
        <v>4021</v>
      </c>
    </row>
    <row r="341" spans="1:11">
      <c r="A341" s="92" t="s">
        <v>4635</v>
      </c>
      <c r="B341" t="s">
        <v>2019</v>
      </c>
      <c r="C341" t="s">
        <v>2458</v>
      </c>
      <c r="D341" t="s">
        <v>2432</v>
      </c>
      <c r="G341" t="s">
        <v>4613</v>
      </c>
      <c r="I341" t="s">
        <v>4021</v>
      </c>
    </row>
    <row r="342" spans="1:11">
      <c r="A342" s="92" t="s">
        <v>4635</v>
      </c>
      <c r="B342" t="s">
        <v>2019</v>
      </c>
      <c r="C342" t="s">
        <v>2459</v>
      </c>
      <c r="D342" t="s">
        <v>2432</v>
      </c>
      <c r="G342" t="s">
        <v>4613</v>
      </c>
      <c r="I342" t="s">
        <v>4021</v>
      </c>
    </row>
    <row r="343" spans="1:11">
      <c r="A343" s="92" t="s">
        <v>4635</v>
      </c>
      <c r="B343" t="s">
        <v>2019</v>
      </c>
      <c r="C343" t="s">
        <v>2460</v>
      </c>
      <c r="D343" t="s">
        <v>2432</v>
      </c>
      <c r="G343" t="s">
        <v>4613</v>
      </c>
      <c r="I343" t="s">
        <v>4021</v>
      </c>
      <c r="J343" t="s">
        <v>2249</v>
      </c>
      <c r="K343" t="s">
        <v>2250</v>
      </c>
    </row>
    <row r="344" spans="1:11">
      <c r="A344" s="92" t="s">
        <v>4635</v>
      </c>
      <c r="B344" t="s">
        <v>2019</v>
      </c>
      <c r="C344" t="s">
        <v>2461</v>
      </c>
      <c r="D344" t="s">
        <v>2432</v>
      </c>
      <c r="G344" t="s">
        <v>4613</v>
      </c>
      <c r="I344" t="s">
        <v>4021</v>
      </c>
      <c r="J344" t="s">
        <v>2249</v>
      </c>
      <c r="K344" t="s">
        <v>2250</v>
      </c>
    </row>
    <row r="345" spans="1:11">
      <c r="A345" s="92" t="s">
        <v>4635</v>
      </c>
      <c r="B345" t="s">
        <v>2019</v>
      </c>
      <c r="C345" t="s">
        <v>2462</v>
      </c>
      <c r="D345" t="s">
        <v>2432</v>
      </c>
      <c r="G345" t="s">
        <v>4613</v>
      </c>
      <c r="I345" t="s">
        <v>4021</v>
      </c>
      <c r="J345" t="s">
        <v>2249</v>
      </c>
      <c r="K345" t="s">
        <v>2250</v>
      </c>
    </row>
    <row r="346" spans="1:11">
      <c r="A346" s="92" t="s">
        <v>4635</v>
      </c>
      <c r="B346" t="s">
        <v>2019</v>
      </c>
      <c r="C346" t="s">
        <v>2463</v>
      </c>
      <c r="D346" t="s">
        <v>2432</v>
      </c>
      <c r="G346" t="s">
        <v>4613</v>
      </c>
      <c r="I346" t="s">
        <v>4021</v>
      </c>
      <c r="J346" t="s">
        <v>2249</v>
      </c>
      <c r="K346" t="s">
        <v>2250</v>
      </c>
    </row>
    <row r="347" spans="1:11">
      <c r="A347" s="92" t="s">
        <v>4635</v>
      </c>
      <c r="B347" t="s">
        <v>2019</v>
      </c>
      <c r="C347" t="s">
        <v>2464</v>
      </c>
      <c r="D347" t="s">
        <v>2432</v>
      </c>
      <c r="G347" t="s">
        <v>4613</v>
      </c>
      <c r="I347" t="s">
        <v>4021</v>
      </c>
      <c r="J347" t="s">
        <v>2249</v>
      </c>
      <c r="K347" t="s">
        <v>2250</v>
      </c>
    </row>
    <row r="348" spans="1:11">
      <c r="A348" s="92" t="s">
        <v>4635</v>
      </c>
      <c r="B348" t="s">
        <v>2021</v>
      </c>
      <c r="C348" t="s">
        <v>2426</v>
      </c>
      <c r="D348" t="s">
        <v>2426</v>
      </c>
      <c r="E348" t="s">
        <v>2427</v>
      </c>
      <c r="F348" t="s">
        <v>2450</v>
      </c>
      <c r="G348" t="s">
        <v>4636</v>
      </c>
      <c r="H348" t="s">
        <v>2482</v>
      </c>
      <c r="I348" t="s">
        <v>4025</v>
      </c>
    </row>
    <row r="349" spans="1:11">
      <c r="A349" s="92" t="s">
        <v>4635</v>
      </c>
      <c r="B349" t="s">
        <v>2021</v>
      </c>
      <c r="C349" t="s">
        <v>2466</v>
      </c>
      <c r="D349" t="s">
        <v>2467</v>
      </c>
      <c r="G349" t="s">
        <v>4615</v>
      </c>
      <c r="I349" t="s">
        <v>4025</v>
      </c>
    </row>
    <row r="350" spans="1:11">
      <c r="A350" s="92" t="s">
        <v>4635</v>
      </c>
      <c r="B350" t="s">
        <v>2021</v>
      </c>
      <c r="C350" t="s">
        <v>2469</v>
      </c>
      <c r="D350" t="s">
        <v>2432</v>
      </c>
      <c r="G350" t="s">
        <v>4613</v>
      </c>
      <c r="I350" t="s">
        <v>4025</v>
      </c>
    </row>
    <row r="351" spans="1:11">
      <c r="A351" s="92" t="s">
        <v>4635</v>
      </c>
      <c r="B351" t="s">
        <v>2022</v>
      </c>
      <c r="C351" t="s">
        <v>2426</v>
      </c>
      <c r="D351" t="s">
        <v>2426</v>
      </c>
      <c r="E351" t="s">
        <v>2427</v>
      </c>
      <c r="F351" t="s">
        <v>2450</v>
      </c>
      <c r="G351" t="s">
        <v>4636</v>
      </c>
      <c r="H351" t="s">
        <v>2482</v>
      </c>
      <c r="I351" t="s">
        <v>4029</v>
      </c>
    </row>
    <row r="352" spans="1:11">
      <c r="A352" s="92" t="s">
        <v>4635</v>
      </c>
      <c r="B352" t="s">
        <v>2023</v>
      </c>
      <c r="C352" t="s">
        <v>2472</v>
      </c>
      <c r="D352" t="s">
        <v>2473</v>
      </c>
      <c r="E352" t="s">
        <v>2474</v>
      </c>
      <c r="F352" t="s">
        <v>2476</v>
      </c>
      <c r="G352" t="s">
        <v>4636</v>
      </c>
      <c r="H352" t="s">
        <v>2475</v>
      </c>
      <c r="I352" t="s">
        <v>4032</v>
      </c>
      <c r="J352" t="s">
        <v>2249</v>
      </c>
      <c r="K352" t="s">
        <v>2250</v>
      </c>
    </row>
    <row r="353" spans="1:11">
      <c r="A353" s="92" t="s">
        <v>4635</v>
      </c>
      <c r="B353" t="s">
        <v>2024</v>
      </c>
      <c r="C353" t="s">
        <v>2481</v>
      </c>
      <c r="D353" t="s">
        <v>2426</v>
      </c>
      <c r="E353" t="s">
        <v>2427</v>
      </c>
      <c r="G353" t="s">
        <v>4636</v>
      </c>
      <c r="H353" t="s">
        <v>2482</v>
      </c>
      <c r="I353" t="s">
        <v>4036</v>
      </c>
      <c r="J353" t="s">
        <v>2249</v>
      </c>
      <c r="K353" t="s">
        <v>2250</v>
      </c>
    </row>
    <row r="354" spans="1:11">
      <c r="A354" s="92" t="s">
        <v>4635</v>
      </c>
      <c r="B354" t="s">
        <v>2032</v>
      </c>
      <c r="C354" t="s">
        <v>2484</v>
      </c>
      <c r="D354" t="s">
        <v>2485</v>
      </c>
      <c r="E354" t="s">
        <v>2427</v>
      </c>
      <c r="G354" t="s">
        <v>4636</v>
      </c>
      <c r="H354" t="s">
        <v>2482</v>
      </c>
      <c r="I354" t="s">
        <v>4048</v>
      </c>
      <c r="J354" t="s">
        <v>2249</v>
      </c>
      <c r="K354" t="s">
        <v>2250</v>
      </c>
    </row>
    <row r="355" spans="1:11">
      <c r="A355" s="92" t="s">
        <v>4635</v>
      </c>
      <c r="B355" t="s">
        <v>2032</v>
      </c>
      <c r="C355" t="s">
        <v>2486</v>
      </c>
      <c r="D355" t="s">
        <v>2485</v>
      </c>
      <c r="E355" t="s">
        <v>2427</v>
      </c>
      <c r="G355" t="s">
        <v>4636</v>
      </c>
      <c r="H355" t="s">
        <v>2482</v>
      </c>
      <c r="I355" t="s">
        <v>4048</v>
      </c>
      <c r="J355" t="s">
        <v>2249</v>
      </c>
      <c r="K355" t="s">
        <v>2250</v>
      </c>
    </row>
    <row r="356" spans="1:11">
      <c r="A356" s="92" t="s">
        <v>4635</v>
      </c>
      <c r="B356" t="s">
        <v>2032</v>
      </c>
      <c r="C356" t="s">
        <v>2487</v>
      </c>
      <c r="D356" t="s">
        <v>2485</v>
      </c>
      <c r="E356" t="s">
        <v>2427</v>
      </c>
      <c r="G356" t="s">
        <v>4636</v>
      </c>
      <c r="H356" t="s">
        <v>2482</v>
      </c>
      <c r="I356" t="s">
        <v>4048</v>
      </c>
      <c r="J356" t="s">
        <v>2249</v>
      </c>
      <c r="K356" t="s">
        <v>2250</v>
      </c>
    </row>
    <row r="357" spans="1:11">
      <c r="A357" s="92" t="s">
        <v>4635</v>
      </c>
      <c r="B357" t="s">
        <v>2032</v>
      </c>
      <c r="C357" t="s">
        <v>2488</v>
      </c>
      <c r="D357" t="s">
        <v>2485</v>
      </c>
      <c r="E357" t="s">
        <v>2427</v>
      </c>
      <c r="G357" t="s">
        <v>4636</v>
      </c>
      <c r="H357" t="s">
        <v>2482</v>
      </c>
      <c r="I357" t="s">
        <v>4048</v>
      </c>
      <c r="J357" t="s">
        <v>2249</v>
      </c>
      <c r="K357" t="s">
        <v>2250</v>
      </c>
    </row>
    <row r="358" spans="1:11">
      <c r="A358" s="92" t="s">
        <v>4635</v>
      </c>
      <c r="B358" t="s">
        <v>2034</v>
      </c>
      <c r="C358" t="s">
        <v>2494</v>
      </c>
      <c r="D358" t="s">
        <v>2426</v>
      </c>
      <c r="E358" t="s">
        <v>2427</v>
      </c>
      <c r="G358" t="s">
        <v>4636</v>
      </c>
      <c r="H358" t="s">
        <v>2482</v>
      </c>
      <c r="I358" t="s">
        <v>4050</v>
      </c>
      <c r="J358" t="s">
        <v>2249</v>
      </c>
      <c r="K358" t="s">
        <v>2250</v>
      </c>
    </row>
    <row r="359" spans="1:11">
      <c r="A359" s="92" t="s">
        <v>4635</v>
      </c>
      <c r="B359" t="s">
        <v>2034</v>
      </c>
      <c r="C359" t="s">
        <v>2495</v>
      </c>
      <c r="D359" t="s">
        <v>2426</v>
      </c>
      <c r="E359" t="s">
        <v>2427</v>
      </c>
      <c r="G359" t="s">
        <v>4636</v>
      </c>
      <c r="H359" t="s">
        <v>2482</v>
      </c>
      <c r="I359" t="s">
        <v>4050</v>
      </c>
      <c r="J359" t="s">
        <v>2249</v>
      </c>
      <c r="K359" t="s">
        <v>2250</v>
      </c>
    </row>
    <row r="360" spans="1:11">
      <c r="A360" s="92" t="s">
        <v>4635</v>
      </c>
      <c r="B360" t="s">
        <v>2034</v>
      </c>
      <c r="C360" t="s">
        <v>2496</v>
      </c>
      <c r="D360" t="s">
        <v>2426</v>
      </c>
      <c r="E360" t="s">
        <v>2427</v>
      </c>
      <c r="G360" t="s">
        <v>4636</v>
      </c>
      <c r="H360" t="s">
        <v>2482</v>
      </c>
      <c r="I360" t="s">
        <v>4050</v>
      </c>
      <c r="J360" t="s">
        <v>2249</v>
      </c>
      <c r="K360" t="s">
        <v>2250</v>
      </c>
    </row>
    <row r="361" spans="1:11">
      <c r="A361" s="92" t="s">
        <v>4635</v>
      </c>
      <c r="B361" t="s">
        <v>2037</v>
      </c>
      <c r="C361" t="s">
        <v>2498</v>
      </c>
      <c r="D361" t="s">
        <v>2426</v>
      </c>
      <c r="E361" t="s">
        <v>2427</v>
      </c>
      <c r="G361" t="s">
        <v>4636</v>
      </c>
      <c r="H361" t="s">
        <v>2482</v>
      </c>
      <c r="I361" t="s">
        <v>4052</v>
      </c>
    </row>
    <row r="362" spans="1:11">
      <c r="A362" s="92" t="s">
        <v>4635</v>
      </c>
      <c r="B362" t="s">
        <v>2040</v>
      </c>
      <c r="C362" t="s">
        <v>2631</v>
      </c>
      <c r="D362" t="s">
        <v>2632</v>
      </c>
      <c r="E362" t="s">
        <v>2633</v>
      </c>
      <c r="F362" t="s">
        <v>2634</v>
      </c>
      <c r="G362" t="s">
        <v>4637</v>
      </c>
      <c r="H362" t="s">
        <v>2737</v>
      </c>
      <c r="I362" t="s">
        <v>4060</v>
      </c>
      <c r="J362" t="s">
        <v>2249</v>
      </c>
      <c r="K362" t="s">
        <v>2250</v>
      </c>
    </row>
    <row r="363" spans="1:11">
      <c r="A363" s="92" t="s">
        <v>4635</v>
      </c>
      <c r="B363" t="s">
        <v>2040</v>
      </c>
      <c r="C363" t="s">
        <v>2500</v>
      </c>
      <c r="D363" t="s">
        <v>2501</v>
      </c>
      <c r="E363" t="s">
        <v>2474</v>
      </c>
      <c r="F363" t="s">
        <v>2502</v>
      </c>
      <c r="G363" t="s">
        <v>4636</v>
      </c>
      <c r="H363" t="s">
        <v>2475</v>
      </c>
      <c r="I363" t="s">
        <v>4060</v>
      </c>
      <c r="J363" t="s">
        <v>2249</v>
      </c>
      <c r="K363" t="s">
        <v>2250</v>
      </c>
    </row>
    <row r="364" spans="1:11">
      <c r="A364" s="92" t="s">
        <v>4635</v>
      </c>
      <c r="B364" t="s">
        <v>2040</v>
      </c>
      <c r="C364" t="s">
        <v>2503</v>
      </c>
      <c r="D364" t="s">
        <v>2504</v>
      </c>
      <c r="E364" t="s">
        <v>2474</v>
      </c>
      <c r="F364" t="s">
        <v>2505</v>
      </c>
      <c r="G364" t="s">
        <v>4636</v>
      </c>
      <c r="H364" t="s">
        <v>2475</v>
      </c>
      <c r="I364" t="s">
        <v>4060</v>
      </c>
      <c r="J364" t="s">
        <v>2249</v>
      </c>
      <c r="K364" t="s">
        <v>2250</v>
      </c>
    </row>
    <row r="365" spans="1:11">
      <c r="A365" s="92" t="s">
        <v>4635</v>
      </c>
      <c r="B365" t="s">
        <v>2040</v>
      </c>
      <c r="C365" t="s">
        <v>2506</v>
      </c>
      <c r="D365" t="s">
        <v>2507</v>
      </c>
      <c r="G365" t="s">
        <v>4618</v>
      </c>
      <c r="I365" t="s">
        <v>4060</v>
      </c>
      <c r="J365" t="s">
        <v>2249</v>
      </c>
      <c r="K365" t="s">
        <v>2250</v>
      </c>
    </row>
    <row r="366" spans="1:11">
      <c r="A366" s="92" t="s">
        <v>4635</v>
      </c>
      <c r="B366" t="s">
        <v>2040</v>
      </c>
      <c r="C366" t="s">
        <v>2509</v>
      </c>
      <c r="D366" t="s">
        <v>2507</v>
      </c>
      <c r="G366" t="s">
        <v>4618</v>
      </c>
      <c r="I366" t="s">
        <v>4060</v>
      </c>
    </row>
    <row r="367" spans="1:11">
      <c r="A367" s="92" t="s">
        <v>4635</v>
      </c>
      <c r="B367" t="s">
        <v>2040</v>
      </c>
      <c r="C367" t="s">
        <v>2510</v>
      </c>
      <c r="D367" t="s">
        <v>2507</v>
      </c>
      <c r="E367" t="s">
        <v>2511</v>
      </c>
      <c r="F367" t="s">
        <v>2513</v>
      </c>
      <c r="G367" t="s">
        <v>4619</v>
      </c>
      <c r="I367" t="s">
        <v>4060</v>
      </c>
    </row>
    <row r="368" spans="1:11">
      <c r="A368" s="92" t="s">
        <v>4635</v>
      </c>
      <c r="B368" t="s">
        <v>2045</v>
      </c>
      <c r="C368" t="s">
        <v>2515</v>
      </c>
      <c r="D368" t="s">
        <v>2426</v>
      </c>
      <c r="E368" t="s">
        <v>2474</v>
      </c>
      <c r="G368" t="s">
        <v>4636</v>
      </c>
      <c r="H368" t="s">
        <v>2475</v>
      </c>
      <c r="I368" t="s">
        <v>4064</v>
      </c>
      <c r="J368" t="s">
        <v>2249</v>
      </c>
      <c r="K368" t="s">
        <v>2250</v>
      </c>
    </row>
    <row r="369" spans="1:11">
      <c r="A369" s="92" t="s">
        <v>4635</v>
      </c>
      <c r="B369" t="s">
        <v>2047</v>
      </c>
      <c r="C369" t="s">
        <v>2517</v>
      </c>
      <c r="E369" t="s">
        <v>551</v>
      </c>
      <c r="G369" t="s">
        <v>4620</v>
      </c>
      <c r="I369" t="s">
        <v>4068</v>
      </c>
      <c r="J369" t="s">
        <v>2249</v>
      </c>
      <c r="K369" t="s">
        <v>2250</v>
      </c>
    </row>
    <row r="370" spans="1:11">
      <c r="A370" s="92" t="s">
        <v>4635</v>
      </c>
      <c r="B370" t="s">
        <v>2047</v>
      </c>
      <c r="C370" t="s">
        <v>2524</v>
      </c>
      <c r="E370" t="s">
        <v>2525</v>
      </c>
      <c r="G370" t="s">
        <v>4621</v>
      </c>
      <c r="I370" t="s">
        <v>4068</v>
      </c>
      <c r="J370" t="s">
        <v>2249</v>
      </c>
      <c r="K370" t="s">
        <v>2250</v>
      </c>
    </row>
    <row r="371" spans="1:11">
      <c r="A371" s="92" t="s">
        <v>4635</v>
      </c>
      <c r="B371" t="s">
        <v>2049</v>
      </c>
      <c r="C371" t="s">
        <v>2528</v>
      </c>
      <c r="D371" t="s">
        <v>2426</v>
      </c>
      <c r="E371" t="s">
        <v>2474</v>
      </c>
      <c r="F371" t="s">
        <v>2529</v>
      </c>
      <c r="G371" t="s">
        <v>4636</v>
      </c>
      <c r="H371" t="s">
        <v>2475</v>
      </c>
      <c r="I371" t="s">
        <v>4072</v>
      </c>
    </row>
    <row r="372" spans="1:11">
      <c r="A372" s="92" t="s">
        <v>4635</v>
      </c>
      <c r="B372" t="s">
        <v>2049</v>
      </c>
      <c r="C372" t="s">
        <v>2530</v>
      </c>
      <c r="D372" t="s">
        <v>2531</v>
      </c>
      <c r="E372" t="s">
        <v>2532</v>
      </c>
      <c r="F372" t="s">
        <v>2533</v>
      </c>
      <c r="G372" t="s">
        <v>4613</v>
      </c>
      <c r="I372" t="s">
        <v>4072</v>
      </c>
    </row>
    <row r="373" spans="1:11">
      <c r="A373" s="92" t="s">
        <v>4635</v>
      </c>
      <c r="B373" t="s">
        <v>2049</v>
      </c>
      <c r="C373" t="s">
        <v>2534</v>
      </c>
      <c r="D373" t="s">
        <v>2535</v>
      </c>
      <c r="E373" t="s">
        <v>2474</v>
      </c>
      <c r="F373" t="s">
        <v>2536</v>
      </c>
      <c r="G373" t="s">
        <v>4636</v>
      </c>
      <c r="H373" t="s">
        <v>2475</v>
      </c>
      <c r="I373" t="s">
        <v>4072</v>
      </c>
    </row>
    <row r="374" spans="1:11">
      <c r="A374" s="92" t="s">
        <v>4635</v>
      </c>
      <c r="B374" t="s">
        <v>2049</v>
      </c>
      <c r="C374" t="s">
        <v>2537</v>
      </c>
      <c r="D374" t="s">
        <v>2426</v>
      </c>
      <c r="E374" t="s">
        <v>2427</v>
      </c>
      <c r="G374" t="s">
        <v>4636</v>
      </c>
      <c r="H374" t="s">
        <v>2482</v>
      </c>
      <c r="I374" t="s">
        <v>4072</v>
      </c>
      <c r="J374" t="s">
        <v>2249</v>
      </c>
      <c r="K374" t="s">
        <v>2250</v>
      </c>
    </row>
    <row r="375" spans="1:11">
      <c r="A375" s="92" t="s">
        <v>4638</v>
      </c>
      <c r="B375" t="s">
        <v>2004</v>
      </c>
      <c r="C375" t="s">
        <v>2426</v>
      </c>
      <c r="D375" t="s">
        <v>2426</v>
      </c>
      <c r="E375" t="s">
        <v>2427</v>
      </c>
      <c r="F375" t="s">
        <v>2430</v>
      </c>
      <c r="G375" t="s">
        <v>4639</v>
      </c>
      <c r="H375" t="s">
        <v>2482</v>
      </c>
      <c r="I375" t="s">
        <v>4001</v>
      </c>
    </row>
    <row r="376" spans="1:11">
      <c r="A376" s="92" t="s">
        <v>4638</v>
      </c>
      <c r="B376" t="s">
        <v>2004</v>
      </c>
      <c r="C376" t="s">
        <v>2431</v>
      </c>
      <c r="D376" t="s">
        <v>2432</v>
      </c>
      <c r="G376" t="s">
        <v>4613</v>
      </c>
      <c r="I376" t="s">
        <v>4001</v>
      </c>
    </row>
    <row r="377" spans="1:11">
      <c r="A377" s="92" t="s">
        <v>4638</v>
      </c>
      <c r="B377" t="s">
        <v>2004</v>
      </c>
      <c r="C377" t="s">
        <v>2436</v>
      </c>
      <c r="D377" t="s">
        <v>2432</v>
      </c>
      <c r="G377" t="s">
        <v>4613</v>
      </c>
      <c r="I377" t="s">
        <v>4001</v>
      </c>
      <c r="J377" t="s">
        <v>2249</v>
      </c>
      <c r="K377" t="s">
        <v>2250</v>
      </c>
    </row>
    <row r="378" spans="1:11">
      <c r="A378" s="92" t="s">
        <v>4638</v>
      </c>
      <c r="B378" t="s">
        <v>2007</v>
      </c>
      <c r="C378" t="s">
        <v>2438</v>
      </c>
      <c r="D378" t="s">
        <v>2432</v>
      </c>
      <c r="G378" t="s">
        <v>4614</v>
      </c>
      <c r="I378" t="s">
        <v>4005</v>
      </c>
      <c r="J378" t="s">
        <v>2249</v>
      </c>
      <c r="K378" t="s">
        <v>2250</v>
      </c>
    </row>
    <row r="379" spans="1:11">
      <c r="A379" s="92" t="s">
        <v>4638</v>
      </c>
      <c r="B379" t="s">
        <v>2007</v>
      </c>
      <c r="C379" t="s">
        <v>2440</v>
      </c>
      <c r="D379" t="s">
        <v>2441</v>
      </c>
      <c r="G379" t="s">
        <v>4613</v>
      </c>
      <c r="I379" t="s">
        <v>4005</v>
      </c>
      <c r="J379" t="s">
        <v>2249</v>
      </c>
      <c r="K379" t="s">
        <v>2250</v>
      </c>
    </row>
    <row r="380" spans="1:11">
      <c r="A380" s="92" t="s">
        <v>4638</v>
      </c>
      <c r="B380" t="s">
        <v>2007</v>
      </c>
      <c r="C380" t="s">
        <v>2442</v>
      </c>
      <c r="D380" t="s">
        <v>2441</v>
      </c>
      <c r="G380" t="s">
        <v>4613</v>
      </c>
      <c r="I380" t="s">
        <v>4005</v>
      </c>
      <c r="J380" t="s">
        <v>2249</v>
      </c>
      <c r="K380" t="s">
        <v>2250</v>
      </c>
    </row>
    <row r="381" spans="1:11">
      <c r="A381" s="92" t="s">
        <v>4638</v>
      </c>
      <c r="B381" t="s">
        <v>2007</v>
      </c>
      <c r="C381" t="s">
        <v>2443</v>
      </c>
      <c r="D381" t="s">
        <v>2432</v>
      </c>
      <c r="G381" t="s">
        <v>4614</v>
      </c>
      <c r="I381" t="s">
        <v>4005</v>
      </c>
      <c r="J381" t="s">
        <v>2249</v>
      </c>
      <c r="K381" t="s">
        <v>2250</v>
      </c>
    </row>
    <row r="382" spans="1:11">
      <c r="A382" s="92" t="s">
        <v>4638</v>
      </c>
      <c r="B382" t="s">
        <v>2007</v>
      </c>
      <c r="C382" t="s">
        <v>2444</v>
      </c>
      <c r="D382" t="s">
        <v>2441</v>
      </c>
      <c r="G382" t="s">
        <v>4613</v>
      </c>
      <c r="I382" t="s">
        <v>4005</v>
      </c>
      <c r="J382" t="s">
        <v>2249</v>
      </c>
      <c r="K382" t="s">
        <v>2250</v>
      </c>
    </row>
    <row r="383" spans="1:11">
      <c r="A383" s="92" t="s">
        <v>4638</v>
      </c>
      <c r="B383" t="s">
        <v>2007</v>
      </c>
      <c r="C383" t="s">
        <v>2445</v>
      </c>
      <c r="D383" t="s">
        <v>2432</v>
      </c>
      <c r="G383" t="s">
        <v>4613</v>
      </c>
      <c r="I383" t="s">
        <v>4005</v>
      </c>
      <c r="J383" t="s">
        <v>2253</v>
      </c>
      <c r="K383" t="s">
        <v>873</v>
      </c>
    </row>
    <row r="384" spans="1:11">
      <c r="A384" s="92" t="s">
        <v>4638</v>
      </c>
      <c r="B384" t="s">
        <v>2007</v>
      </c>
      <c r="C384" t="s">
        <v>2446</v>
      </c>
      <c r="D384" t="s">
        <v>2432</v>
      </c>
      <c r="G384" t="s">
        <v>4614</v>
      </c>
      <c r="I384" t="s">
        <v>4005</v>
      </c>
      <c r="J384" t="s">
        <v>2249</v>
      </c>
      <c r="K384" t="s">
        <v>2250</v>
      </c>
    </row>
    <row r="385" spans="1:11">
      <c r="A385" s="92" t="s">
        <v>4638</v>
      </c>
      <c r="B385" t="s">
        <v>2007</v>
      </c>
      <c r="C385" t="s">
        <v>2447</v>
      </c>
      <c r="D385" t="s">
        <v>2432</v>
      </c>
      <c r="G385" t="s">
        <v>4614</v>
      </c>
      <c r="I385" t="s">
        <v>4005</v>
      </c>
      <c r="J385" t="s">
        <v>2249</v>
      </c>
      <c r="K385" t="s">
        <v>2250</v>
      </c>
    </row>
    <row r="386" spans="1:11">
      <c r="A386" s="92" t="s">
        <v>4638</v>
      </c>
      <c r="B386" t="s">
        <v>2007</v>
      </c>
      <c r="C386" t="s">
        <v>2448</v>
      </c>
      <c r="D386" t="s">
        <v>2432</v>
      </c>
      <c r="G386" t="s">
        <v>4614</v>
      </c>
      <c r="I386" t="s">
        <v>4005</v>
      </c>
      <c r="J386" t="s">
        <v>2249</v>
      </c>
      <c r="K386" t="s">
        <v>2250</v>
      </c>
    </row>
    <row r="387" spans="1:11">
      <c r="A387" s="92" t="s">
        <v>4638</v>
      </c>
      <c r="B387" t="s">
        <v>2007</v>
      </c>
      <c r="C387" t="s">
        <v>2449</v>
      </c>
      <c r="D387" t="s">
        <v>2441</v>
      </c>
      <c r="G387" t="s">
        <v>4614</v>
      </c>
      <c r="I387" t="s">
        <v>4005</v>
      </c>
    </row>
    <row r="388" spans="1:11">
      <c r="A388" s="92" t="s">
        <v>4638</v>
      </c>
      <c r="B388" t="s">
        <v>2007</v>
      </c>
      <c r="C388" t="s">
        <v>2426</v>
      </c>
      <c r="D388" t="s">
        <v>2426</v>
      </c>
      <c r="E388" t="s">
        <v>2427</v>
      </c>
      <c r="F388" t="s">
        <v>2450</v>
      </c>
      <c r="G388" t="s">
        <v>4639</v>
      </c>
      <c r="H388" t="s">
        <v>2482</v>
      </c>
      <c r="I388" t="s">
        <v>4005</v>
      </c>
      <c r="J388" t="s">
        <v>2249</v>
      </c>
      <c r="K388" t="s">
        <v>2250</v>
      </c>
    </row>
    <row r="389" spans="1:11">
      <c r="A389" s="92" t="s">
        <v>4638</v>
      </c>
      <c r="B389" t="s">
        <v>2010</v>
      </c>
      <c r="C389" t="s">
        <v>2426</v>
      </c>
      <c r="D389" t="s">
        <v>2426</v>
      </c>
      <c r="E389" t="s">
        <v>2427</v>
      </c>
      <c r="F389" t="s">
        <v>2430</v>
      </c>
      <c r="G389" t="s">
        <v>4639</v>
      </c>
      <c r="H389" t="s">
        <v>2482</v>
      </c>
      <c r="I389" t="s">
        <v>4009</v>
      </c>
    </row>
    <row r="390" spans="1:11">
      <c r="A390" s="92" t="s">
        <v>4638</v>
      </c>
      <c r="B390" t="s">
        <v>2013</v>
      </c>
      <c r="C390" t="s">
        <v>2426</v>
      </c>
      <c r="D390" t="s">
        <v>2426</v>
      </c>
      <c r="E390" t="s">
        <v>2427</v>
      </c>
      <c r="F390" t="s">
        <v>2453</v>
      </c>
      <c r="G390" t="s">
        <v>4639</v>
      </c>
      <c r="H390" t="s">
        <v>2482</v>
      </c>
      <c r="I390" t="s">
        <v>4013</v>
      </c>
      <c r="J390" t="s">
        <v>2249</v>
      </c>
      <c r="K390" t="s">
        <v>2250</v>
      </c>
    </row>
    <row r="391" spans="1:11">
      <c r="A391" s="92" t="s">
        <v>4638</v>
      </c>
      <c r="B391" t="s">
        <v>2013</v>
      </c>
      <c r="C391" t="s">
        <v>2454</v>
      </c>
      <c r="D391" t="s">
        <v>2432</v>
      </c>
      <c r="G391" t="s">
        <v>4613</v>
      </c>
      <c r="I391" t="s">
        <v>4013</v>
      </c>
    </row>
    <row r="392" spans="1:11">
      <c r="A392" s="92" t="s">
        <v>4638</v>
      </c>
      <c r="B392" t="s">
        <v>2015</v>
      </c>
      <c r="C392" t="s">
        <v>2426</v>
      </c>
      <c r="D392" t="s">
        <v>2426</v>
      </c>
      <c r="E392" t="s">
        <v>2427</v>
      </c>
      <c r="F392" t="s">
        <v>2450</v>
      </c>
      <c r="G392" t="s">
        <v>4639</v>
      </c>
      <c r="H392" t="s">
        <v>2482</v>
      </c>
      <c r="I392" t="s">
        <v>4017</v>
      </c>
    </row>
    <row r="393" spans="1:11">
      <c r="A393" s="92" t="s">
        <v>4638</v>
      </c>
      <c r="B393" t="s">
        <v>2019</v>
      </c>
      <c r="C393" t="s">
        <v>2426</v>
      </c>
      <c r="D393" t="s">
        <v>2426</v>
      </c>
      <c r="E393" t="s">
        <v>2427</v>
      </c>
      <c r="F393" t="s">
        <v>2450</v>
      </c>
      <c r="G393" t="s">
        <v>4639</v>
      </c>
      <c r="H393" t="s">
        <v>2482</v>
      </c>
      <c r="I393" t="s">
        <v>4021</v>
      </c>
      <c r="J393" t="s">
        <v>2249</v>
      </c>
      <c r="K393" t="s">
        <v>2250</v>
      </c>
    </row>
    <row r="394" spans="1:11">
      <c r="A394" s="92" t="s">
        <v>4638</v>
      </c>
      <c r="B394" t="s">
        <v>2019</v>
      </c>
      <c r="C394" t="s">
        <v>2457</v>
      </c>
      <c r="D394" t="s">
        <v>2432</v>
      </c>
      <c r="G394" t="s">
        <v>4613</v>
      </c>
      <c r="I394" t="s">
        <v>4021</v>
      </c>
      <c r="J394" t="s">
        <v>2249</v>
      </c>
      <c r="K394" t="s">
        <v>2250</v>
      </c>
    </row>
    <row r="395" spans="1:11">
      <c r="A395" s="92" t="s">
        <v>4638</v>
      </c>
      <c r="B395" t="s">
        <v>2019</v>
      </c>
      <c r="C395" t="s">
        <v>2458</v>
      </c>
      <c r="D395" t="s">
        <v>2432</v>
      </c>
      <c r="G395" t="s">
        <v>4613</v>
      </c>
      <c r="I395" t="s">
        <v>4021</v>
      </c>
      <c r="J395" t="s">
        <v>2276</v>
      </c>
      <c r="K395" t="s">
        <v>30</v>
      </c>
    </row>
    <row r="396" spans="1:11">
      <c r="A396" s="92" t="s">
        <v>4638</v>
      </c>
      <c r="B396" t="s">
        <v>2019</v>
      </c>
      <c r="C396" t="s">
        <v>2459</v>
      </c>
      <c r="D396" t="s">
        <v>2432</v>
      </c>
      <c r="G396" t="s">
        <v>4613</v>
      </c>
      <c r="I396" t="s">
        <v>4021</v>
      </c>
    </row>
    <row r="397" spans="1:11">
      <c r="A397" s="92" t="s">
        <v>4638</v>
      </c>
      <c r="B397" t="s">
        <v>2019</v>
      </c>
      <c r="C397" t="s">
        <v>2460</v>
      </c>
      <c r="D397" t="s">
        <v>2432</v>
      </c>
      <c r="G397" t="s">
        <v>4613</v>
      </c>
      <c r="I397" t="s">
        <v>4021</v>
      </c>
    </row>
    <row r="398" spans="1:11">
      <c r="A398" s="92" t="s">
        <v>4638</v>
      </c>
      <c r="B398" t="s">
        <v>2019</v>
      </c>
      <c r="C398" t="s">
        <v>2461</v>
      </c>
      <c r="D398" t="s">
        <v>2432</v>
      </c>
      <c r="G398" t="s">
        <v>4613</v>
      </c>
      <c r="I398" t="s">
        <v>4021</v>
      </c>
    </row>
    <row r="399" spans="1:11">
      <c r="A399" s="92" t="s">
        <v>4638</v>
      </c>
      <c r="B399" t="s">
        <v>2019</v>
      </c>
      <c r="C399" t="s">
        <v>2462</v>
      </c>
      <c r="D399" t="s">
        <v>2432</v>
      </c>
      <c r="G399" t="s">
        <v>4613</v>
      </c>
      <c r="I399" t="s">
        <v>4021</v>
      </c>
    </row>
    <row r="400" spans="1:11">
      <c r="A400" s="92" t="s">
        <v>4638</v>
      </c>
      <c r="B400" t="s">
        <v>2019</v>
      </c>
      <c r="C400" t="s">
        <v>2463</v>
      </c>
      <c r="D400" t="s">
        <v>2432</v>
      </c>
      <c r="G400" t="s">
        <v>4613</v>
      </c>
      <c r="I400" t="s">
        <v>4021</v>
      </c>
    </row>
    <row r="401" spans="1:11">
      <c r="A401" s="92" t="s">
        <v>4638</v>
      </c>
      <c r="B401" t="s">
        <v>2019</v>
      </c>
      <c r="C401" t="s">
        <v>2464</v>
      </c>
      <c r="D401" t="s">
        <v>2432</v>
      </c>
      <c r="G401" t="s">
        <v>4613</v>
      </c>
      <c r="I401" t="s">
        <v>4021</v>
      </c>
    </row>
    <row r="402" spans="1:11">
      <c r="A402" s="92" t="s">
        <v>4638</v>
      </c>
      <c r="B402" t="s">
        <v>2021</v>
      </c>
      <c r="C402" t="s">
        <v>2426</v>
      </c>
      <c r="D402" t="s">
        <v>2426</v>
      </c>
      <c r="E402" t="s">
        <v>2427</v>
      </c>
      <c r="F402" t="s">
        <v>2450</v>
      </c>
      <c r="G402" t="s">
        <v>4639</v>
      </c>
      <c r="H402" t="s">
        <v>2482</v>
      </c>
      <c r="I402" t="s">
        <v>4025</v>
      </c>
    </row>
    <row r="403" spans="1:11">
      <c r="A403" s="92" t="s">
        <v>4638</v>
      </c>
      <c r="B403" t="s">
        <v>2021</v>
      </c>
      <c r="C403" t="s">
        <v>2466</v>
      </c>
      <c r="D403" t="s">
        <v>2467</v>
      </c>
      <c r="G403" t="s">
        <v>4615</v>
      </c>
      <c r="I403" t="s">
        <v>4025</v>
      </c>
    </row>
    <row r="404" spans="1:11">
      <c r="A404" s="92" t="s">
        <v>4638</v>
      </c>
      <c r="B404" t="s">
        <v>2021</v>
      </c>
      <c r="C404" t="s">
        <v>2469</v>
      </c>
      <c r="D404" t="s">
        <v>2432</v>
      </c>
      <c r="G404" t="s">
        <v>4613</v>
      </c>
      <c r="I404" t="s">
        <v>4025</v>
      </c>
    </row>
    <row r="405" spans="1:11">
      <c r="A405" s="92" t="s">
        <v>4638</v>
      </c>
      <c r="B405" t="s">
        <v>2022</v>
      </c>
      <c r="C405" t="s">
        <v>2426</v>
      </c>
      <c r="D405" t="s">
        <v>2426</v>
      </c>
      <c r="E405" t="s">
        <v>2427</v>
      </c>
      <c r="F405" t="s">
        <v>2450</v>
      </c>
      <c r="G405" t="s">
        <v>4639</v>
      </c>
      <c r="H405" t="s">
        <v>2482</v>
      </c>
      <c r="I405" t="s">
        <v>4029</v>
      </c>
    </row>
    <row r="406" spans="1:11">
      <c r="A406" s="92" t="s">
        <v>4638</v>
      </c>
      <c r="B406" t="s">
        <v>2023</v>
      </c>
      <c r="C406" t="s">
        <v>2472</v>
      </c>
      <c r="D406" t="s">
        <v>2473</v>
      </c>
      <c r="E406" t="s">
        <v>2474</v>
      </c>
      <c r="F406" t="s">
        <v>2476</v>
      </c>
      <c r="G406" t="s">
        <v>4639</v>
      </c>
      <c r="H406" t="s">
        <v>2475</v>
      </c>
      <c r="I406" t="s">
        <v>4032</v>
      </c>
    </row>
    <row r="407" spans="1:11">
      <c r="A407" s="92" t="s">
        <v>4638</v>
      </c>
      <c r="B407" t="s">
        <v>2023</v>
      </c>
      <c r="C407" t="s">
        <v>2478</v>
      </c>
      <c r="E407" t="s">
        <v>2479</v>
      </c>
      <c r="G407" t="s">
        <v>4640</v>
      </c>
      <c r="H407" t="s">
        <v>108</v>
      </c>
      <c r="I407" t="s">
        <v>4032</v>
      </c>
    </row>
    <row r="408" spans="1:11">
      <c r="A408" s="92" t="s">
        <v>4638</v>
      </c>
      <c r="B408" t="s">
        <v>2023</v>
      </c>
      <c r="C408" t="s">
        <v>2553</v>
      </c>
      <c r="D408" t="s">
        <v>2473</v>
      </c>
      <c r="E408" t="s">
        <v>108</v>
      </c>
      <c r="G408" t="s">
        <v>4640</v>
      </c>
      <c r="H408" t="s">
        <v>108</v>
      </c>
      <c r="I408" t="s">
        <v>4032</v>
      </c>
      <c r="J408" t="s">
        <v>2276</v>
      </c>
      <c r="K408" t="s">
        <v>30</v>
      </c>
    </row>
    <row r="409" spans="1:11">
      <c r="A409" s="92" t="s">
        <v>4638</v>
      </c>
      <c r="B409" t="s">
        <v>2023</v>
      </c>
      <c r="C409" t="s">
        <v>2554</v>
      </c>
      <c r="D409" t="s">
        <v>2555</v>
      </c>
      <c r="E409" t="s">
        <v>2556</v>
      </c>
      <c r="F409" t="s">
        <v>2557</v>
      </c>
      <c r="G409" t="s">
        <v>4640</v>
      </c>
      <c r="H409" t="s">
        <v>2556</v>
      </c>
      <c r="I409" t="s">
        <v>4032</v>
      </c>
      <c r="J409" t="s">
        <v>2276</v>
      </c>
      <c r="K409" t="s">
        <v>30</v>
      </c>
    </row>
    <row r="410" spans="1:11">
      <c r="A410" s="92" t="s">
        <v>4638</v>
      </c>
      <c r="B410" t="s">
        <v>2023</v>
      </c>
      <c r="C410" t="s">
        <v>2558</v>
      </c>
      <c r="E410" t="s">
        <v>108</v>
      </c>
      <c r="G410" t="s">
        <v>4640</v>
      </c>
      <c r="H410" t="s">
        <v>108</v>
      </c>
      <c r="I410" t="s">
        <v>4032</v>
      </c>
      <c r="J410" t="s">
        <v>2276</v>
      </c>
      <c r="K410" t="s">
        <v>30</v>
      </c>
    </row>
    <row r="411" spans="1:11">
      <c r="A411" s="92" t="s">
        <v>4638</v>
      </c>
      <c r="B411" t="s">
        <v>2024</v>
      </c>
      <c r="C411" t="s">
        <v>2560</v>
      </c>
      <c r="D411" t="s">
        <v>2485</v>
      </c>
      <c r="E411" t="s">
        <v>108</v>
      </c>
      <c r="G411" t="s">
        <v>4640</v>
      </c>
      <c r="H411" t="s">
        <v>108</v>
      </c>
      <c r="I411" t="s">
        <v>4036</v>
      </c>
    </row>
    <row r="412" spans="1:11">
      <c r="A412" s="92" t="s">
        <v>4638</v>
      </c>
      <c r="B412" t="s">
        <v>2024</v>
      </c>
      <c r="C412" t="s">
        <v>2561</v>
      </c>
      <c r="D412" t="s">
        <v>2562</v>
      </c>
      <c r="E412" t="s">
        <v>108</v>
      </c>
      <c r="F412" t="s">
        <v>2563</v>
      </c>
      <c r="G412" t="s">
        <v>4640</v>
      </c>
      <c r="H412" t="s">
        <v>108</v>
      </c>
      <c r="I412" t="s">
        <v>4036</v>
      </c>
      <c r="J412" t="s">
        <v>2276</v>
      </c>
      <c r="K412" t="s">
        <v>30</v>
      </c>
    </row>
    <row r="413" spans="1:11">
      <c r="A413" s="92" t="s">
        <v>4638</v>
      </c>
      <c r="B413" t="s">
        <v>2024</v>
      </c>
      <c r="C413" t="s">
        <v>2564</v>
      </c>
      <c r="D413" t="s">
        <v>2562</v>
      </c>
      <c r="E413" t="s">
        <v>108</v>
      </c>
      <c r="G413" t="s">
        <v>4640</v>
      </c>
      <c r="H413" t="s">
        <v>108</v>
      </c>
      <c r="I413" t="s">
        <v>4036</v>
      </c>
      <c r="J413" t="s">
        <v>2276</v>
      </c>
      <c r="K413" t="s">
        <v>30</v>
      </c>
    </row>
    <row r="414" spans="1:11">
      <c r="A414" s="92" t="s">
        <v>4638</v>
      </c>
      <c r="B414" t="s">
        <v>2024</v>
      </c>
      <c r="C414" t="s">
        <v>2481</v>
      </c>
      <c r="D414" t="s">
        <v>2426</v>
      </c>
      <c r="E414" t="s">
        <v>2427</v>
      </c>
      <c r="G414" t="s">
        <v>4639</v>
      </c>
      <c r="H414" t="s">
        <v>2482</v>
      </c>
      <c r="I414" t="s">
        <v>4036</v>
      </c>
    </row>
    <row r="415" spans="1:11">
      <c r="A415" s="92" t="s">
        <v>4638</v>
      </c>
      <c r="B415" t="s">
        <v>2024</v>
      </c>
      <c r="C415" t="s">
        <v>2566</v>
      </c>
      <c r="D415" t="s">
        <v>2567</v>
      </c>
      <c r="E415" t="s">
        <v>108</v>
      </c>
      <c r="F415" t="s">
        <v>2568</v>
      </c>
      <c r="G415" t="s">
        <v>4640</v>
      </c>
      <c r="H415" t="s">
        <v>108</v>
      </c>
      <c r="I415" t="s">
        <v>4036</v>
      </c>
    </row>
    <row r="416" spans="1:11">
      <c r="A416" s="92" t="s">
        <v>4638</v>
      </c>
      <c r="B416" t="s">
        <v>3816</v>
      </c>
      <c r="C416" t="s">
        <v>2570</v>
      </c>
      <c r="D416" t="s">
        <v>2571</v>
      </c>
      <c r="E416" t="s">
        <v>108</v>
      </c>
      <c r="G416" t="s">
        <v>4640</v>
      </c>
      <c r="H416" t="s">
        <v>108</v>
      </c>
      <c r="I416" t="s">
        <v>4040</v>
      </c>
    </row>
    <row r="417" spans="1:11">
      <c r="A417" s="92" t="s">
        <v>4638</v>
      </c>
      <c r="B417" t="s">
        <v>3816</v>
      </c>
      <c r="C417" t="s">
        <v>2572</v>
      </c>
      <c r="D417" t="s">
        <v>2571</v>
      </c>
      <c r="E417" t="s">
        <v>2573</v>
      </c>
      <c r="G417" t="s">
        <v>4640</v>
      </c>
      <c r="H417" t="s">
        <v>108</v>
      </c>
      <c r="I417" t="s">
        <v>4040</v>
      </c>
    </row>
    <row r="418" spans="1:11">
      <c r="A418" s="92" t="s">
        <v>4638</v>
      </c>
      <c r="B418" t="s">
        <v>3816</v>
      </c>
      <c r="C418" t="s">
        <v>2574</v>
      </c>
      <c r="D418" t="s">
        <v>2571</v>
      </c>
      <c r="E418" t="s">
        <v>2575</v>
      </c>
      <c r="F418" t="s">
        <v>2576</v>
      </c>
      <c r="G418" t="s">
        <v>4640</v>
      </c>
      <c r="H418" t="s">
        <v>108</v>
      </c>
      <c r="I418" t="s">
        <v>4040</v>
      </c>
    </row>
    <row r="419" spans="1:11">
      <c r="A419" s="92" t="s">
        <v>4638</v>
      </c>
      <c r="B419" t="s">
        <v>3816</v>
      </c>
      <c r="C419" t="s">
        <v>2577</v>
      </c>
      <c r="D419" t="s">
        <v>2571</v>
      </c>
      <c r="E419" t="s">
        <v>108</v>
      </c>
      <c r="G419" t="s">
        <v>4640</v>
      </c>
      <c r="H419" t="s">
        <v>108</v>
      </c>
      <c r="I419" t="s">
        <v>4040</v>
      </c>
    </row>
    <row r="420" spans="1:11">
      <c r="A420" s="92" t="s">
        <v>4638</v>
      </c>
      <c r="B420" t="s">
        <v>2030</v>
      </c>
      <c r="C420" t="s">
        <v>2579</v>
      </c>
      <c r="D420" t="s">
        <v>2580</v>
      </c>
      <c r="E420" t="s">
        <v>2581</v>
      </c>
      <c r="G420" t="s">
        <v>4640</v>
      </c>
      <c r="H420" t="s">
        <v>108</v>
      </c>
      <c r="I420" t="s">
        <v>4044</v>
      </c>
    </row>
    <row r="421" spans="1:11">
      <c r="A421" s="92" t="s">
        <v>4638</v>
      </c>
      <c r="B421" t="s">
        <v>2030</v>
      </c>
      <c r="C421" t="s">
        <v>2584</v>
      </c>
      <c r="D421" t="s">
        <v>2585</v>
      </c>
      <c r="E421" t="s">
        <v>2586</v>
      </c>
      <c r="G421" t="s">
        <v>4640</v>
      </c>
      <c r="H421" t="s">
        <v>108</v>
      </c>
      <c r="I421" t="s">
        <v>4044</v>
      </c>
    </row>
    <row r="422" spans="1:11">
      <c r="A422" s="92" t="s">
        <v>4638</v>
      </c>
      <c r="B422" t="s">
        <v>2030</v>
      </c>
      <c r="C422" t="s">
        <v>2587</v>
      </c>
      <c r="D422" t="s">
        <v>2588</v>
      </c>
      <c r="E422" t="s">
        <v>108</v>
      </c>
      <c r="F422" t="s">
        <v>2589</v>
      </c>
      <c r="G422" t="s">
        <v>4640</v>
      </c>
      <c r="H422" t="s">
        <v>108</v>
      </c>
      <c r="I422" t="s">
        <v>4044</v>
      </c>
      <c r="J422" t="s">
        <v>2276</v>
      </c>
      <c r="K422" t="s">
        <v>30</v>
      </c>
    </row>
    <row r="423" spans="1:11">
      <c r="A423" s="92" t="s">
        <v>4638</v>
      </c>
      <c r="B423" t="s">
        <v>2030</v>
      </c>
      <c r="C423" t="s">
        <v>2590</v>
      </c>
      <c r="D423" t="s">
        <v>2588</v>
      </c>
      <c r="E423" t="s">
        <v>108</v>
      </c>
      <c r="G423" t="s">
        <v>4640</v>
      </c>
      <c r="H423" t="s">
        <v>108</v>
      </c>
      <c r="I423" t="s">
        <v>4044</v>
      </c>
    </row>
    <row r="424" spans="1:11">
      <c r="A424" s="92" t="s">
        <v>4638</v>
      </c>
      <c r="B424" t="s">
        <v>2032</v>
      </c>
      <c r="C424" t="s">
        <v>2592</v>
      </c>
      <c r="D424" t="s">
        <v>2485</v>
      </c>
      <c r="E424" t="s">
        <v>108</v>
      </c>
      <c r="G424" t="s">
        <v>4640</v>
      </c>
      <c r="H424" t="s">
        <v>108</v>
      </c>
      <c r="I424" t="s">
        <v>4048</v>
      </c>
    </row>
    <row r="425" spans="1:11">
      <c r="A425" s="92" t="s">
        <v>4638</v>
      </c>
      <c r="B425" t="s">
        <v>2032</v>
      </c>
      <c r="C425" t="s">
        <v>2484</v>
      </c>
      <c r="D425" t="s">
        <v>2485</v>
      </c>
      <c r="E425" t="s">
        <v>2427</v>
      </c>
      <c r="G425" t="s">
        <v>4639</v>
      </c>
      <c r="H425" t="s">
        <v>2482</v>
      </c>
      <c r="I425" t="s">
        <v>4048</v>
      </c>
      <c r="J425" t="s">
        <v>2276</v>
      </c>
      <c r="K425" t="s">
        <v>30</v>
      </c>
    </row>
    <row r="426" spans="1:11">
      <c r="A426" s="92" t="s">
        <v>4638</v>
      </c>
      <c r="B426" t="s">
        <v>2032</v>
      </c>
      <c r="C426" t="s">
        <v>2486</v>
      </c>
      <c r="D426" t="s">
        <v>2485</v>
      </c>
      <c r="E426" t="s">
        <v>2427</v>
      </c>
      <c r="G426" t="s">
        <v>4639</v>
      </c>
      <c r="H426" t="s">
        <v>2482</v>
      </c>
      <c r="I426" t="s">
        <v>4048</v>
      </c>
      <c r="J426" t="s">
        <v>2276</v>
      </c>
      <c r="K426" t="s">
        <v>30</v>
      </c>
    </row>
    <row r="427" spans="1:11">
      <c r="A427" s="92" t="s">
        <v>4638</v>
      </c>
      <c r="B427" t="s">
        <v>2032</v>
      </c>
      <c r="C427" t="s">
        <v>2487</v>
      </c>
      <c r="D427" t="s">
        <v>2485</v>
      </c>
      <c r="E427" t="s">
        <v>2427</v>
      </c>
      <c r="G427" t="s">
        <v>4639</v>
      </c>
      <c r="H427" t="s">
        <v>2482</v>
      </c>
      <c r="I427" t="s">
        <v>4048</v>
      </c>
      <c r="J427" t="s">
        <v>2274</v>
      </c>
      <c r="K427" t="s">
        <v>1533</v>
      </c>
    </row>
    <row r="428" spans="1:11">
      <c r="A428" s="92" t="s">
        <v>4638</v>
      </c>
      <c r="B428" t="s">
        <v>2032</v>
      </c>
      <c r="C428" t="s">
        <v>2488</v>
      </c>
      <c r="D428" t="s">
        <v>2485</v>
      </c>
      <c r="E428" t="s">
        <v>2427</v>
      </c>
      <c r="G428" t="s">
        <v>4639</v>
      </c>
      <c r="H428" t="s">
        <v>2482</v>
      </c>
      <c r="I428" t="s">
        <v>4048</v>
      </c>
      <c r="J428" t="s">
        <v>2274</v>
      </c>
      <c r="K428" t="s">
        <v>1533</v>
      </c>
    </row>
    <row r="429" spans="1:11">
      <c r="A429" s="92" t="s">
        <v>4638</v>
      </c>
      <c r="B429" t="s">
        <v>2032</v>
      </c>
      <c r="C429" t="s">
        <v>2593</v>
      </c>
      <c r="D429" t="s">
        <v>2594</v>
      </c>
      <c r="E429" t="s">
        <v>108</v>
      </c>
      <c r="F429" t="s">
        <v>2595</v>
      </c>
      <c r="G429" t="s">
        <v>4640</v>
      </c>
      <c r="H429" t="s">
        <v>108</v>
      </c>
      <c r="I429" t="s">
        <v>4048</v>
      </c>
      <c r="J429" t="s">
        <v>2276</v>
      </c>
      <c r="K429" t="s">
        <v>30</v>
      </c>
    </row>
    <row r="430" spans="1:11">
      <c r="A430" s="92" t="s">
        <v>4638</v>
      </c>
      <c r="B430" t="s">
        <v>2032</v>
      </c>
      <c r="C430" t="s">
        <v>2596</v>
      </c>
      <c r="D430" t="s">
        <v>2594</v>
      </c>
      <c r="E430" t="s">
        <v>108</v>
      </c>
      <c r="G430" t="s">
        <v>4640</v>
      </c>
      <c r="H430" t="s">
        <v>108</v>
      </c>
      <c r="I430" t="s">
        <v>4048</v>
      </c>
      <c r="J430" t="s">
        <v>2276</v>
      </c>
      <c r="K430" t="s">
        <v>30</v>
      </c>
    </row>
    <row r="431" spans="1:11">
      <c r="A431" s="92" t="s">
        <v>4638</v>
      </c>
      <c r="B431" t="s">
        <v>2034</v>
      </c>
      <c r="C431" t="s">
        <v>2598</v>
      </c>
      <c r="D431" t="s">
        <v>2599</v>
      </c>
      <c r="E431" t="s">
        <v>108</v>
      </c>
      <c r="G431" t="s">
        <v>4640</v>
      </c>
      <c r="H431" t="s">
        <v>108</v>
      </c>
      <c r="I431" t="s">
        <v>4050</v>
      </c>
      <c r="J431" t="s">
        <v>2276</v>
      </c>
      <c r="K431" t="s">
        <v>30</v>
      </c>
    </row>
    <row r="432" spans="1:11">
      <c r="A432" s="92" t="s">
        <v>4638</v>
      </c>
      <c r="B432" t="s">
        <v>2034</v>
      </c>
      <c r="C432" t="s">
        <v>2756</v>
      </c>
      <c r="D432" t="s">
        <v>2607</v>
      </c>
      <c r="E432" t="s">
        <v>2757</v>
      </c>
      <c r="G432" t="s">
        <v>4640</v>
      </c>
      <c r="H432" t="s">
        <v>2758</v>
      </c>
      <c r="I432" t="s">
        <v>4050</v>
      </c>
      <c r="J432" t="s">
        <v>2276</v>
      </c>
      <c r="K432" t="s">
        <v>30</v>
      </c>
    </row>
    <row r="433" spans="1:11">
      <c r="A433" s="92" t="s">
        <v>4638</v>
      </c>
      <c r="B433" t="s">
        <v>2034</v>
      </c>
      <c r="C433" t="s">
        <v>2600</v>
      </c>
      <c r="D433" t="s">
        <v>2601</v>
      </c>
      <c r="E433" t="s">
        <v>2581</v>
      </c>
      <c r="G433" t="s">
        <v>4640</v>
      </c>
      <c r="H433" t="s">
        <v>108</v>
      </c>
      <c r="I433" t="s">
        <v>4050</v>
      </c>
      <c r="J433" t="s">
        <v>2276</v>
      </c>
      <c r="K433" t="s">
        <v>30</v>
      </c>
    </row>
    <row r="434" spans="1:11">
      <c r="A434" s="92" t="s">
        <v>4638</v>
      </c>
      <c r="B434" t="s">
        <v>2034</v>
      </c>
      <c r="C434" t="s">
        <v>2602</v>
      </c>
      <c r="D434" t="s">
        <v>2599</v>
      </c>
      <c r="E434" t="s">
        <v>2603</v>
      </c>
      <c r="F434" t="s">
        <v>2604</v>
      </c>
      <c r="G434" t="s">
        <v>4640</v>
      </c>
      <c r="H434" t="s">
        <v>108</v>
      </c>
      <c r="I434" t="s">
        <v>4050</v>
      </c>
    </row>
    <row r="435" spans="1:11">
      <c r="A435" s="92" t="s">
        <v>4638</v>
      </c>
      <c r="B435" t="s">
        <v>2034</v>
      </c>
      <c r="C435" t="s">
        <v>2490</v>
      </c>
      <c r="D435" t="s">
        <v>2426</v>
      </c>
      <c r="E435" t="s">
        <v>2491</v>
      </c>
      <c r="G435" t="s">
        <v>4640</v>
      </c>
      <c r="H435" t="s">
        <v>108</v>
      </c>
      <c r="I435" t="s">
        <v>4050</v>
      </c>
      <c r="J435" t="s">
        <v>2276</v>
      </c>
      <c r="K435" t="s">
        <v>30</v>
      </c>
    </row>
    <row r="436" spans="1:11">
      <c r="A436" s="92" t="s">
        <v>4638</v>
      </c>
      <c r="B436" t="s">
        <v>2034</v>
      </c>
      <c r="C436" t="s">
        <v>2494</v>
      </c>
      <c r="D436" t="s">
        <v>2426</v>
      </c>
      <c r="E436" t="s">
        <v>2427</v>
      </c>
      <c r="G436" t="s">
        <v>4639</v>
      </c>
      <c r="H436" t="s">
        <v>2482</v>
      </c>
      <c r="I436" t="s">
        <v>4050</v>
      </c>
      <c r="J436" t="s">
        <v>2276</v>
      </c>
      <c r="K436" t="s">
        <v>30</v>
      </c>
    </row>
    <row r="437" spans="1:11">
      <c r="A437" s="92" t="s">
        <v>4638</v>
      </c>
      <c r="B437" t="s">
        <v>2034</v>
      </c>
      <c r="C437" t="s">
        <v>2495</v>
      </c>
      <c r="D437" t="s">
        <v>2426</v>
      </c>
      <c r="E437" t="s">
        <v>2427</v>
      </c>
      <c r="G437" t="s">
        <v>4639</v>
      </c>
      <c r="H437" t="s">
        <v>2482</v>
      </c>
      <c r="I437" t="s">
        <v>4050</v>
      </c>
      <c r="J437" t="s">
        <v>2276</v>
      </c>
      <c r="K437" t="s">
        <v>30</v>
      </c>
    </row>
    <row r="438" spans="1:11">
      <c r="A438" s="92" t="s">
        <v>4638</v>
      </c>
      <c r="B438" t="s">
        <v>2034</v>
      </c>
      <c r="C438" t="s">
        <v>2496</v>
      </c>
      <c r="D438" t="s">
        <v>2426</v>
      </c>
      <c r="E438" t="s">
        <v>2427</v>
      </c>
      <c r="G438" t="s">
        <v>4639</v>
      </c>
      <c r="H438" t="s">
        <v>2482</v>
      </c>
      <c r="I438" t="s">
        <v>4050</v>
      </c>
      <c r="J438" t="s">
        <v>2276</v>
      </c>
      <c r="K438" t="s">
        <v>30</v>
      </c>
    </row>
    <row r="439" spans="1:11">
      <c r="A439" s="92" t="s">
        <v>4638</v>
      </c>
      <c r="B439" t="s">
        <v>2034</v>
      </c>
      <c r="C439" t="s">
        <v>2605</v>
      </c>
      <c r="D439" t="s">
        <v>2599</v>
      </c>
      <c r="E439" t="s">
        <v>2556</v>
      </c>
      <c r="G439" t="s">
        <v>4640</v>
      </c>
      <c r="H439" t="s">
        <v>2556</v>
      </c>
      <c r="I439" t="s">
        <v>4050</v>
      </c>
      <c r="J439" t="s">
        <v>2276</v>
      </c>
      <c r="K439" t="s">
        <v>30</v>
      </c>
    </row>
    <row r="440" spans="1:11">
      <c r="A440" s="92" t="s">
        <v>4638</v>
      </c>
      <c r="B440" t="s">
        <v>2034</v>
      </c>
      <c r="C440" t="s">
        <v>2606</v>
      </c>
      <c r="D440" t="s">
        <v>2607</v>
      </c>
      <c r="E440" t="s">
        <v>108</v>
      </c>
      <c r="G440" t="s">
        <v>4640</v>
      </c>
      <c r="H440" t="s">
        <v>108</v>
      </c>
      <c r="I440" t="s">
        <v>4050</v>
      </c>
      <c r="J440" t="s">
        <v>2276</v>
      </c>
      <c r="K440" t="s">
        <v>30</v>
      </c>
    </row>
    <row r="441" spans="1:11">
      <c r="A441" s="92" t="s">
        <v>4638</v>
      </c>
      <c r="B441" t="s">
        <v>2037</v>
      </c>
      <c r="C441" t="s">
        <v>2609</v>
      </c>
      <c r="E441" t="s">
        <v>2556</v>
      </c>
      <c r="G441" t="s">
        <v>4640</v>
      </c>
      <c r="H441" t="s">
        <v>2556</v>
      </c>
      <c r="I441" t="s">
        <v>4052</v>
      </c>
    </row>
    <row r="442" spans="1:11">
      <c r="A442" s="92" t="s">
        <v>4638</v>
      </c>
      <c r="B442" t="s">
        <v>2037</v>
      </c>
      <c r="C442" t="s">
        <v>2610</v>
      </c>
      <c r="E442" t="s">
        <v>2611</v>
      </c>
      <c r="G442" t="s">
        <v>4640</v>
      </c>
      <c r="H442" t="s">
        <v>2556</v>
      </c>
      <c r="I442" t="s">
        <v>4052</v>
      </c>
    </row>
    <row r="443" spans="1:11">
      <c r="A443" s="92" t="s">
        <v>4638</v>
      </c>
      <c r="B443" t="s">
        <v>2037</v>
      </c>
      <c r="C443" t="s">
        <v>2613</v>
      </c>
      <c r="D443" t="s">
        <v>2599</v>
      </c>
      <c r="E443" t="s">
        <v>108</v>
      </c>
      <c r="G443" t="s">
        <v>4640</v>
      </c>
      <c r="H443" t="s">
        <v>108</v>
      </c>
      <c r="I443" t="s">
        <v>4052</v>
      </c>
    </row>
    <row r="444" spans="1:11">
      <c r="A444" s="92" t="s">
        <v>4638</v>
      </c>
      <c r="B444" t="s">
        <v>2037</v>
      </c>
      <c r="C444" t="s">
        <v>2614</v>
      </c>
      <c r="D444" t="s">
        <v>2599</v>
      </c>
      <c r="E444" t="s">
        <v>108</v>
      </c>
      <c r="G444" t="s">
        <v>4640</v>
      </c>
      <c r="H444" t="s">
        <v>108</v>
      </c>
      <c r="I444" t="s">
        <v>4052</v>
      </c>
      <c r="J444" t="s">
        <v>2276</v>
      </c>
      <c r="K444" t="s">
        <v>30</v>
      </c>
    </row>
    <row r="445" spans="1:11">
      <c r="A445" s="92" t="s">
        <v>4638</v>
      </c>
      <c r="B445" t="s">
        <v>2037</v>
      </c>
      <c r="C445" t="s">
        <v>2615</v>
      </c>
      <c r="D445" t="s">
        <v>2594</v>
      </c>
      <c r="E445" t="s">
        <v>108</v>
      </c>
      <c r="G445" t="s">
        <v>4640</v>
      </c>
      <c r="H445" t="s">
        <v>108</v>
      </c>
      <c r="I445" t="s">
        <v>4052</v>
      </c>
    </row>
    <row r="446" spans="1:11">
      <c r="A446" s="92" t="s">
        <v>4638</v>
      </c>
      <c r="B446" t="s">
        <v>2037</v>
      </c>
      <c r="C446" t="s">
        <v>2616</v>
      </c>
      <c r="D446" t="s">
        <v>2617</v>
      </c>
      <c r="E446" t="s">
        <v>2556</v>
      </c>
      <c r="G446" t="s">
        <v>4640</v>
      </c>
      <c r="H446" t="s">
        <v>2556</v>
      </c>
      <c r="I446" t="s">
        <v>4052</v>
      </c>
      <c r="J446" t="s">
        <v>2274</v>
      </c>
      <c r="K446" t="s">
        <v>1533</v>
      </c>
    </row>
    <row r="447" spans="1:11">
      <c r="A447" s="92" t="s">
        <v>4638</v>
      </c>
      <c r="B447" t="s">
        <v>2037</v>
      </c>
      <c r="C447" t="s">
        <v>2618</v>
      </c>
      <c r="D447" t="s">
        <v>2617</v>
      </c>
      <c r="E447" t="s">
        <v>2556</v>
      </c>
      <c r="G447" t="s">
        <v>4640</v>
      </c>
      <c r="H447" t="s">
        <v>2556</v>
      </c>
      <c r="I447" t="s">
        <v>4052</v>
      </c>
      <c r="J447" t="s">
        <v>2276</v>
      </c>
      <c r="K447" t="s">
        <v>30</v>
      </c>
    </row>
    <row r="448" spans="1:11">
      <c r="A448" s="92" t="s">
        <v>4638</v>
      </c>
      <c r="B448" t="s">
        <v>2037</v>
      </c>
      <c r="C448" t="s">
        <v>2498</v>
      </c>
      <c r="D448" t="s">
        <v>2426</v>
      </c>
      <c r="E448" t="s">
        <v>2427</v>
      </c>
      <c r="G448" t="s">
        <v>4639</v>
      </c>
      <c r="H448" t="s">
        <v>2482</v>
      </c>
      <c r="I448" t="s">
        <v>4052</v>
      </c>
    </row>
    <row r="449" spans="1:11">
      <c r="A449" s="92" t="s">
        <v>4638</v>
      </c>
      <c r="B449" t="s">
        <v>2037</v>
      </c>
      <c r="C449" t="s">
        <v>2619</v>
      </c>
      <c r="D449" t="s">
        <v>2617</v>
      </c>
      <c r="E449" t="s">
        <v>108</v>
      </c>
      <c r="F449" t="s">
        <v>2620</v>
      </c>
      <c r="G449" t="s">
        <v>4640</v>
      </c>
      <c r="H449" t="s">
        <v>108</v>
      </c>
      <c r="I449" t="s">
        <v>4052</v>
      </c>
      <c r="J449" t="s">
        <v>2276</v>
      </c>
      <c r="K449" t="s">
        <v>30</v>
      </c>
    </row>
    <row r="450" spans="1:11">
      <c r="A450" s="92" t="s">
        <v>4638</v>
      </c>
      <c r="B450" t="s">
        <v>2038</v>
      </c>
      <c r="C450" t="s">
        <v>2622</v>
      </c>
      <c r="D450" t="s">
        <v>2623</v>
      </c>
      <c r="E450" t="s">
        <v>108</v>
      </c>
      <c r="G450" t="s">
        <v>4640</v>
      </c>
      <c r="H450" t="s">
        <v>108</v>
      </c>
      <c r="I450" t="s">
        <v>4056</v>
      </c>
      <c r="J450" t="s">
        <v>2276</v>
      </c>
      <c r="K450" t="s">
        <v>30</v>
      </c>
    </row>
    <row r="451" spans="1:11">
      <c r="A451" s="92" t="s">
        <v>4638</v>
      </c>
      <c r="B451" t="s">
        <v>2038</v>
      </c>
      <c r="C451" t="s">
        <v>2624</v>
      </c>
      <c r="D451" t="s">
        <v>2625</v>
      </c>
      <c r="E451" t="s">
        <v>108</v>
      </c>
      <c r="G451" t="s">
        <v>4640</v>
      </c>
      <c r="H451" t="s">
        <v>108</v>
      </c>
      <c r="I451" t="s">
        <v>4056</v>
      </c>
      <c r="J451" t="s">
        <v>2287</v>
      </c>
      <c r="K451" t="s">
        <v>2288</v>
      </c>
    </row>
    <row r="452" spans="1:11">
      <c r="A452" s="92" t="s">
        <v>4638</v>
      </c>
      <c r="B452" t="s">
        <v>2038</v>
      </c>
      <c r="C452" t="s">
        <v>2626</v>
      </c>
      <c r="D452" t="s">
        <v>2625</v>
      </c>
      <c r="E452" t="s">
        <v>108</v>
      </c>
      <c r="G452" t="s">
        <v>4640</v>
      </c>
      <c r="H452" t="s">
        <v>108</v>
      </c>
      <c r="I452" t="s">
        <v>4056</v>
      </c>
    </row>
    <row r="453" spans="1:11">
      <c r="A453" s="92" t="s">
        <v>4638</v>
      </c>
      <c r="B453" t="s">
        <v>2040</v>
      </c>
      <c r="C453" t="s">
        <v>2500</v>
      </c>
      <c r="D453" t="s">
        <v>2501</v>
      </c>
      <c r="E453" t="s">
        <v>2474</v>
      </c>
      <c r="F453" t="s">
        <v>2502</v>
      </c>
      <c r="G453" t="s">
        <v>4639</v>
      </c>
      <c r="H453" t="s">
        <v>2475</v>
      </c>
      <c r="I453" t="s">
        <v>4060</v>
      </c>
    </row>
    <row r="454" spans="1:11">
      <c r="A454" s="92" t="s">
        <v>4638</v>
      </c>
      <c r="B454" t="s">
        <v>2040</v>
      </c>
      <c r="C454" t="s">
        <v>2503</v>
      </c>
      <c r="D454" t="s">
        <v>2504</v>
      </c>
      <c r="E454" t="s">
        <v>2474</v>
      </c>
      <c r="F454" t="s">
        <v>2505</v>
      </c>
      <c r="G454" t="s">
        <v>4639</v>
      </c>
      <c r="H454" t="s">
        <v>2475</v>
      </c>
      <c r="I454" t="s">
        <v>4060</v>
      </c>
    </row>
    <row r="455" spans="1:11">
      <c r="A455" s="92" t="s">
        <v>4638</v>
      </c>
      <c r="B455" t="s">
        <v>2040</v>
      </c>
      <c r="C455" t="s">
        <v>2635</v>
      </c>
      <c r="D455" t="s">
        <v>2501</v>
      </c>
      <c r="E455" t="s">
        <v>2556</v>
      </c>
      <c r="F455" t="s">
        <v>2636</v>
      </c>
      <c r="G455" t="s">
        <v>4640</v>
      </c>
      <c r="H455" t="s">
        <v>2556</v>
      </c>
      <c r="I455" t="s">
        <v>4060</v>
      </c>
    </row>
    <row r="456" spans="1:11">
      <c r="A456" s="92" t="s">
        <v>4638</v>
      </c>
      <c r="B456" t="s">
        <v>2040</v>
      </c>
      <c r="C456" t="s">
        <v>2637</v>
      </c>
      <c r="D456" t="s">
        <v>2632</v>
      </c>
      <c r="E456" t="s">
        <v>108</v>
      </c>
      <c r="F456" t="s">
        <v>2638</v>
      </c>
      <c r="G456" t="s">
        <v>4640</v>
      </c>
      <c r="H456" t="s">
        <v>108</v>
      </c>
      <c r="I456" t="s">
        <v>4060</v>
      </c>
    </row>
    <row r="457" spans="1:11">
      <c r="A457" s="92" t="s">
        <v>4638</v>
      </c>
      <c r="B457" t="s">
        <v>2040</v>
      </c>
      <c r="C457" t="s">
        <v>2639</v>
      </c>
      <c r="D457" t="s">
        <v>2640</v>
      </c>
      <c r="E457" t="s">
        <v>108</v>
      </c>
      <c r="F457" t="s">
        <v>2641</v>
      </c>
      <c r="G457" t="s">
        <v>4640</v>
      </c>
      <c r="H457" t="s">
        <v>108</v>
      </c>
      <c r="I457" t="s">
        <v>4060</v>
      </c>
    </row>
    <row r="458" spans="1:11">
      <c r="A458" s="92" t="s">
        <v>4638</v>
      </c>
      <c r="B458" t="s">
        <v>2040</v>
      </c>
      <c r="C458" t="s">
        <v>2506</v>
      </c>
      <c r="D458" t="s">
        <v>2507</v>
      </c>
      <c r="G458" t="s">
        <v>4618</v>
      </c>
      <c r="I458" t="s">
        <v>4060</v>
      </c>
    </row>
    <row r="459" spans="1:11">
      <c r="A459" s="92" t="s">
        <v>4638</v>
      </c>
      <c r="B459" t="s">
        <v>2040</v>
      </c>
      <c r="C459" t="s">
        <v>2509</v>
      </c>
      <c r="D459" t="s">
        <v>2507</v>
      </c>
      <c r="G459" t="s">
        <v>4618</v>
      </c>
      <c r="I459" t="s">
        <v>4060</v>
      </c>
    </row>
    <row r="460" spans="1:11">
      <c r="A460" s="92" t="s">
        <v>4638</v>
      </c>
      <c r="B460" t="s">
        <v>2040</v>
      </c>
      <c r="C460" t="s">
        <v>2510</v>
      </c>
      <c r="D460" t="s">
        <v>2507</v>
      </c>
      <c r="E460" t="s">
        <v>2511</v>
      </c>
      <c r="F460" t="s">
        <v>2513</v>
      </c>
      <c r="G460" t="s">
        <v>4619</v>
      </c>
      <c r="I460" t="s">
        <v>4060</v>
      </c>
    </row>
    <row r="461" spans="1:11">
      <c r="A461" s="92" t="s">
        <v>4638</v>
      </c>
      <c r="B461" t="s">
        <v>2045</v>
      </c>
      <c r="C461" t="s">
        <v>2643</v>
      </c>
      <c r="D461" t="s">
        <v>2632</v>
      </c>
      <c r="E461" t="s">
        <v>108</v>
      </c>
      <c r="F461" t="s">
        <v>2644</v>
      </c>
      <c r="G461" t="s">
        <v>4640</v>
      </c>
      <c r="H461" t="s">
        <v>108</v>
      </c>
      <c r="I461" t="s">
        <v>4064</v>
      </c>
    </row>
    <row r="462" spans="1:11">
      <c r="A462" s="92" t="s">
        <v>4638</v>
      </c>
      <c r="B462" t="s">
        <v>2045</v>
      </c>
      <c r="C462" t="s">
        <v>2515</v>
      </c>
      <c r="D462" t="s">
        <v>2426</v>
      </c>
      <c r="E462" t="s">
        <v>2474</v>
      </c>
      <c r="G462" t="s">
        <v>4639</v>
      </c>
      <c r="H462" t="s">
        <v>2475</v>
      </c>
      <c r="I462" t="s">
        <v>4064</v>
      </c>
    </row>
    <row r="463" spans="1:11">
      <c r="A463" s="92" t="s">
        <v>4638</v>
      </c>
      <c r="B463" t="s">
        <v>2045</v>
      </c>
      <c r="C463" t="s">
        <v>2645</v>
      </c>
      <c r="D463" t="s">
        <v>2646</v>
      </c>
      <c r="E463" t="s">
        <v>108</v>
      </c>
      <c r="F463" t="s">
        <v>2647</v>
      </c>
      <c r="G463" t="s">
        <v>4640</v>
      </c>
      <c r="H463" t="s">
        <v>108</v>
      </c>
      <c r="I463" t="s">
        <v>4064</v>
      </c>
    </row>
    <row r="464" spans="1:11">
      <c r="A464" s="92" t="s">
        <v>4638</v>
      </c>
      <c r="B464" t="s">
        <v>2045</v>
      </c>
      <c r="C464" t="s">
        <v>2648</v>
      </c>
      <c r="D464" t="s">
        <v>2646</v>
      </c>
      <c r="E464" t="s">
        <v>108</v>
      </c>
      <c r="F464" t="s">
        <v>2649</v>
      </c>
      <c r="G464" t="s">
        <v>4640</v>
      </c>
      <c r="H464" t="s">
        <v>108</v>
      </c>
      <c r="I464" t="s">
        <v>4064</v>
      </c>
      <c r="J464" t="s">
        <v>2287</v>
      </c>
      <c r="K464" t="s">
        <v>2288</v>
      </c>
    </row>
    <row r="465" spans="1:11">
      <c r="A465" s="92" t="s">
        <v>4638</v>
      </c>
      <c r="B465" t="s">
        <v>2045</v>
      </c>
      <c r="C465" t="s">
        <v>2650</v>
      </c>
      <c r="D465" t="s">
        <v>2632</v>
      </c>
      <c r="E465" t="s">
        <v>108</v>
      </c>
      <c r="G465" t="s">
        <v>4640</v>
      </c>
      <c r="H465" t="s">
        <v>108</v>
      </c>
      <c r="I465" t="s">
        <v>4064</v>
      </c>
      <c r="J465" t="s">
        <v>2287</v>
      </c>
      <c r="K465" t="s">
        <v>2288</v>
      </c>
    </row>
    <row r="466" spans="1:11">
      <c r="A466" s="92" t="s">
        <v>4638</v>
      </c>
      <c r="B466" t="s">
        <v>2045</v>
      </c>
      <c r="C466" t="s">
        <v>2651</v>
      </c>
      <c r="D466" t="s">
        <v>2652</v>
      </c>
      <c r="E466" t="s">
        <v>2653</v>
      </c>
      <c r="G466" t="s">
        <v>4640</v>
      </c>
      <c r="H466" t="s">
        <v>108</v>
      </c>
      <c r="I466" t="s">
        <v>4064</v>
      </c>
      <c r="J466" t="s">
        <v>2287</v>
      </c>
      <c r="K466" t="s">
        <v>2288</v>
      </c>
    </row>
    <row r="467" spans="1:11">
      <c r="A467" s="92" t="s">
        <v>4638</v>
      </c>
      <c r="B467" t="s">
        <v>2047</v>
      </c>
      <c r="C467" t="s">
        <v>2517</v>
      </c>
      <c r="E467" t="s">
        <v>551</v>
      </c>
      <c r="G467" t="s">
        <v>4620</v>
      </c>
      <c r="I467" t="s">
        <v>4068</v>
      </c>
    </row>
    <row r="468" spans="1:11">
      <c r="A468" s="92" t="s">
        <v>4638</v>
      </c>
      <c r="B468" t="s">
        <v>2047</v>
      </c>
      <c r="C468" t="s">
        <v>2657</v>
      </c>
      <c r="D468" t="s">
        <v>2658</v>
      </c>
      <c r="E468" t="s">
        <v>108</v>
      </c>
      <c r="G468" t="s">
        <v>4640</v>
      </c>
      <c r="H468" t="s">
        <v>108</v>
      </c>
      <c r="I468" t="s">
        <v>4068</v>
      </c>
      <c r="J468" t="s">
        <v>2287</v>
      </c>
      <c r="K468" t="s">
        <v>2288</v>
      </c>
    </row>
    <row r="469" spans="1:11">
      <c r="A469" s="92" t="s">
        <v>4638</v>
      </c>
      <c r="B469" t="s">
        <v>2047</v>
      </c>
      <c r="C469" t="s">
        <v>2659</v>
      </c>
      <c r="D469" t="s">
        <v>2658</v>
      </c>
      <c r="E469" t="s">
        <v>2556</v>
      </c>
      <c r="F469" t="s">
        <v>2660</v>
      </c>
      <c r="G469" t="s">
        <v>4640</v>
      </c>
      <c r="H469" t="s">
        <v>2556</v>
      </c>
      <c r="I469" t="s">
        <v>4068</v>
      </c>
      <c r="J469" t="s">
        <v>2287</v>
      </c>
      <c r="K469" t="s">
        <v>2288</v>
      </c>
    </row>
    <row r="470" spans="1:11">
      <c r="A470" s="92" t="s">
        <v>4638</v>
      </c>
      <c r="B470" t="s">
        <v>2047</v>
      </c>
      <c r="C470" t="s">
        <v>2662</v>
      </c>
      <c r="D470" t="s">
        <v>2520</v>
      </c>
      <c r="E470" t="s">
        <v>2575</v>
      </c>
      <c r="F470" t="s">
        <v>2663</v>
      </c>
      <c r="G470" t="s">
        <v>4640</v>
      </c>
      <c r="H470" t="s">
        <v>108</v>
      </c>
      <c r="I470" t="s">
        <v>4068</v>
      </c>
    </row>
    <row r="471" spans="1:11">
      <c r="A471" s="92" t="s">
        <v>4638</v>
      </c>
      <c r="B471" t="s">
        <v>2047</v>
      </c>
      <c r="C471" t="s">
        <v>2664</v>
      </c>
      <c r="D471" t="s">
        <v>2658</v>
      </c>
      <c r="E471" t="s">
        <v>2665</v>
      </c>
      <c r="G471" t="s">
        <v>4640</v>
      </c>
      <c r="H471" t="s">
        <v>108</v>
      </c>
      <c r="I471" t="s">
        <v>4068</v>
      </c>
    </row>
    <row r="472" spans="1:11">
      <c r="A472" s="92" t="s">
        <v>4638</v>
      </c>
      <c r="B472" t="s">
        <v>2047</v>
      </c>
      <c r="C472" t="s">
        <v>2524</v>
      </c>
      <c r="E472" t="s">
        <v>2525</v>
      </c>
      <c r="G472" t="s">
        <v>4621</v>
      </c>
      <c r="I472" t="s">
        <v>4068</v>
      </c>
    </row>
    <row r="473" spans="1:11">
      <c r="A473" s="92" t="s">
        <v>4638</v>
      </c>
      <c r="B473" t="s">
        <v>2047</v>
      </c>
      <c r="C473" t="s">
        <v>2666</v>
      </c>
      <c r="D473" t="s">
        <v>2658</v>
      </c>
      <c r="E473" t="s">
        <v>2667</v>
      </c>
      <c r="F473" t="s">
        <v>2668</v>
      </c>
      <c r="G473" t="s">
        <v>4640</v>
      </c>
      <c r="H473" t="s">
        <v>108</v>
      </c>
      <c r="I473" t="s">
        <v>4068</v>
      </c>
    </row>
    <row r="474" spans="1:11">
      <c r="A474" s="92" t="s">
        <v>4638</v>
      </c>
      <c r="B474" t="s">
        <v>2049</v>
      </c>
      <c r="C474" t="s">
        <v>2528</v>
      </c>
      <c r="D474" t="s">
        <v>2426</v>
      </c>
      <c r="E474" t="s">
        <v>2474</v>
      </c>
      <c r="F474" t="s">
        <v>2529</v>
      </c>
      <c r="G474" t="s">
        <v>4639</v>
      </c>
      <c r="H474" t="s">
        <v>2475</v>
      </c>
      <c r="I474" t="s">
        <v>4072</v>
      </c>
    </row>
    <row r="475" spans="1:11">
      <c r="A475" s="92" t="s">
        <v>4638</v>
      </c>
      <c r="B475" t="s">
        <v>2049</v>
      </c>
      <c r="C475" t="s">
        <v>2670</v>
      </c>
      <c r="D475" t="s">
        <v>2507</v>
      </c>
      <c r="E475" t="s">
        <v>2671</v>
      </c>
      <c r="F475" t="s">
        <v>2672</v>
      </c>
      <c r="G475" t="s">
        <v>4640</v>
      </c>
      <c r="H475" t="s">
        <v>108</v>
      </c>
      <c r="I475" t="s">
        <v>4072</v>
      </c>
    </row>
    <row r="476" spans="1:11">
      <c r="A476" s="92" t="s">
        <v>4638</v>
      </c>
      <c r="B476" t="s">
        <v>2049</v>
      </c>
      <c r="C476" t="s">
        <v>2530</v>
      </c>
      <c r="D476" t="s">
        <v>2531</v>
      </c>
      <c r="E476" t="s">
        <v>2532</v>
      </c>
      <c r="F476" t="s">
        <v>2533</v>
      </c>
      <c r="G476" t="s">
        <v>4613</v>
      </c>
      <c r="I476" t="s">
        <v>4072</v>
      </c>
    </row>
    <row r="477" spans="1:11">
      <c r="A477" s="92" t="s">
        <v>4638</v>
      </c>
      <c r="B477" t="s">
        <v>2049</v>
      </c>
      <c r="C477" t="s">
        <v>2530</v>
      </c>
      <c r="D477" t="s">
        <v>2531</v>
      </c>
      <c r="E477" t="s">
        <v>2532</v>
      </c>
      <c r="F477" t="s">
        <v>2533</v>
      </c>
      <c r="G477" t="s">
        <v>4640</v>
      </c>
      <c r="H477" t="s">
        <v>108</v>
      </c>
      <c r="I477" t="s">
        <v>4072</v>
      </c>
    </row>
    <row r="478" spans="1:11">
      <c r="A478" s="92" t="s">
        <v>4638</v>
      </c>
      <c r="B478" t="s">
        <v>2049</v>
      </c>
      <c r="C478" t="s">
        <v>2534</v>
      </c>
      <c r="D478" t="s">
        <v>2535</v>
      </c>
      <c r="E478" t="s">
        <v>2474</v>
      </c>
      <c r="F478" t="s">
        <v>2536</v>
      </c>
      <c r="G478" t="s">
        <v>4639</v>
      </c>
      <c r="H478" t="s">
        <v>2475</v>
      </c>
      <c r="I478" t="s">
        <v>4072</v>
      </c>
      <c r="J478" t="s">
        <v>2287</v>
      </c>
      <c r="K478" t="s">
        <v>2288</v>
      </c>
    </row>
    <row r="479" spans="1:11">
      <c r="A479" s="92" t="s">
        <v>4638</v>
      </c>
      <c r="B479" t="s">
        <v>2049</v>
      </c>
      <c r="C479" t="s">
        <v>2537</v>
      </c>
      <c r="D479" t="s">
        <v>2426</v>
      </c>
      <c r="E479" t="s">
        <v>2427</v>
      </c>
      <c r="G479" t="s">
        <v>4639</v>
      </c>
      <c r="H479" t="s">
        <v>2482</v>
      </c>
      <c r="I479" t="s">
        <v>4072</v>
      </c>
    </row>
    <row r="480" spans="1:11">
      <c r="A480" s="92" t="s">
        <v>4638</v>
      </c>
      <c r="B480" t="s">
        <v>2049</v>
      </c>
      <c r="C480" t="s">
        <v>2673</v>
      </c>
      <c r="D480" t="s">
        <v>2426</v>
      </c>
      <c r="E480" t="s">
        <v>108</v>
      </c>
      <c r="G480" t="s">
        <v>4640</v>
      </c>
      <c r="H480" t="s">
        <v>108</v>
      </c>
      <c r="I480" t="s">
        <v>4072</v>
      </c>
    </row>
    <row r="481" spans="1:11">
      <c r="A481" s="92" t="s">
        <v>4638</v>
      </c>
      <c r="B481" t="s">
        <v>2049</v>
      </c>
      <c r="C481" t="s">
        <v>2674</v>
      </c>
      <c r="D481" t="s">
        <v>2535</v>
      </c>
      <c r="E481" t="s">
        <v>2675</v>
      </c>
      <c r="F481" t="s">
        <v>2676</v>
      </c>
      <c r="G481" t="s">
        <v>4640</v>
      </c>
      <c r="H481" t="s">
        <v>2675</v>
      </c>
      <c r="I481" t="s">
        <v>4072</v>
      </c>
      <c r="J481" t="s">
        <v>2287</v>
      </c>
      <c r="K481" t="s">
        <v>2288</v>
      </c>
    </row>
    <row r="482" spans="1:11">
      <c r="A482" s="92" t="s">
        <v>4641</v>
      </c>
      <c r="B482" t="s">
        <v>2004</v>
      </c>
      <c r="C482" t="s">
        <v>2426</v>
      </c>
      <c r="D482" t="s">
        <v>2426</v>
      </c>
      <c r="E482" t="s">
        <v>2427</v>
      </c>
      <c r="F482" t="s">
        <v>2430</v>
      </c>
      <c r="G482" t="s">
        <v>4642</v>
      </c>
      <c r="H482" t="s">
        <v>2565</v>
      </c>
      <c r="I482" t="s">
        <v>4001</v>
      </c>
      <c r="J482" t="s">
        <v>4643</v>
      </c>
      <c r="K482" t="s">
        <v>4644</v>
      </c>
    </row>
    <row r="483" spans="1:11">
      <c r="A483" s="92" t="s">
        <v>4641</v>
      </c>
      <c r="B483" t="s">
        <v>2004</v>
      </c>
      <c r="C483" t="s">
        <v>2431</v>
      </c>
      <c r="D483" t="s">
        <v>2432</v>
      </c>
      <c r="G483" t="s">
        <v>4613</v>
      </c>
      <c r="I483" t="s">
        <v>4001</v>
      </c>
      <c r="J483" t="s">
        <v>2291</v>
      </c>
      <c r="K483" t="s">
        <v>1617</v>
      </c>
    </row>
    <row r="484" spans="1:11">
      <c r="A484" s="92" t="s">
        <v>4641</v>
      </c>
      <c r="B484" t="s">
        <v>2004</v>
      </c>
      <c r="C484" t="s">
        <v>2436</v>
      </c>
      <c r="D484" t="s">
        <v>2432</v>
      </c>
      <c r="G484" t="s">
        <v>4613</v>
      </c>
      <c r="I484" t="s">
        <v>4001</v>
      </c>
      <c r="J484" t="s">
        <v>4643</v>
      </c>
      <c r="K484" t="s">
        <v>4644</v>
      </c>
    </row>
    <row r="485" spans="1:11">
      <c r="A485" s="92" t="s">
        <v>4641</v>
      </c>
      <c r="B485" t="s">
        <v>2007</v>
      </c>
      <c r="C485" t="s">
        <v>2438</v>
      </c>
      <c r="D485" t="s">
        <v>2432</v>
      </c>
      <c r="G485" t="s">
        <v>4614</v>
      </c>
      <c r="I485" t="s">
        <v>4005</v>
      </c>
      <c r="J485" t="s">
        <v>2100</v>
      </c>
      <c r="K485" t="s">
        <v>2101</v>
      </c>
    </row>
    <row r="486" spans="1:11">
      <c r="A486" s="92" t="s">
        <v>4641</v>
      </c>
      <c r="B486" t="s">
        <v>2007</v>
      </c>
      <c r="C486" t="s">
        <v>2440</v>
      </c>
      <c r="D486" t="s">
        <v>2441</v>
      </c>
      <c r="G486" t="s">
        <v>4613</v>
      </c>
      <c r="I486" t="s">
        <v>4005</v>
      </c>
      <c r="J486" t="s">
        <v>2100</v>
      </c>
      <c r="K486" t="s">
        <v>2101</v>
      </c>
    </row>
    <row r="487" spans="1:11">
      <c r="A487" s="92" t="s">
        <v>4641</v>
      </c>
      <c r="B487" t="s">
        <v>2007</v>
      </c>
      <c r="C487" t="s">
        <v>2442</v>
      </c>
      <c r="D487" t="s">
        <v>2441</v>
      </c>
      <c r="G487" t="s">
        <v>4613</v>
      </c>
      <c r="I487" t="s">
        <v>4005</v>
      </c>
      <c r="J487" t="s">
        <v>2100</v>
      </c>
      <c r="K487" t="s">
        <v>2101</v>
      </c>
    </row>
    <row r="488" spans="1:11">
      <c r="A488" s="92" t="s">
        <v>4641</v>
      </c>
      <c r="B488" t="s">
        <v>2007</v>
      </c>
      <c r="C488" t="s">
        <v>2443</v>
      </c>
      <c r="D488" t="s">
        <v>2432</v>
      </c>
      <c r="G488" t="s">
        <v>4614</v>
      </c>
      <c r="I488" t="s">
        <v>4005</v>
      </c>
      <c r="J488" t="s">
        <v>2100</v>
      </c>
      <c r="K488" t="s">
        <v>2101</v>
      </c>
    </row>
    <row r="489" spans="1:11">
      <c r="A489" s="92" t="s">
        <v>4641</v>
      </c>
      <c r="B489" t="s">
        <v>2007</v>
      </c>
      <c r="C489" t="s">
        <v>2444</v>
      </c>
      <c r="D489" t="s">
        <v>2441</v>
      </c>
      <c r="G489" t="s">
        <v>4613</v>
      </c>
      <c r="I489" t="s">
        <v>4005</v>
      </c>
      <c r="J489" t="s">
        <v>2100</v>
      </c>
      <c r="K489" t="s">
        <v>2101</v>
      </c>
    </row>
    <row r="490" spans="1:11">
      <c r="A490" s="92" t="s">
        <v>4641</v>
      </c>
      <c r="B490" t="s">
        <v>2007</v>
      </c>
      <c r="C490" t="s">
        <v>2445</v>
      </c>
      <c r="D490" t="s">
        <v>2432</v>
      </c>
      <c r="G490" t="s">
        <v>4613</v>
      </c>
      <c r="I490" t="s">
        <v>4005</v>
      </c>
      <c r="J490" t="s">
        <v>2100</v>
      </c>
      <c r="K490" t="s">
        <v>2101</v>
      </c>
    </row>
    <row r="491" spans="1:11">
      <c r="A491" s="92" t="s">
        <v>4641</v>
      </c>
      <c r="B491" t="s">
        <v>2007</v>
      </c>
      <c r="C491" t="s">
        <v>2446</v>
      </c>
      <c r="D491" t="s">
        <v>2432</v>
      </c>
      <c r="G491" t="s">
        <v>4614</v>
      </c>
      <c r="I491" t="s">
        <v>4005</v>
      </c>
      <c r="J491" t="s">
        <v>2294</v>
      </c>
      <c r="K491" t="s">
        <v>2295</v>
      </c>
    </row>
    <row r="492" spans="1:11">
      <c r="A492" s="92" t="s">
        <v>4641</v>
      </c>
      <c r="B492" t="s">
        <v>2007</v>
      </c>
      <c r="C492" t="s">
        <v>2447</v>
      </c>
      <c r="D492" t="s">
        <v>2432</v>
      </c>
      <c r="G492" t="s">
        <v>4614</v>
      </c>
      <c r="I492" t="s">
        <v>4005</v>
      </c>
      <c r="J492" t="s">
        <v>2100</v>
      </c>
      <c r="K492" t="s">
        <v>2101</v>
      </c>
    </row>
    <row r="493" spans="1:11">
      <c r="A493" s="92" t="s">
        <v>4641</v>
      </c>
      <c r="B493" t="s">
        <v>2007</v>
      </c>
      <c r="C493" t="s">
        <v>2448</v>
      </c>
      <c r="D493" t="s">
        <v>2432</v>
      </c>
      <c r="G493" t="s">
        <v>4614</v>
      </c>
      <c r="I493" t="s">
        <v>4005</v>
      </c>
      <c r="J493" t="s">
        <v>2100</v>
      </c>
      <c r="K493" t="s">
        <v>2101</v>
      </c>
    </row>
    <row r="494" spans="1:11">
      <c r="A494" s="92" t="s">
        <v>4641</v>
      </c>
      <c r="B494" t="s">
        <v>2007</v>
      </c>
      <c r="C494" t="s">
        <v>2449</v>
      </c>
      <c r="D494" t="s">
        <v>2441</v>
      </c>
      <c r="G494" t="s">
        <v>4614</v>
      </c>
      <c r="I494" t="s">
        <v>4005</v>
      </c>
      <c r="J494" t="s">
        <v>2100</v>
      </c>
      <c r="K494" t="s">
        <v>2101</v>
      </c>
    </row>
    <row r="495" spans="1:11">
      <c r="A495" s="92" t="s">
        <v>4641</v>
      </c>
      <c r="B495" t="s">
        <v>2007</v>
      </c>
      <c r="C495" t="s">
        <v>2426</v>
      </c>
      <c r="D495" t="s">
        <v>2426</v>
      </c>
      <c r="E495" t="s">
        <v>2427</v>
      </c>
      <c r="F495" t="s">
        <v>2450</v>
      </c>
      <c r="G495" t="s">
        <v>4642</v>
      </c>
      <c r="H495" t="s">
        <v>2565</v>
      </c>
      <c r="I495" t="s">
        <v>4005</v>
      </c>
      <c r="J495" t="s">
        <v>2100</v>
      </c>
      <c r="K495" t="s">
        <v>2101</v>
      </c>
    </row>
    <row r="496" spans="1:11">
      <c r="A496" s="92" t="s">
        <v>4641</v>
      </c>
      <c r="B496" t="s">
        <v>2010</v>
      </c>
      <c r="C496" t="s">
        <v>2426</v>
      </c>
      <c r="D496" t="s">
        <v>2426</v>
      </c>
      <c r="E496" t="s">
        <v>2427</v>
      </c>
      <c r="F496" t="s">
        <v>2430</v>
      </c>
      <c r="G496" t="s">
        <v>4642</v>
      </c>
      <c r="H496" t="s">
        <v>2565</v>
      </c>
      <c r="I496" t="s">
        <v>4009</v>
      </c>
      <c r="J496" t="s">
        <v>2100</v>
      </c>
      <c r="K496" t="s">
        <v>2101</v>
      </c>
    </row>
    <row r="497" spans="1:11">
      <c r="A497" s="92" t="s">
        <v>4641</v>
      </c>
      <c r="B497" t="s">
        <v>2013</v>
      </c>
      <c r="C497" t="s">
        <v>2426</v>
      </c>
      <c r="D497" t="s">
        <v>2426</v>
      </c>
      <c r="E497" t="s">
        <v>2427</v>
      </c>
      <c r="F497" t="s">
        <v>2453</v>
      </c>
      <c r="G497" t="s">
        <v>4642</v>
      </c>
      <c r="H497" t="s">
        <v>2565</v>
      </c>
      <c r="I497" t="s">
        <v>4013</v>
      </c>
      <c r="J497" t="s">
        <v>2100</v>
      </c>
      <c r="K497" t="s">
        <v>2101</v>
      </c>
    </row>
    <row r="498" spans="1:11">
      <c r="A498" s="92" t="s">
        <v>4641</v>
      </c>
      <c r="B498" t="s">
        <v>2013</v>
      </c>
      <c r="C498" t="s">
        <v>2454</v>
      </c>
      <c r="D498" t="s">
        <v>2432</v>
      </c>
      <c r="G498" t="s">
        <v>4613</v>
      </c>
      <c r="I498" t="s">
        <v>4013</v>
      </c>
      <c r="J498" t="s">
        <v>4643</v>
      </c>
      <c r="K498" t="s">
        <v>4644</v>
      </c>
    </row>
    <row r="499" spans="1:11">
      <c r="A499" s="92" t="s">
        <v>4641</v>
      </c>
      <c r="B499" t="s">
        <v>2015</v>
      </c>
      <c r="C499" t="s">
        <v>2426</v>
      </c>
      <c r="D499" t="s">
        <v>2426</v>
      </c>
      <c r="E499" t="s">
        <v>2427</v>
      </c>
      <c r="F499" t="s">
        <v>2450</v>
      </c>
      <c r="G499" t="s">
        <v>4642</v>
      </c>
      <c r="H499" t="s">
        <v>2565</v>
      </c>
      <c r="I499" t="s">
        <v>4017</v>
      </c>
      <c r="J499" t="s">
        <v>2100</v>
      </c>
      <c r="K499" t="s">
        <v>2101</v>
      </c>
    </row>
    <row r="500" spans="1:11">
      <c r="A500" s="92" t="s">
        <v>4641</v>
      </c>
      <c r="B500" t="s">
        <v>2019</v>
      </c>
      <c r="C500" t="s">
        <v>2426</v>
      </c>
      <c r="D500" t="s">
        <v>2426</v>
      </c>
      <c r="E500" t="s">
        <v>2427</v>
      </c>
      <c r="F500" t="s">
        <v>2450</v>
      </c>
      <c r="G500" t="s">
        <v>4642</v>
      </c>
      <c r="H500" t="s">
        <v>2565</v>
      </c>
      <c r="I500" t="s">
        <v>4021</v>
      </c>
      <c r="J500" t="s">
        <v>2100</v>
      </c>
      <c r="K500" t="s">
        <v>2101</v>
      </c>
    </row>
    <row r="501" spans="1:11">
      <c r="A501" s="92" t="s">
        <v>4641</v>
      </c>
      <c r="B501" t="s">
        <v>2019</v>
      </c>
      <c r="C501" t="s">
        <v>2457</v>
      </c>
      <c r="D501" t="s">
        <v>2432</v>
      </c>
      <c r="G501" t="s">
        <v>4613</v>
      </c>
      <c r="I501" t="s">
        <v>4021</v>
      </c>
      <c r="J501" t="s">
        <v>2100</v>
      </c>
      <c r="K501" t="s">
        <v>2101</v>
      </c>
    </row>
    <row r="502" spans="1:11">
      <c r="A502" s="92" t="s">
        <v>4641</v>
      </c>
      <c r="B502" t="s">
        <v>2019</v>
      </c>
      <c r="C502" t="s">
        <v>2458</v>
      </c>
      <c r="D502" t="s">
        <v>2432</v>
      </c>
      <c r="G502" t="s">
        <v>4613</v>
      </c>
      <c r="I502" t="s">
        <v>4021</v>
      </c>
      <c r="J502" t="s">
        <v>2100</v>
      </c>
      <c r="K502" t="s">
        <v>2101</v>
      </c>
    </row>
    <row r="503" spans="1:11">
      <c r="A503" s="92" t="s">
        <v>4641</v>
      </c>
      <c r="B503" t="s">
        <v>2019</v>
      </c>
      <c r="C503" t="s">
        <v>2459</v>
      </c>
      <c r="D503" t="s">
        <v>2432</v>
      </c>
      <c r="G503" t="s">
        <v>4613</v>
      </c>
      <c r="I503" t="s">
        <v>4021</v>
      </c>
      <c r="J503" t="s">
        <v>2294</v>
      </c>
      <c r="K503" t="s">
        <v>2295</v>
      </c>
    </row>
    <row r="504" spans="1:11">
      <c r="A504" s="92" t="s">
        <v>4641</v>
      </c>
      <c r="B504" t="s">
        <v>2019</v>
      </c>
      <c r="C504" t="s">
        <v>2460</v>
      </c>
      <c r="D504" t="s">
        <v>2432</v>
      </c>
      <c r="G504" t="s">
        <v>4613</v>
      </c>
      <c r="I504" t="s">
        <v>4021</v>
      </c>
      <c r="J504" t="s">
        <v>2294</v>
      </c>
      <c r="K504" t="s">
        <v>2295</v>
      </c>
    </row>
    <row r="505" spans="1:11">
      <c r="A505" s="92" t="s">
        <v>4641</v>
      </c>
      <c r="B505" t="s">
        <v>2019</v>
      </c>
      <c r="C505" t="s">
        <v>2461</v>
      </c>
      <c r="D505" t="s">
        <v>2432</v>
      </c>
      <c r="G505" t="s">
        <v>4613</v>
      </c>
      <c r="I505" t="s">
        <v>4021</v>
      </c>
      <c r="J505" t="s">
        <v>2294</v>
      </c>
      <c r="K505" t="s">
        <v>2295</v>
      </c>
    </row>
    <row r="506" spans="1:11">
      <c r="A506" s="92" t="s">
        <v>4641</v>
      </c>
      <c r="B506" t="s">
        <v>2019</v>
      </c>
      <c r="C506" t="s">
        <v>2462</v>
      </c>
      <c r="D506" t="s">
        <v>2432</v>
      </c>
      <c r="G506" t="s">
        <v>4613</v>
      </c>
      <c r="I506" t="s">
        <v>4021</v>
      </c>
      <c r="J506" t="s">
        <v>2294</v>
      </c>
      <c r="K506" t="s">
        <v>2295</v>
      </c>
    </row>
    <row r="507" spans="1:11">
      <c r="A507" s="92" t="s">
        <v>4641</v>
      </c>
      <c r="B507" t="s">
        <v>2019</v>
      </c>
      <c r="C507" t="s">
        <v>2463</v>
      </c>
      <c r="D507" t="s">
        <v>2432</v>
      </c>
      <c r="G507" t="s">
        <v>4613</v>
      </c>
      <c r="I507" t="s">
        <v>4021</v>
      </c>
      <c r="J507" t="s">
        <v>2100</v>
      </c>
      <c r="K507" t="s">
        <v>2101</v>
      </c>
    </row>
    <row r="508" spans="1:11">
      <c r="A508" s="92" t="s">
        <v>4641</v>
      </c>
      <c r="B508" t="s">
        <v>2019</v>
      </c>
      <c r="C508" t="s">
        <v>2464</v>
      </c>
      <c r="D508" t="s">
        <v>2432</v>
      </c>
      <c r="G508" t="s">
        <v>4613</v>
      </c>
      <c r="I508" t="s">
        <v>4021</v>
      </c>
      <c r="J508" t="s">
        <v>2100</v>
      </c>
      <c r="K508" t="s">
        <v>2101</v>
      </c>
    </row>
    <row r="509" spans="1:11">
      <c r="A509" s="92" t="s">
        <v>4641</v>
      </c>
      <c r="B509" t="s">
        <v>2021</v>
      </c>
      <c r="C509" t="s">
        <v>2426</v>
      </c>
      <c r="D509" t="s">
        <v>2426</v>
      </c>
      <c r="E509" t="s">
        <v>2427</v>
      </c>
      <c r="F509" t="s">
        <v>2450</v>
      </c>
      <c r="G509" t="s">
        <v>4642</v>
      </c>
      <c r="H509" t="s">
        <v>2565</v>
      </c>
      <c r="I509" t="s">
        <v>4025</v>
      </c>
      <c r="J509" t="s">
        <v>2100</v>
      </c>
      <c r="K509" t="s">
        <v>2101</v>
      </c>
    </row>
    <row r="510" spans="1:11">
      <c r="A510" s="92" t="s">
        <v>4641</v>
      </c>
      <c r="B510" t="s">
        <v>2021</v>
      </c>
      <c r="C510" t="s">
        <v>2466</v>
      </c>
      <c r="D510" t="s">
        <v>2467</v>
      </c>
      <c r="G510" t="s">
        <v>4615</v>
      </c>
      <c r="I510" t="s">
        <v>4025</v>
      </c>
      <c r="J510" t="s">
        <v>2100</v>
      </c>
      <c r="K510" t="s">
        <v>2101</v>
      </c>
    </row>
    <row r="511" spans="1:11">
      <c r="A511" s="92" t="s">
        <v>4641</v>
      </c>
      <c r="B511" t="s">
        <v>2021</v>
      </c>
      <c r="C511" t="s">
        <v>2469</v>
      </c>
      <c r="D511" t="s">
        <v>2432</v>
      </c>
      <c r="G511" t="s">
        <v>4613</v>
      </c>
      <c r="I511" t="s">
        <v>4025</v>
      </c>
      <c r="J511" t="s">
        <v>2100</v>
      </c>
      <c r="K511" t="s">
        <v>2101</v>
      </c>
    </row>
    <row r="512" spans="1:11">
      <c r="A512" s="92" t="s">
        <v>4641</v>
      </c>
      <c r="B512" t="s">
        <v>2022</v>
      </c>
      <c r="C512" t="s">
        <v>2426</v>
      </c>
      <c r="D512" t="s">
        <v>2426</v>
      </c>
      <c r="E512" t="s">
        <v>2427</v>
      </c>
      <c r="F512" t="s">
        <v>2450</v>
      </c>
      <c r="G512" t="s">
        <v>4642</v>
      </c>
      <c r="H512" t="s">
        <v>2565</v>
      </c>
      <c r="I512" t="s">
        <v>4029</v>
      </c>
      <c r="J512" t="s">
        <v>2100</v>
      </c>
      <c r="K512" t="s">
        <v>2101</v>
      </c>
    </row>
    <row r="513" spans="1:11">
      <c r="A513" s="92" t="s">
        <v>4641</v>
      </c>
      <c r="B513" t="s">
        <v>2023</v>
      </c>
      <c r="C513" t="s">
        <v>2548</v>
      </c>
      <c r="D513" t="s">
        <v>2549</v>
      </c>
      <c r="E513" t="s">
        <v>551</v>
      </c>
      <c r="F513" t="s">
        <v>2551</v>
      </c>
      <c r="G513" t="s">
        <v>4645</v>
      </c>
      <c r="H513" t="s">
        <v>551</v>
      </c>
      <c r="I513" t="s">
        <v>4032</v>
      </c>
      <c r="J513" t="s">
        <v>2294</v>
      </c>
      <c r="K513" t="s">
        <v>2295</v>
      </c>
    </row>
    <row r="514" spans="1:11">
      <c r="A514" s="92" t="s">
        <v>4641</v>
      </c>
      <c r="B514" t="s">
        <v>2023</v>
      </c>
      <c r="C514" t="s">
        <v>2477</v>
      </c>
      <c r="D514" t="s">
        <v>2426</v>
      </c>
      <c r="E514" t="s">
        <v>1213</v>
      </c>
      <c r="G514" t="s">
        <v>4646</v>
      </c>
      <c r="H514" t="s">
        <v>1213</v>
      </c>
      <c r="I514" t="s">
        <v>4032</v>
      </c>
      <c r="J514" t="s">
        <v>2294</v>
      </c>
      <c r="K514" t="s">
        <v>2295</v>
      </c>
    </row>
    <row r="515" spans="1:11">
      <c r="A515" s="92" t="s">
        <v>4641</v>
      </c>
      <c r="B515" t="s">
        <v>2023</v>
      </c>
      <c r="C515" t="s">
        <v>2478</v>
      </c>
      <c r="E515" t="s">
        <v>2479</v>
      </c>
      <c r="G515" t="s">
        <v>4647</v>
      </c>
      <c r="H515" t="s">
        <v>2552</v>
      </c>
      <c r="I515" t="s">
        <v>4032</v>
      </c>
      <c r="J515" t="s">
        <v>2294</v>
      </c>
      <c r="K515" t="s">
        <v>2295</v>
      </c>
    </row>
    <row r="516" spans="1:11">
      <c r="A516" s="92" t="s">
        <v>4641</v>
      </c>
      <c r="B516" t="s">
        <v>2023</v>
      </c>
      <c r="C516" t="s">
        <v>2553</v>
      </c>
      <c r="D516" t="s">
        <v>2473</v>
      </c>
      <c r="E516" t="s">
        <v>108</v>
      </c>
      <c r="G516" t="s">
        <v>4647</v>
      </c>
      <c r="H516" t="s">
        <v>108</v>
      </c>
      <c r="I516" t="s">
        <v>4032</v>
      </c>
      <c r="J516" t="s">
        <v>2100</v>
      </c>
      <c r="K516" t="s">
        <v>2101</v>
      </c>
    </row>
    <row r="517" spans="1:11">
      <c r="A517" s="92" t="s">
        <v>4641</v>
      </c>
      <c r="B517" t="s">
        <v>2023</v>
      </c>
      <c r="C517" t="s">
        <v>2554</v>
      </c>
      <c r="D517" t="s">
        <v>2555</v>
      </c>
      <c r="E517" t="s">
        <v>2556</v>
      </c>
      <c r="F517" t="s">
        <v>2557</v>
      </c>
      <c r="G517" t="s">
        <v>4647</v>
      </c>
      <c r="H517" t="s">
        <v>2556</v>
      </c>
      <c r="I517" t="s">
        <v>4032</v>
      </c>
      <c r="J517" t="s">
        <v>2100</v>
      </c>
      <c r="K517" t="s">
        <v>2101</v>
      </c>
    </row>
    <row r="518" spans="1:11">
      <c r="A518" s="92" t="s">
        <v>4641</v>
      </c>
      <c r="B518" t="s">
        <v>2023</v>
      </c>
      <c r="C518" t="s">
        <v>2558</v>
      </c>
      <c r="E518" t="s">
        <v>108</v>
      </c>
      <c r="G518" t="s">
        <v>4647</v>
      </c>
      <c r="H518" t="s">
        <v>108</v>
      </c>
      <c r="I518" t="s">
        <v>4032</v>
      </c>
      <c r="J518" t="s">
        <v>2100</v>
      </c>
      <c r="K518" t="s">
        <v>2101</v>
      </c>
    </row>
    <row r="519" spans="1:11">
      <c r="A519" s="92" t="s">
        <v>4641</v>
      </c>
      <c r="B519" t="s">
        <v>2024</v>
      </c>
      <c r="C519" t="s">
        <v>2560</v>
      </c>
      <c r="D519" t="s">
        <v>2485</v>
      </c>
      <c r="E519" t="s">
        <v>108</v>
      </c>
      <c r="G519" t="s">
        <v>4647</v>
      </c>
      <c r="H519" t="s">
        <v>108</v>
      </c>
      <c r="I519" t="s">
        <v>4036</v>
      </c>
      <c r="J519" t="s">
        <v>4643</v>
      </c>
      <c r="K519" t="s">
        <v>4644</v>
      </c>
    </row>
    <row r="520" spans="1:11">
      <c r="A520" s="92" t="s">
        <v>4641</v>
      </c>
      <c r="B520" t="s">
        <v>2024</v>
      </c>
      <c r="C520" t="s">
        <v>2561</v>
      </c>
      <c r="D520" t="s">
        <v>2562</v>
      </c>
      <c r="E520" t="s">
        <v>108</v>
      </c>
      <c r="F520" t="s">
        <v>2563</v>
      </c>
      <c r="G520" t="s">
        <v>4647</v>
      </c>
      <c r="H520" t="s">
        <v>108</v>
      </c>
      <c r="I520" t="s">
        <v>4036</v>
      </c>
      <c r="J520" t="s">
        <v>2100</v>
      </c>
      <c r="K520" t="s">
        <v>2101</v>
      </c>
    </row>
    <row r="521" spans="1:11">
      <c r="A521" s="92" t="s">
        <v>4641</v>
      </c>
      <c r="B521" t="s">
        <v>2024</v>
      </c>
      <c r="C521" t="s">
        <v>2564</v>
      </c>
      <c r="D521" t="s">
        <v>2562</v>
      </c>
      <c r="E521" t="s">
        <v>108</v>
      </c>
      <c r="G521" t="s">
        <v>4647</v>
      </c>
      <c r="H521" t="s">
        <v>108</v>
      </c>
      <c r="I521" t="s">
        <v>4036</v>
      </c>
      <c r="J521" t="s">
        <v>2100</v>
      </c>
      <c r="K521" t="s">
        <v>2101</v>
      </c>
    </row>
    <row r="522" spans="1:11">
      <c r="A522" s="92" t="s">
        <v>4641</v>
      </c>
      <c r="B522" t="s">
        <v>2024</v>
      </c>
      <c r="C522" t="s">
        <v>2481</v>
      </c>
      <c r="D522" t="s">
        <v>2426</v>
      </c>
      <c r="E522" t="s">
        <v>2427</v>
      </c>
      <c r="G522" t="s">
        <v>4642</v>
      </c>
      <c r="H522" t="s">
        <v>2565</v>
      </c>
      <c r="I522" t="s">
        <v>4036</v>
      </c>
      <c r="J522" t="s">
        <v>2100</v>
      </c>
      <c r="K522" t="s">
        <v>2101</v>
      </c>
    </row>
    <row r="523" spans="1:11">
      <c r="A523" s="92" t="s">
        <v>4641</v>
      </c>
      <c r="B523" t="s">
        <v>2024</v>
      </c>
      <c r="C523" t="s">
        <v>2566</v>
      </c>
      <c r="D523" t="s">
        <v>2567</v>
      </c>
      <c r="E523" t="s">
        <v>108</v>
      </c>
      <c r="F523" t="s">
        <v>2568</v>
      </c>
      <c r="G523" t="s">
        <v>4647</v>
      </c>
      <c r="H523" t="s">
        <v>108</v>
      </c>
      <c r="I523" t="s">
        <v>4036</v>
      </c>
      <c r="J523" t="s">
        <v>2100</v>
      </c>
      <c r="K523" t="s">
        <v>2101</v>
      </c>
    </row>
    <row r="524" spans="1:11">
      <c r="A524" s="92" t="s">
        <v>4641</v>
      </c>
      <c r="B524" t="s">
        <v>3816</v>
      </c>
      <c r="C524" t="s">
        <v>2570</v>
      </c>
      <c r="D524" t="s">
        <v>2571</v>
      </c>
      <c r="E524" t="s">
        <v>108</v>
      </c>
      <c r="G524" t="s">
        <v>4647</v>
      </c>
      <c r="H524" t="s">
        <v>108</v>
      </c>
      <c r="I524" t="s">
        <v>4040</v>
      </c>
      <c r="J524" t="s">
        <v>2100</v>
      </c>
      <c r="K524" t="s">
        <v>2101</v>
      </c>
    </row>
    <row r="525" spans="1:11">
      <c r="A525" s="92" t="s">
        <v>4641</v>
      </c>
      <c r="B525" t="s">
        <v>3816</v>
      </c>
      <c r="C525" t="s">
        <v>2572</v>
      </c>
      <c r="D525" t="s">
        <v>2571</v>
      </c>
      <c r="E525" t="s">
        <v>2573</v>
      </c>
      <c r="G525" t="s">
        <v>4647</v>
      </c>
      <c r="H525" t="s">
        <v>108</v>
      </c>
      <c r="I525" t="s">
        <v>4040</v>
      </c>
      <c r="J525" t="s">
        <v>2294</v>
      </c>
      <c r="K525" t="s">
        <v>2295</v>
      </c>
    </row>
    <row r="526" spans="1:11">
      <c r="A526" s="92" t="s">
        <v>4641</v>
      </c>
      <c r="B526" t="s">
        <v>3816</v>
      </c>
      <c r="C526" t="s">
        <v>2574</v>
      </c>
      <c r="D526" t="s">
        <v>2571</v>
      </c>
      <c r="E526" t="s">
        <v>2575</v>
      </c>
      <c r="F526" t="s">
        <v>2576</v>
      </c>
      <c r="G526" t="s">
        <v>4647</v>
      </c>
      <c r="H526" t="s">
        <v>108</v>
      </c>
      <c r="I526" t="s">
        <v>4040</v>
      </c>
      <c r="J526" t="s">
        <v>2100</v>
      </c>
      <c r="K526" t="s">
        <v>2101</v>
      </c>
    </row>
    <row r="527" spans="1:11">
      <c r="A527" s="92" t="s">
        <v>4641</v>
      </c>
      <c r="B527" t="s">
        <v>3816</v>
      </c>
      <c r="C527" t="s">
        <v>2577</v>
      </c>
      <c r="D527" t="s">
        <v>2571</v>
      </c>
      <c r="E527" t="s">
        <v>108</v>
      </c>
      <c r="G527" t="s">
        <v>4647</v>
      </c>
      <c r="H527" t="s">
        <v>108</v>
      </c>
      <c r="I527" t="s">
        <v>4040</v>
      </c>
      <c r="J527" t="s">
        <v>2100</v>
      </c>
      <c r="K527" t="s">
        <v>2101</v>
      </c>
    </row>
    <row r="528" spans="1:11">
      <c r="A528" s="92" t="s">
        <v>4641</v>
      </c>
      <c r="B528" t="s">
        <v>2030</v>
      </c>
      <c r="C528" t="s">
        <v>2579</v>
      </c>
      <c r="D528" t="s">
        <v>2580</v>
      </c>
      <c r="E528" t="s">
        <v>2581</v>
      </c>
      <c r="G528" t="s">
        <v>4647</v>
      </c>
      <c r="H528" t="s">
        <v>108</v>
      </c>
      <c r="I528" t="s">
        <v>4044</v>
      </c>
      <c r="J528" t="s">
        <v>2100</v>
      </c>
      <c r="K528" t="s">
        <v>2101</v>
      </c>
    </row>
    <row r="529" spans="1:11">
      <c r="A529" s="92" t="s">
        <v>4641</v>
      </c>
      <c r="B529" t="s">
        <v>2030</v>
      </c>
      <c r="C529" t="s">
        <v>2582</v>
      </c>
      <c r="D529" t="s">
        <v>2426</v>
      </c>
      <c r="E529" t="s">
        <v>551</v>
      </c>
      <c r="F529" t="s">
        <v>2583</v>
      </c>
      <c r="G529" t="s">
        <v>4645</v>
      </c>
      <c r="H529" t="s">
        <v>551</v>
      </c>
      <c r="I529" t="s">
        <v>4044</v>
      </c>
      <c r="J529" t="s">
        <v>2100</v>
      </c>
      <c r="K529" t="s">
        <v>2101</v>
      </c>
    </row>
    <row r="530" spans="1:11">
      <c r="A530" s="92" t="s">
        <v>4641</v>
      </c>
      <c r="B530" t="s">
        <v>2030</v>
      </c>
      <c r="C530" t="s">
        <v>2584</v>
      </c>
      <c r="D530" t="s">
        <v>2585</v>
      </c>
      <c r="E530" t="s">
        <v>2586</v>
      </c>
      <c r="G530" t="s">
        <v>4647</v>
      </c>
      <c r="H530" t="s">
        <v>108</v>
      </c>
      <c r="I530" t="s">
        <v>4044</v>
      </c>
      <c r="J530" t="s">
        <v>4643</v>
      </c>
      <c r="K530" t="s">
        <v>4644</v>
      </c>
    </row>
    <row r="531" spans="1:11">
      <c r="A531" s="92" t="s">
        <v>4641</v>
      </c>
      <c r="B531" t="s">
        <v>2030</v>
      </c>
      <c r="C531" t="s">
        <v>2587</v>
      </c>
      <c r="D531" t="s">
        <v>2588</v>
      </c>
      <c r="E531" t="s">
        <v>108</v>
      </c>
      <c r="F531" t="s">
        <v>2589</v>
      </c>
      <c r="G531" t="s">
        <v>4647</v>
      </c>
      <c r="H531" t="s">
        <v>108</v>
      </c>
      <c r="I531" t="s">
        <v>4044</v>
      </c>
      <c r="J531" t="s">
        <v>4643</v>
      </c>
      <c r="K531" t="s">
        <v>4644</v>
      </c>
    </row>
    <row r="532" spans="1:11">
      <c r="A532" s="92" t="s">
        <v>4641</v>
      </c>
      <c r="B532" t="s">
        <v>2030</v>
      </c>
      <c r="C532" t="s">
        <v>2590</v>
      </c>
      <c r="D532" t="s">
        <v>2588</v>
      </c>
      <c r="E532" t="s">
        <v>108</v>
      </c>
      <c r="G532" t="s">
        <v>4647</v>
      </c>
      <c r="H532" t="s">
        <v>108</v>
      </c>
      <c r="I532" t="s">
        <v>4044</v>
      </c>
      <c r="J532" t="s">
        <v>2100</v>
      </c>
      <c r="K532" t="s">
        <v>2101</v>
      </c>
    </row>
    <row r="533" spans="1:11">
      <c r="A533" s="92" t="s">
        <v>4641</v>
      </c>
      <c r="B533" t="s">
        <v>2032</v>
      </c>
      <c r="C533" t="s">
        <v>2592</v>
      </c>
      <c r="D533" t="s">
        <v>2485</v>
      </c>
      <c r="E533" t="s">
        <v>108</v>
      </c>
      <c r="G533" t="s">
        <v>4647</v>
      </c>
      <c r="H533" t="s">
        <v>108</v>
      </c>
      <c r="I533" t="s">
        <v>4048</v>
      </c>
      <c r="J533" t="s">
        <v>2100</v>
      </c>
      <c r="K533" t="s">
        <v>2101</v>
      </c>
    </row>
    <row r="534" spans="1:11">
      <c r="A534" s="92" t="s">
        <v>4641</v>
      </c>
      <c r="B534" t="s">
        <v>2032</v>
      </c>
      <c r="C534" t="s">
        <v>2484</v>
      </c>
      <c r="D534" t="s">
        <v>2485</v>
      </c>
      <c r="E534" t="s">
        <v>2427</v>
      </c>
      <c r="G534" t="s">
        <v>4642</v>
      </c>
      <c r="H534" t="s">
        <v>2565</v>
      </c>
      <c r="I534" t="s">
        <v>4048</v>
      </c>
      <c r="J534" t="s">
        <v>2100</v>
      </c>
      <c r="K534" t="s">
        <v>2101</v>
      </c>
    </row>
    <row r="535" spans="1:11">
      <c r="A535" s="92" t="s">
        <v>4641</v>
      </c>
      <c r="B535" t="s">
        <v>2032</v>
      </c>
      <c r="C535" t="s">
        <v>2486</v>
      </c>
      <c r="D535" t="s">
        <v>2485</v>
      </c>
      <c r="E535" t="s">
        <v>2427</v>
      </c>
      <c r="G535" t="s">
        <v>4642</v>
      </c>
      <c r="H535" t="s">
        <v>2565</v>
      </c>
      <c r="I535" t="s">
        <v>4048</v>
      </c>
    </row>
    <row r="536" spans="1:11">
      <c r="A536" s="92" t="s">
        <v>4641</v>
      </c>
      <c r="B536" t="s">
        <v>2032</v>
      </c>
      <c r="C536" t="s">
        <v>2487</v>
      </c>
      <c r="D536" t="s">
        <v>2485</v>
      </c>
      <c r="E536" t="s">
        <v>2427</v>
      </c>
      <c r="G536" t="s">
        <v>4642</v>
      </c>
      <c r="H536" t="s">
        <v>2565</v>
      </c>
      <c r="I536" t="s">
        <v>4048</v>
      </c>
    </row>
    <row r="537" spans="1:11">
      <c r="A537" s="92" t="s">
        <v>4641</v>
      </c>
      <c r="B537" t="s">
        <v>2032</v>
      </c>
      <c r="C537" t="s">
        <v>2488</v>
      </c>
      <c r="D537" t="s">
        <v>2485</v>
      </c>
      <c r="E537" t="s">
        <v>2427</v>
      </c>
      <c r="G537" t="s">
        <v>4642</v>
      </c>
      <c r="H537" t="s">
        <v>2565</v>
      </c>
      <c r="I537" t="s">
        <v>4048</v>
      </c>
    </row>
    <row r="538" spans="1:11">
      <c r="A538" s="92" t="s">
        <v>4641</v>
      </c>
      <c r="B538" t="s">
        <v>2032</v>
      </c>
      <c r="C538" t="s">
        <v>2593</v>
      </c>
      <c r="D538" t="s">
        <v>2594</v>
      </c>
      <c r="E538" t="s">
        <v>108</v>
      </c>
      <c r="F538" t="s">
        <v>2595</v>
      </c>
      <c r="G538" t="s">
        <v>4647</v>
      </c>
      <c r="H538" t="s">
        <v>108</v>
      </c>
      <c r="I538" t="s">
        <v>4048</v>
      </c>
      <c r="J538" t="s">
        <v>2100</v>
      </c>
      <c r="K538" t="s">
        <v>2101</v>
      </c>
    </row>
    <row r="539" spans="1:11">
      <c r="A539" s="92" t="s">
        <v>4641</v>
      </c>
      <c r="B539" t="s">
        <v>2032</v>
      </c>
      <c r="C539" t="s">
        <v>2596</v>
      </c>
      <c r="D539" t="s">
        <v>2594</v>
      </c>
      <c r="E539" t="s">
        <v>108</v>
      </c>
      <c r="G539" t="s">
        <v>4647</v>
      </c>
      <c r="H539" t="s">
        <v>108</v>
      </c>
      <c r="I539" t="s">
        <v>4048</v>
      </c>
    </row>
    <row r="540" spans="1:11">
      <c r="A540" s="92" t="s">
        <v>4641</v>
      </c>
      <c r="B540" t="s">
        <v>2034</v>
      </c>
      <c r="C540" t="s">
        <v>2598</v>
      </c>
      <c r="D540" t="s">
        <v>2599</v>
      </c>
      <c r="E540" t="s">
        <v>108</v>
      </c>
      <c r="G540" t="s">
        <v>4647</v>
      </c>
      <c r="H540" t="s">
        <v>108</v>
      </c>
      <c r="I540" t="s">
        <v>4050</v>
      </c>
      <c r="J540" t="s">
        <v>4643</v>
      </c>
      <c r="K540" t="s">
        <v>4644</v>
      </c>
    </row>
    <row r="541" spans="1:11">
      <c r="A541" s="92" t="s">
        <v>4641</v>
      </c>
      <c r="B541" t="s">
        <v>2034</v>
      </c>
      <c r="C541" t="s">
        <v>2600</v>
      </c>
      <c r="D541" t="s">
        <v>2601</v>
      </c>
      <c r="E541" t="s">
        <v>2581</v>
      </c>
      <c r="G541" t="s">
        <v>4647</v>
      </c>
      <c r="H541" t="s">
        <v>108</v>
      </c>
      <c r="I541" t="s">
        <v>4050</v>
      </c>
      <c r="J541" t="s">
        <v>2100</v>
      </c>
      <c r="K541" t="s">
        <v>2101</v>
      </c>
    </row>
    <row r="542" spans="1:11">
      <c r="A542" s="92" t="s">
        <v>4641</v>
      </c>
      <c r="B542" t="s">
        <v>2034</v>
      </c>
      <c r="C542" t="s">
        <v>2602</v>
      </c>
      <c r="D542" t="s">
        <v>2599</v>
      </c>
      <c r="E542" t="s">
        <v>2603</v>
      </c>
      <c r="F542" t="s">
        <v>2604</v>
      </c>
      <c r="G542" t="s">
        <v>4647</v>
      </c>
      <c r="H542" t="s">
        <v>108</v>
      </c>
      <c r="I542" t="s">
        <v>4050</v>
      </c>
      <c r="J542" t="s">
        <v>2100</v>
      </c>
      <c r="K542" t="s">
        <v>2101</v>
      </c>
    </row>
    <row r="543" spans="1:11">
      <c r="A543" s="92" t="s">
        <v>4641</v>
      </c>
      <c r="B543" t="s">
        <v>2034</v>
      </c>
      <c r="C543" t="s">
        <v>2490</v>
      </c>
      <c r="D543" t="s">
        <v>2426</v>
      </c>
      <c r="E543" t="s">
        <v>2491</v>
      </c>
      <c r="G543" t="s">
        <v>4647</v>
      </c>
      <c r="H543" t="s">
        <v>108</v>
      </c>
      <c r="I543" t="s">
        <v>4050</v>
      </c>
      <c r="J543" t="s">
        <v>2100</v>
      </c>
      <c r="K543" t="s">
        <v>2101</v>
      </c>
    </row>
    <row r="544" spans="1:11">
      <c r="A544" s="92" t="s">
        <v>4641</v>
      </c>
      <c r="B544" t="s">
        <v>2034</v>
      </c>
      <c r="C544" t="s">
        <v>2494</v>
      </c>
      <c r="D544" t="s">
        <v>2426</v>
      </c>
      <c r="E544" t="s">
        <v>2427</v>
      </c>
      <c r="G544" t="s">
        <v>4642</v>
      </c>
      <c r="H544" t="s">
        <v>2565</v>
      </c>
      <c r="I544" t="s">
        <v>4050</v>
      </c>
      <c r="J544" t="s">
        <v>2100</v>
      </c>
      <c r="K544" t="s">
        <v>2101</v>
      </c>
    </row>
    <row r="545" spans="1:11">
      <c r="A545" s="92" t="s">
        <v>4641</v>
      </c>
      <c r="B545" t="s">
        <v>2034</v>
      </c>
      <c r="C545" t="s">
        <v>2495</v>
      </c>
      <c r="D545" t="s">
        <v>2426</v>
      </c>
      <c r="E545" t="s">
        <v>2427</v>
      </c>
      <c r="G545" t="s">
        <v>4642</v>
      </c>
      <c r="H545" t="s">
        <v>2565</v>
      </c>
      <c r="I545" t="s">
        <v>4050</v>
      </c>
      <c r="J545" t="s">
        <v>4643</v>
      </c>
      <c r="K545" t="s">
        <v>4644</v>
      </c>
    </row>
    <row r="546" spans="1:11">
      <c r="A546" s="92" t="s">
        <v>4641</v>
      </c>
      <c r="B546" t="s">
        <v>2034</v>
      </c>
      <c r="C546" t="s">
        <v>2496</v>
      </c>
      <c r="D546" t="s">
        <v>2426</v>
      </c>
      <c r="E546" t="s">
        <v>2427</v>
      </c>
      <c r="G546" t="s">
        <v>4642</v>
      </c>
      <c r="H546" t="s">
        <v>2565</v>
      </c>
      <c r="I546" t="s">
        <v>4050</v>
      </c>
      <c r="J546" t="s">
        <v>4643</v>
      </c>
      <c r="K546" t="s">
        <v>4644</v>
      </c>
    </row>
    <row r="547" spans="1:11">
      <c r="A547" s="92" t="s">
        <v>4641</v>
      </c>
      <c r="B547" t="s">
        <v>2034</v>
      </c>
      <c r="C547" t="s">
        <v>2605</v>
      </c>
      <c r="D547" t="s">
        <v>2599</v>
      </c>
      <c r="E547" t="s">
        <v>2556</v>
      </c>
      <c r="G547" t="s">
        <v>4647</v>
      </c>
      <c r="H547" t="s">
        <v>2556</v>
      </c>
      <c r="I547" t="s">
        <v>4050</v>
      </c>
      <c r="J547" t="s">
        <v>2100</v>
      </c>
      <c r="K547" t="s">
        <v>2101</v>
      </c>
    </row>
    <row r="548" spans="1:11">
      <c r="A548" s="92" t="s">
        <v>4641</v>
      </c>
      <c r="B548" t="s">
        <v>2034</v>
      </c>
      <c r="C548" t="s">
        <v>2606</v>
      </c>
      <c r="D548" t="s">
        <v>2607</v>
      </c>
      <c r="E548" t="s">
        <v>108</v>
      </c>
      <c r="G548" t="s">
        <v>4647</v>
      </c>
      <c r="H548" t="s">
        <v>108</v>
      </c>
      <c r="I548" t="s">
        <v>4050</v>
      </c>
      <c r="J548" t="s">
        <v>2100</v>
      </c>
      <c r="K548" t="s">
        <v>2101</v>
      </c>
    </row>
    <row r="549" spans="1:11">
      <c r="A549" s="92" t="s">
        <v>4641</v>
      </c>
      <c r="B549" t="s">
        <v>2037</v>
      </c>
      <c r="C549" t="s">
        <v>2609</v>
      </c>
      <c r="E549" t="s">
        <v>2556</v>
      </c>
      <c r="G549" t="s">
        <v>4647</v>
      </c>
      <c r="H549" t="s">
        <v>2556</v>
      </c>
      <c r="I549" t="s">
        <v>4052</v>
      </c>
      <c r="J549" t="s">
        <v>2291</v>
      </c>
      <c r="K549" t="s">
        <v>1617</v>
      </c>
    </row>
    <row r="550" spans="1:11">
      <c r="A550" s="92" t="s">
        <v>4641</v>
      </c>
      <c r="B550" t="s">
        <v>2037</v>
      </c>
      <c r="C550" t="s">
        <v>2610</v>
      </c>
      <c r="E550" t="s">
        <v>2611</v>
      </c>
      <c r="G550" t="s">
        <v>4645</v>
      </c>
      <c r="H550" t="s">
        <v>2611</v>
      </c>
      <c r="I550" t="s">
        <v>4052</v>
      </c>
      <c r="J550" t="s">
        <v>2100</v>
      </c>
      <c r="K550" t="s">
        <v>2101</v>
      </c>
    </row>
    <row r="551" spans="1:11">
      <c r="A551" s="92" t="s">
        <v>4641</v>
      </c>
      <c r="B551" t="s">
        <v>2037</v>
      </c>
      <c r="C551" t="s">
        <v>2613</v>
      </c>
      <c r="D551" t="s">
        <v>2599</v>
      </c>
      <c r="E551" t="s">
        <v>108</v>
      </c>
      <c r="G551" t="s">
        <v>4647</v>
      </c>
      <c r="H551" t="s">
        <v>108</v>
      </c>
      <c r="I551" t="s">
        <v>4052</v>
      </c>
      <c r="J551" t="s">
        <v>2100</v>
      </c>
      <c r="K551" t="s">
        <v>2101</v>
      </c>
    </row>
    <row r="552" spans="1:11">
      <c r="A552" s="92" t="s">
        <v>4641</v>
      </c>
      <c r="B552" t="s">
        <v>2037</v>
      </c>
      <c r="C552" t="s">
        <v>2614</v>
      </c>
      <c r="D552" t="s">
        <v>2599</v>
      </c>
      <c r="E552" t="s">
        <v>108</v>
      </c>
      <c r="G552" t="s">
        <v>4647</v>
      </c>
      <c r="H552" t="s">
        <v>108</v>
      </c>
      <c r="I552" t="s">
        <v>4052</v>
      </c>
      <c r="J552" t="s">
        <v>2100</v>
      </c>
      <c r="K552" t="s">
        <v>2101</v>
      </c>
    </row>
    <row r="553" spans="1:11">
      <c r="A553" s="92" t="s">
        <v>4641</v>
      </c>
      <c r="B553" t="s">
        <v>2037</v>
      </c>
      <c r="C553" t="s">
        <v>2615</v>
      </c>
      <c r="D553" t="s">
        <v>2594</v>
      </c>
      <c r="E553" t="s">
        <v>108</v>
      </c>
      <c r="G553" t="s">
        <v>4647</v>
      </c>
      <c r="H553" t="s">
        <v>108</v>
      </c>
      <c r="I553" t="s">
        <v>4052</v>
      </c>
      <c r="J553" t="s">
        <v>2100</v>
      </c>
      <c r="K553" t="s">
        <v>2101</v>
      </c>
    </row>
    <row r="554" spans="1:11">
      <c r="A554" s="92" t="s">
        <v>4641</v>
      </c>
      <c r="B554" t="s">
        <v>2037</v>
      </c>
      <c r="C554" t="s">
        <v>2616</v>
      </c>
      <c r="D554" t="s">
        <v>2617</v>
      </c>
      <c r="E554" t="s">
        <v>2556</v>
      </c>
      <c r="G554" t="s">
        <v>4647</v>
      </c>
      <c r="H554" t="s">
        <v>2556</v>
      </c>
      <c r="I554" t="s">
        <v>4052</v>
      </c>
    </row>
    <row r="555" spans="1:11">
      <c r="A555" s="92" t="s">
        <v>4641</v>
      </c>
      <c r="B555" t="s">
        <v>2037</v>
      </c>
      <c r="C555" t="s">
        <v>2618</v>
      </c>
      <c r="D555" t="s">
        <v>2617</v>
      </c>
      <c r="E555" t="s">
        <v>2556</v>
      </c>
      <c r="G555" t="s">
        <v>4647</v>
      </c>
      <c r="H555" t="s">
        <v>2556</v>
      </c>
      <c r="I555" t="s">
        <v>4052</v>
      </c>
      <c r="J555" t="s">
        <v>2100</v>
      </c>
      <c r="K555" t="s">
        <v>2101</v>
      </c>
    </row>
    <row r="556" spans="1:11">
      <c r="A556" s="92" t="s">
        <v>4641</v>
      </c>
      <c r="B556" t="s">
        <v>2037</v>
      </c>
      <c r="C556" t="s">
        <v>2498</v>
      </c>
      <c r="D556" t="s">
        <v>2426</v>
      </c>
      <c r="E556" t="s">
        <v>2427</v>
      </c>
      <c r="G556" t="s">
        <v>4642</v>
      </c>
      <c r="H556" t="s">
        <v>2565</v>
      </c>
      <c r="I556" t="s">
        <v>4052</v>
      </c>
      <c r="J556" t="s">
        <v>2294</v>
      </c>
      <c r="K556" t="s">
        <v>2295</v>
      </c>
    </row>
    <row r="557" spans="1:11">
      <c r="A557" s="92" t="s">
        <v>4641</v>
      </c>
      <c r="B557" t="s">
        <v>2037</v>
      </c>
      <c r="C557" t="s">
        <v>2619</v>
      </c>
      <c r="D557" t="s">
        <v>2617</v>
      </c>
      <c r="E557" t="s">
        <v>108</v>
      </c>
      <c r="F557" t="s">
        <v>2620</v>
      </c>
      <c r="G557" t="s">
        <v>4647</v>
      </c>
      <c r="H557" t="s">
        <v>108</v>
      </c>
      <c r="I557" t="s">
        <v>4052</v>
      </c>
      <c r="J557" t="s">
        <v>2100</v>
      </c>
      <c r="K557" t="s">
        <v>2101</v>
      </c>
    </row>
    <row r="558" spans="1:11">
      <c r="A558" s="92" t="s">
        <v>4641</v>
      </c>
      <c r="B558" t="s">
        <v>2038</v>
      </c>
      <c r="C558" t="s">
        <v>2622</v>
      </c>
      <c r="D558" t="s">
        <v>2623</v>
      </c>
      <c r="E558" t="s">
        <v>108</v>
      </c>
      <c r="G558" t="s">
        <v>4647</v>
      </c>
      <c r="H558" t="s">
        <v>108</v>
      </c>
      <c r="I558" t="s">
        <v>4056</v>
      </c>
      <c r="J558" t="s">
        <v>2100</v>
      </c>
      <c r="K558" t="s">
        <v>2101</v>
      </c>
    </row>
    <row r="559" spans="1:11">
      <c r="A559" s="92" t="s">
        <v>4641</v>
      </c>
      <c r="B559" t="s">
        <v>2038</v>
      </c>
      <c r="C559" t="s">
        <v>2624</v>
      </c>
      <c r="D559" t="s">
        <v>2625</v>
      </c>
      <c r="E559" t="s">
        <v>108</v>
      </c>
      <c r="G559" t="s">
        <v>4647</v>
      </c>
      <c r="H559" t="s">
        <v>108</v>
      </c>
      <c r="I559" t="s">
        <v>4056</v>
      </c>
      <c r="J559" t="s">
        <v>1434</v>
      </c>
      <c r="K559" t="s">
        <v>1435</v>
      </c>
    </row>
    <row r="560" spans="1:11">
      <c r="A560" s="92" t="s">
        <v>4641</v>
      </c>
      <c r="B560" t="s">
        <v>2038</v>
      </c>
      <c r="C560" t="s">
        <v>2626</v>
      </c>
      <c r="D560" t="s">
        <v>2625</v>
      </c>
      <c r="E560" t="s">
        <v>108</v>
      </c>
      <c r="G560" t="s">
        <v>4647</v>
      </c>
      <c r="H560" t="s">
        <v>108</v>
      </c>
      <c r="I560" t="s">
        <v>4056</v>
      </c>
    </row>
    <row r="561" spans="1:11">
      <c r="A561" s="92" t="s">
        <v>4641</v>
      </c>
      <c r="B561" t="s">
        <v>2040</v>
      </c>
      <c r="C561" t="s">
        <v>2628</v>
      </c>
      <c r="D561" t="s">
        <v>2629</v>
      </c>
      <c r="E561" t="s">
        <v>551</v>
      </c>
      <c r="F561" t="s">
        <v>2630</v>
      </c>
      <c r="G561" t="s">
        <v>4645</v>
      </c>
      <c r="H561" t="s">
        <v>551</v>
      </c>
      <c r="I561" t="s">
        <v>4060</v>
      </c>
    </row>
    <row r="562" spans="1:11">
      <c r="A562" s="92" t="s">
        <v>4641</v>
      </c>
      <c r="B562" t="s">
        <v>2040</v>
      </c>
      <c r="C562" t="s">
        <v>2631</v>
      </c>
      <c r="D562" t="s">
        <v>2632</v>
      </c>
      <c r="E562" t="s">
        <v>2633</v>
      </c>
      <c r="F562" t="s">
        <v>2634</v>
      </c>
      <c r="G562" t="s">
        <v>4645</v>
      </c>
      <c r="H562" t="s">
        <v>551</v>
      </c>
      <c r="I562" t="s">
        <v>4060</v>
      </c>
    </row>
    <row r="563" spans="1:11">
      <c r="A563" s="92" t="s">
        <v>4641</v>
      </c>
      <c r="B563" t="s">
        <v>2040</v>
      </c>
      <c r="C563" t="s">
        <v>2635</v>
      </c>
      <c r="D563" t="s">
        <v>2501</v>
      </c>
      <c r="E563" t="s">
        <v>2556</v>
      </c>
      <c r="F563" t="s">
        <v>2636</v>
      </c>
      <c r="G563" t="s">
        <v>4647</v>
      </c>
      <c r="H563" t="s">
        <v>2556</v>
      </c>
      <c r="I563" t="s">
        <v>4060</v>
      </c>
    </row>
    <row r="564" spans="1:11">
      <c r="A564" s="92" t="s">
        <v>4641</v>
      </c>
      <c r="B564" t="s">
        <v>2040</v>
      </c>
      <c r="C564" t="s">
        <v>2637</v>
      </c>
      <c r="D564" t="s">
        <v>2632</v>
      </c>
      <c r="E564" t="s">
        <v>108</v>
      </c>
      <c r="F564" t="s">
        <v>2638</v>
      </c>
      <c r="G564" t="s">
        <v>4647</v>
      </c>
      <c r="H564" t="s">
        <v>108</v>
      </c>
      <c r="I564" t="s">
        <v>4060</v>
      </c>
    </row>
    <row r="565" spans="1:11">
      <c r="A565" s="92" t="s">
        <v>4641</v>
      </c>
      <c r="B565" t="s">
        <v>2040</v>
      </c>
      <c r="C565" t="s">
        <v>2639</v>
      </c>
      <c r="D565" t="s">
        <v>2640</v>
      </c>
      <c r="E565" t="s">
        <v>108</v>
      </c>
      <c r="F565" t="s">
        <v>2641</v>
      </c>
      <c r="G565" t="s">
        <v>4647</v>
      </c>
      <c r="H565" t="s">
        <v>108</v>
      </c>
      <c r="I565" t="s">
        <v>4060</v>
      </c>
    </row>
    <row r="566" spans="1:11">
      <c r="A566" s="92" t="s">
        <v>4641</v>
      </c>
      <c r="B566" t="s">
        <v>2040</v>
      </c>
      <c r="C566" t="s">
        <v>2506</v>
      </c>
      <c r="D566" t="s">
        <v>2507</v>
      </c>
      <c r="G566" t="s">
        <v>4618</v>
      </c>
      <c r="I566" t="s">
        <v>4060</v>
      </c>
    </row>
    <row r="567" spans="1:11">
      <c r="A567" s="92" t="s">
        <v>4641</v>
      </c>
      <c r="B567" t="s">
        <v>2040</v>
      </c>
      <c r="C567" t="s">
        <v>2509</v>
      </c>
      <c r="D567" t="s">
        <v>2507</v>
      </c>
      <c r="G567" t="s">
        <v>4618</v>
      </c>
      <c r="I567" t="s">
        <v>4060</v>
      </c>
    </row>
    <row r="568" spans="1:11">
      <c r="A568" s="92" t="s">
        <v>4641</v>
      </c>
      <c r="B568" t="s">
        <v>2040</v>
      </c>
      <c r="C568" t="s">
        <v>2510</v>
      </c>
      <c r="D568" t="s">
        <v>2507</v>
      </c>
      <c r="E568" t="s">
        <v>2511</v>
      </c>
      <c r="F568" t="s">
        <v>2513</v>
      </c>
      <c r="G568" t="s">
        <v>4619</v>
      </c>
      <c r="I568" t="s">
        <v>4060</v>
      </c>
    </row>
    <row r="569" spans="1:11">
      <c r="A569" s="92" t="s">
        <v>4641</v>
      </c>
      <c r="B569" t="s">
        <v>2045</v>
      </c>
      <c r="C569" t="s">
        <v>2643</v>
      </c>
      <c r="D569" t="s">
        <v>2632</v>
      </c>
      <c r="E569" t="s">
        <v>108</v>
      </c>
      <c r="F569" t="s">
        <v>2644</v>
      </c>
      <c r="G569" t="s">
        <v>4647</v>
      </c>
      <c r="H569" t="s">
        <v>108</v>
      </c>
      <c r="I569" t="s">
        <v>4064</v>
      </c>
    </row>
    <row r="570" spans="1:11">
      <c r="A570" s="92" t="s">
        <v>4641</v>
      </c>
      <c r="B570" t="s">
        <v>2045</v>
      </c>
      <c r="C570" t="s">
        <v>2645</v>
      </c>
      <c r="D570" t="s">
        <v>2646</v>
      </c>
      <c r="E570" t="s">
        <v>108</v>
      </c>
      <c r="F570" t="s">
        <v>2647</v>
      </c>
      <c r="G570" t="s">
        <v>4647</v>
      </c>
      <c r="H570" t="s">
        <v>108</v>
      </c>
      <c r="I570" t="s">
        <v>4064</v>
      </c>
    </row>
    <row r="571" spans="1:11">
      <c r="A571" s="92" t="s">
        <v>4641</v>
      </c>
      <c r="B571" t="s">
        <v>2045</v>
      </c>
      <c r="C571" t="s">
        <v>2648</v>
      </c>
      <c r="D571" t="s">
        <v>2646</v>
      </c>
      <c r="E571" t="s">
        <v>108</v>
      </c>
      <c r="F571" t="s">
        <v>2649</v>
      </c>
      <c r="G571" t="s">
        <v>4647</v>
      </c>
      <c r="H571" t="s">
        <v>108</v>
      </c>
      <c r="I571" t="s">
        <v>4064</v>
      </c>
    </row>
    <row r="572" spans="1:11">
      <c r="A572" s="92" t="s">
        <v>4641</v>
      </c>
      <c r="B572" t="s">
        <v>2045</v>
      </c>
      <c r="C572" t="s">
        <v>2650</v>
      </c>
      <c r="D572" t="s">
        <v>2632</v>
      </c>
      <c r="E572" t="s">
        <v>108</v>
      </c>
      <c r="G572" t="s">
        <v>4647</v>
      </c>
      <c r="H572" t="s">
        <v>108</v>
      </c>
      <c r="I572" t="s">
        <v>4064</v>
      </c>
      <c r="J572" t="s">
        <v>1434</v>
      </c>
      <c r="K572" t="s">
        <v>1435</v>
      </c>
    </row>
    <row r="573" spans="1:11">
      <c r="A573" s="92" t="s">
        <v>4641</v>
      </c>
      <c r="B573" t="s">
        <v>2045</v>
      </c>
      <c r="C573" t="s">
        <v>2651</v>
      </c>
      <c r="D573" t="s">
        <v>2652</v>
      </c>
      <c r="E573" t="s">
        <v>2653</v>
      </c>
      <c r="G573" t="s">
        <v>4647</v>
      </c>
      <c r="H573" t="s">
        <v>108</v>
      </c>
      <c r="I573" t="s">
        <v>4064</v>
      </c>
      <c r="J573" t="s">
        <v>1434</v>
      </c>
      <c r="K573" t="s">
        <v>1435</v>
      </c>
    </row>
    <row r="574" spans="1:11">
      <c r="A574" s="92" t="s">
        <v>4641</v>
      </c>
      <c r="B574" t="s">
        <v>2045</v>
      </c>
      <c r="C574" t="s">
        <v>2654</v>
      </c>
      <c r="D574" t="s">
        <v>2426</v>
      </c>
      <c r="E574" t="s">
        <v>551</v>
      </c>
      <c r="F574" t="s">
        <v>2655</v>
      </c>
      <c r="G574" t="s">
        <v>4645</v>
      </c>
      <c r="H574" t="s">
        <v>551</v>
      </c>
      <c r="I574" t="s">
        <v>4064</v>
      </c>
      <c r="J574" t="s">
        <v>1434</v>
      </c>
      <c r="K574" t="s">
        <v>1435</v>
      </c>
    </row>
    <row r="575" spans="1:11">
      <c r="A575" s="92" t="s">
        <v>4641</v>
      </c>
      <c r="B575" t="s">
        <v>2047</v>
      </c>
      <c r="C575" t="s">
        <v>2517</v>
      </c>
      <c r="E575" t="s">
        <v>551</v>
      </c>
      <c r="G575" t="s">
        <v>4620</v>
      </c>
      <c r="I575" t="s">
        <v>4068</v>
      </c>
    </row>
    <row r="576" spans="1:11">
      <c r="A576" s="92" t="s">
        <v>4641</v>
      </c>
      <c r="B576" t="s">
        <v>2047</v>
      </c>
      <c r="C576" t="s">
        <v>2517</v>
      </c>
      <c r="E576" t="s">
        <v>551</v>
      </c>
      <c r="G576" t="s">
        <v>4645</v>
      </c>
      <c r="H576" t="s">
        <v>551</v>
      </c>
      <c r="I576" t="s">
        <v>4068</v>
      </c>
      <c r="J576" t="s">
        <v>1434</v>
      </c>
      <c r="K576" t="s">
        <v>1435</v>
      </c>
    </row>
    <row r="577" spans="1:11">
      <c r="A577" s="92" t="s">
        <v>4641</v>
      </c>
      <c r="B577" t="s">
        <v>2047</v>
      </c>
      <c r="C577" t="s">
        <v>2657</v>
      </c>
      <c r="D577" t="s">
        <v>2658</v>
      </c>
      <c r="E577" t="s">
        <v>108</v>
      </c>
      <c r="G577" t="s">
        <v>4647</v>
      </c>
      <c r="H577" t="s">
        <v>108</v>
      </c>
      <c r="I577" t="s">
        <v>4068</v>
      </c>
      <c r="J577" t="s">
        <v>1434</v>
      </c>
      <c r="K577" t="s">
        <v>1435</v>
      </c>
    </row>
    <row r="578" spans="1:11">
      <c r="A578" s="92" t="s">
        <v>4641</v>
      </c>
      <c r="B578" t="s">
        <v>2047</v>
      </c>
      <c r="C578" t="s">
        <v>2659</v>
      </c>
      <c r="D578" t="s">
        <v>2658</v>
      </c>
      <c r="E578" t="s">
        <v>2556</v>
      </c>
      <c r="F578" t="s">
        <v>2660</v>
      </c>
      <c r="G578" t="s">
        <v>4647</v>
      </c>
      <c r="H578" t="s">
        <v>2556</v>
      </c>
      <c r="I578" t="s">
        <v>4068</v>
      </c>
    </row>
    <row r="579" spans="1:11">
      <c r="A579" s="92" t="s">
        <v>4641</v>
      </c>
      <c r="B579" t="s">
        <v>2047</v>
      </c>
      <c r="C579" t="s">
        <v>2519</v>
      </c>
      <c r="D579" t="s">
        <v>2520</v>
      </c>
      <c r="E579" t="s">
        <v>2521</v>
      </c>
      <c r="F579" t="s">
        <v>2523</v>
      </c>
      <c r="G579" t="s">
        <v>4617</v>
      </c>
      <c r="H579" t="s">
        <v>2785</v>
      </c>
      <c r="I579" t="s">
        <v>4068</v>
      </c>
    </row>
    <row r="580" spans="1:11">
      <c r="A580" s="92" t="s">
        <v>4641</v>
      </c>
      <c r="B580" t="s">
        <v>2047</v>
      </c>
      <c r="C580" t="s">
        <v>2662</v>
      </c>
      <c r="D580" t="s">
        <v>2520</v>
      </c>
      <c r="E580" t="s">
        <v>2575</v>
      </c>
      <c r="F580" t="s">
        <v>2663</v>
      </c>
      <c r="G580" t="s">
        <v>4647</v>
      </c>
      <c r="H580" t="s">
        <v>108</v>
      </c>
      <c r="I580" t="s">
        <v>4068</v>
      </c>
    </row>
    <row r="581" spans="1:11">
      <c r="A581" s="92" t="s">
        <v>4641</v>
      </c>
      <c r="B581" t="s">
        <v>2047</v>
      </c>
      <c r="C581" t="s">
        <v>2664</v>
      </c>
      <c r="D581" t="s">
        <v>2658</v>
      </c>
      <c r="E581" t="s">
        <v>2665</v>
      </c>
      <c r="G581" t="s">
        <v>4647</v>
      </c>
      <c r="H581" t="s">
        <v>108</v>
      </c>
      <c r="I581" t="s">
        <v>4068</v>
      </c>
    </row>
    <row r="582" spans="1:11">
      <c r="A582" s="92" t="s">
        <v>4641</v>
      </c>
      <c r="B582" t="s">
        <v>2047</v>
      </c>
      <c r="C582" t="s">
        <v>2524</v>
      </c>
      <c r="E582" t="s">
        <v>2525</v>
      </c>
      <c r="G582" t="s">
        <v>4621</v>
      </c>
      <c r="I582" t="s">
        <v>4068</v>
      </c>
    </row>
    <row r="583" spans="1:11">
      <c r="A583" s="92" t="s">
        <v>4641</v>
      </c>
      <c r="B583" t="s">
        <v>2047</v>
      </c>
      <c r="C583" t="s">
        <v>2666</v>
      </c>
      <c r="D583" t="s">
        <v>2658</v>
      </c>
      <c r="E583" t="s">
        <v>2667</v>
      </c>
      <c r="F583" t="s">
        <v>2668</v>
      </c>
      <c r="G583" t="s">
        <v>4647</v>
      </c>
      <c r="H583" t="s">
        <v>108</v>
      </c>
      <c r="I583" t="s">
        <v>4068</v>
      </c>
    </row>
    <row r="584" spans="1:11">
      <c r="A584" s="92" t="s">
        <v>4641</v>
      </c>
      <c r="B584" t="s">
        <v>2049</v>
      </c>
      <c r="C584" t="s">
        <v>2670</v>
      </c>
      <c r="D584" t="s">
        <v>2507</v>
      </c>
      <c r="E584" t="s">
        <v>2671</v>
      </c>
      <c r="F584" t="s">
        <v>2672</v>
      </c>
      <c r="G584" t="s">
        <v>4647</v>
      </c>
      <c r="H584" t="s">
        <v>108</v>
      </c>
      <c r="I584" t="s">
        <v>4072</v>
      </c>
    </row>
    <row r="585" spans="1:11">
      <c r="A585" s="92" t="s">
        <v>4641</v>
      </c>
      <c r="B585" t="s">
        <v>2049</v>
      </c>
      <c r="C585" t="s">
        <v>2530</v>
      </c>
      <c r="D585" t="s">
        <v>2531</v>
      </c>
      <c r="E585" t="s">
        <v>2532</v>
      </c>
      <c r="F585" t="s">
        <v>2533</v>
      </c>
      <c r="G585" t="s">
        <v>4613</v>
      </c>
      <c r="I585" t="s">
        <v>4072</v>
      </c>
    </row>
    <row r="586" spans="1:11">
      <c r="A586" s="92" t="s">
        <v>4641</v>
      </c>
      <c r="B586" t="s">
        <v>2049</v>
      </c>
      <c r="C586" t="s">
        <v>2530</v>
      </c>
      <c r="D586" t="s">
        <v>2531</v>
      </c>
      <c r="E586" t="s">
        <v>2532</v>
      </c>
      <c r="F586" t="s">
        <v>2533</v>
      </c>
      <c r="G586" t="s">
        <v>4647</v>
      </c>
      <c r="H586" t="s">
        <v>108</v>
      </c>
      <c r="I586" t="s">
        <v>4072</v>
      </c>
      <c r="J586" t="s">
        <v>1434</v>
      </c>
      <c r="K586" t="s">
        <v>1435</v>
      </c>
    </row>
    <row r="587" spans="1:11">
      <c r="A587" s="92" t="s">
        <v>4641</v>
      </c>
      <c r="B587" t="s">
        <v>2049</v>
      </c>
      <c r="C587" t="s">
        <v>2537</v>
      </c>
      <c r="D587" t="s">
        <v>2426</v>
      </c>
      <c r="E587" t="s">
        <v>2427</v>
      </c>
      <c r="G587" t="s">
        <v>4642</v>
      </c>
      <c r="H587" t="s">
        <v>2565</v>
      </c>
      <c r="I587" t="s">
        <v>4072</v>
      </c>
    </row>
    <row r="588" spans="1:11">
      <c r="A588" s="92" t="s">
        <v>4641</v>
      </c>
      <c r="B588" t="s">
        <v>2049</v>
      </c>
      <c r="C588" t="s">
        <v>2673</v>
      </c>
      <c r="D588" t="s">
        <v>2426</v>
      </c>
      <c r="E588" t="s">
        <v>108</v>
      </c>
      <c r="G588" t="s">
        <v>4647</v>
      </c>
      <c r="H588" t="s">
        <v>108</v>
      </c>
      <c r="I588" t="s">
        <v>4072</v>
      </c>
    </row>
    <row r="589" spans="1:11">
      <c r="A589" s="92" t="s">
        <v>4641</v>
      </c>
      <c r="B589" t="s">
        <v>2049</v>
      </c>
      <c r="C589" t="s">
        <v>2674</v>
      </c>
      <c r="D589" t="s">
        <v>2535</v>
      </c>
      <c r="E589" t="s">
        <v>2675</v>
      </c>
      <c r="F589" t="s">
        <v>2676</v>
      </c>
      <c r="G589" t="s">
        <v>4647</v>
      </c>
      <c r="H589" t="s">
        <v>2675</v>
      </c>
      <c r="I589" t="s">
        <v>4072</v>
      </c>
      <c r="J589" t="s">
        <v>1434</v>
      </c>
      <c r="K589" t="s">
        <v>1435</v>
      </c>
    </row>
    <row r="590" spans="1:11">
      <c r="A590" s="92" t="s">
        <v>4648</v>
      </c>
      <c r="B590" t="s">
        <v>2004</v>
      </c>
      <c r="C590" t="s">
        <v>2788</v>
      </c>
      <c r="D590" t="s">
        <v>2467</v>
      </c>
      <c r="E590" t="s">
        <v>1617</v>
      </c>
      <c r="F590" t="s">
        <v>2790</v>
      </c>
      <c r="G590" t="s">
        <v>4649</v>
      </c>
      <c r="H590" t="s">
        <v>108</v>
      </c>
      <c r="I590" t="s">
        <v>4001</v>
      </c>
      <c r="J590" t="s">
        <v>2314</v>
      </c>
      <c r="K590" t="s">
        <v>121</v>
      </c>
    </row>
    <row r="591" spans="1:11">
      <c r="A591" s="92" t="s">
        <v>4648</v>
      </c>
      <c r="B591" t="s">
        <v>2004</v>
      </c>
      <c r="C591" t="s">
        <v>2791</v>
      </c>
      <c r="D591" t="s">
        <v>2792</v>
      </c>
      <c r="E591" t="s">
        <v>2793</v>
      </c>
      <c r="F591" t="s">
        <v>2795</v>
      </c>
      <c r="G591" t="s">
        <v>4649</v>
      </c>
      <c r="H591" t="s">
        <v>2794</v>
      </c>
      <c r="I591" t="s">
        <v>4001</v>
      </c>
      <c r="J591" t="s">
        <v>2312</v>
      </c>
      <c r="K591" t="s">
        <v>115</v>
      </c>
    </row>
    <row r="592" spans="1:11">
      <c r="A592" s="92" t="s">
        <v>4648</v>
      </c>
      <c r="B592" t="s">
        <v>2004</v>
      </c>
      <c r="C592" t="s">
        <v>2796</v>
      </c>
      <c r="D592" t="s">
        <v>2792</v>
      </c>
      <c r="E592" t="s">
        <v>2556</v>
      </c>
      <c r="F592" t="s">
        <v>2797</v>
      </c>
      <c r="G592" t="s">
        <v>4649</v>
      </c>
      <c r="H592" t="s">
        <v>2556</v>
      </c>
      <c r="I592" t="s">
        <v>4001</v>
      </c>
      <c r="J592" t="s">
        <v>2312</v>
      </c>
      <c r="K592" t="s">
        <v>115</v>
      </c>
    </row>
    <row r="593" spans="1:11">
      <c r="A593" s="92" t="s">
        <v>4648</v>
      </c>
      <c r="B593" t="s">
        <v>2004</v>
      </c>
      <c r="C593" t="s">
        <v>2798</v>
      </c>
      <c r="D593" t="s">
        <v>2467</v>
      </c>
      <c r="E593" t="s">
        <v>108</v>
      </c>
      <c r="F593" t="s">
        <v>2799</v>
      </c>
      <c r="G593" t="s">
        <v>4649</v>
      </c>
      <c r="H593" t="s">
        <v>108</v>
      </c>
      <c r="I593" t="s">
        <v>4001</v>
      </c>
      <c r="J593" t="s">
        <v>2312</v>
      </c>
      <c r="K593" t="s">
        <v>115</v>
      </c>
    </row>
    <row r="594" spans="1:11">
      <c r="A594" s="92" t="s">
        <v>4648</v>
      </c>
      <c r="B594" t="s">
        <v>2004</v>
      </c>
      <c r="C594" t="s">
        <v>2800</v>
      </c>
      <c r="D594" t="s">
        <v>2801</v>
      </c>
      <c r="E594" t="s">
        <v>2556</v>
      </c>
      <c r="F594" t="s">
        <v>2797</v>
      </c>
      <c r="G594" t="s">
        <v>4649</v>
      </c>
      <c r="H594" t="s">
        <v>2556</v>
      </c>
      <c r="I594" t="s">
        <v>4001</v>
      </c>
      <c r="J594" t="s">
        <v>2312</v>
      </c>
      <c r="K594" t="s">
        <v>115</v>
      </c>
    </row>
    <row r="595" spans="1:11">
      <c r="A595" s="92" t="s">
        <v>4648</v>
      </c>
      <c r="B595" t="s">
        <v>2004</v>
      </c>
      <c r="C595" t="s">
        <v>2426</v>
      </c>
      <c r="D595" t="s">
        <v>2426</v>
      </c>
      <c r="E595" t="s">
        <v>2427</v>
      </c>
      <c r="F595" t="s">
        <v>2430</v>
      </c>
      <c r="G595" t="s">
        <v>4650</v>
      </c>
      <c r="H595" t="s">
        <v>2802</v>
      </c>
      <c r="I595" t="s">
        <v>4001</v>
      </c>
      <c r="J595" t="s">
        <v>2312</v>
      </c>
      <c r="K595" t="s">
        <v>115</v>
      </c>
    </row>
    <row r="596" spans="1:11">
      <c r="A596" s="92" t="s">
        <v>4648</v>
      </c>
      <c r="B596" t="s">
        <v>2004</v>
      </c>
      <c r="C596" t="s">
        <v>2431</v>
      </c>
      <c r="D596" t="s">
        <v>2432</v>
      </c>
      <c r="G596" t="s">
        <v>4613</v>
      </c>
      <c r="I596" t="s">
        <v>4001</v>
      </c>
      <c r="J596" t="s">
        <v>2312</v>
      </c>
      <c r="K596" t="s">
        <v>115</v>
      </c>
    </row>
    <row r="597" spans="1:11">
      <c r="A597" s="92" t="s">
        <v>4648</v>
      </c>
      <c r="B597" t="s">
        <v>2004</v>
      </c>
      <c r="C597" t="s">
        <v>2436</v>
      </c>
      <c r="D597" t="s">
        <v>2432</v>
      </c>
      <c r="G597" t="s">
        <v>4613</v>
      </c>
      <c r="I597" t="s">
        <v>4001</v>
      </c>
      <c r="J597" t="s">
        <v>2312</v>
      </c>
      <c r="K597" t="s">
        <v>115</v>
      </c>
    </row>
    <row r="598" spans="1:11">
      <c r="A598" s="92" t="s">
        <v>4648</v>
      </c>
      <c r="B598" t="s">
        <v>2007</v>
      </c>
      <c r="C598" t="s">
        <v>2804</v>
      </c>
      <c r="D598" t="s">
        <v>2792</v>
      </c>
      <c r="E598" t="s">
        <v>2675</v>
      </c>
      <c r="F598" t="s">
        <v>2805</v>
      </c>
      <c r="G598" t="s">
        <v>4649</v>
      </c>
      <c r="H598" t="s">
        <v>2675</v>
      </c>
      <c r="I598" t="s">
        <v>4005</v>
      </c>
      <c r="J598" t="s">
        <v>2312</v>
      </c>
      <c r="K598" t="s">
        <v>115</v>
      </c>
    </row>
    <row r="599" spans="1:11">
      <c r="A599" s="92" t="s">
        <v>4648</v>
      </c>
      <c r="B599" t="s">
        <v>2007</v>
      </c>
      <c r="C599" t="s">
        <v>2806</v>
      </c>
      <c r="D599" t="s">
        <v>2792</v>
      </c>
      <c r="E599" t="s">
        <v>2427</v>
      </c>
      <c r="F599" t="s">
        <v>2807</v>
      </c>
      <c r="G599" t="s">
        <v>4650</v>
      </c>
      <c r="H599" t="s">
        <v>2802</v>
      </c>
      <c r="I599" t="s">
        <v>4005</v>
      </c>
      <c r="J599" t="s">
        <v>2312</v>
      </c>
      <c r="K599" t="s">
        <v>115</v>
      </c>
    </row>
    <row r="600" spans="1:11">
      <c r="A600" s="92" t="s">
        <v>4648</v>
      </c>
      <c r="B600" t="s">
        <v>2007</v>
      </c>
      <c r="C600" t="s">
        <v>2438</v>
      </c>
      <c r="D600" t="s">
        <v>2432</v>
      </c>
      <c r="G600" t="s">
        <v>4614</v>
      </c>
      <c r="I600" t="s">
        <v>4005</v>
      </c>
      <c r="J600" t="s">
        <v>2314</v>
      </c>
      <c r="K600" t="s">
        <v>121</v>
      </c>
    </row>
    <row r="601" spans="1:11">
      <c r="A601" s="92" t="s">
        <v>4648</v>
      </c>
      <c r="B601" t="s">
        <v>2007</v>
      </c>
      <c r="C601" t="s">
        <v>2440</v>
      </c>
      <c r="D601" t="s">
        <v>2441</v>
      </c>
      <c r="G601" t="s">
        <v>4613</v>
      </c>
      <c r="I601" t="s">
        <v>4005</v>
      </c>
      <c r="J601" t="s">
        <v>2312</v>
      </c>
      <c r="K601" t="s">
        <v>115</v>
      </c>
    </row>
    <row r="602" spans="1:11">
      <c r="A602" s="92" t="s">
        <v>4648</v>
      </c>
      <c r="B602" t="s">
        <v>2007</v>
      </c>
      <c r="C602" t="s">
        <v>2442</v>
      </c>
      <c r="D602" t="s">
        <v>2441</v>
      </c>
      <c r="G602" t="s">
        <v>4613</v>
      </c>
      <c r="I602" t="s">
        <v>4005</v>
      </c>
      <c r="J602" t="s">
        <v>2312</v>
      </c>
      <c r="K602" t="s">
        <v>115</v>
      </c>
    </row>
    <row r="603" spans="1:11">
      <c r="A603" s="92" t="s">
        <v>4648</v>
      </c>
      <c r="B603" t="s">
        <v>2007</v>
      </c>
      <c r="C603" t="s">
        <v>2808</v>
      </c>
      <c r="D603" t="s">
        <v>2809</v>
      </c>
      <c r="E603" t="s">
        <v>2427</v>
      </c>
      <c r="F603" t="s">
        <v>2810</v>
      </c>
      <c r="G603" t="s">
        <v>4650</v>
      </c>
      <c r="H603" t="s">
        <v>2802</v>
      </c>
      <c r="I603" t="s">
        <v>4005</v>
      </c>
      <c r="J603" t="s">
        <v>2312</v>
      </c>
      <c r="K603" t="s">
        <v>115</v>
      </c>
    </row>
    <row r="604" spans="1:11">
      <c r="A604" s="92" t="s">
        <v>4648</v>
      </c>
      <c r="B604" t="s">
        <v>2007</v>
      </c>
      <c r="C604" t="s">
        <v>2811</v>
      </c>
      <c r="D604" t="s">
        <v>2467</v>
      </c>
      <c r="E604" t="s">
        <v>2675</v>
      </c>
      <c r="F604" t="s">
        <v>2812</v>
      </c>
      <c r="G604" t="s">
        <v>4649</v>
      </c>
      <c r="H604" t="s">
        <v>2675</v>
      </c>
      <c r="I604" t="s">
        <v>4005</v>
      </c>
      <c r="J604" t="s">
        <v>2312</v>
      </c>
      <c r="K604" t="s">
        <v>115</v>
      </c>
    </row>
    <row r="605" spans="1:11">
      <c r="A605" s="92" t="s">
        <v>4648</v>
      </c>
      <c r="B605" t="s">
        <v>2007</v>
      </c>
      <c r="C605" t="s">
        <v>2443</v>
      </c>
      <c r="D605" t="s">
        <v>2432</v>
      </c>
      <c r="G605" t="s">
        <v>4614</v>
      </c>
      <c r="I605" t="s">
        <v>4005</v>
      </c>
      <c r="J605" t="s">
        <v>2312</v>
      </c>
      <c r="K605" t="s">
        <v>115</v>
      </c>
    </row>
    <row r="606" spans="1:11">
      <c r="A606" s="92" t="s">
        <v>4648</v>
      </c>
      <c r="B606" t="s">
        <v>2007</v>
      </c>
      <c r="C606" t="s">
        <v>2813</v>
      </c>
      <c r="D606" t="s">
        <v>2814</v>
      </c>
      <c r="E606" t="s">
        <v>2815</v>
      </c>
      <c r="F606" t="s">
        <v>2816</v>
      </c>
      <c r="G606" t="s">
        <v>4649</v>
      </c>
      <c r="H606" t="s">
        <v>2675</v>
      </c>
      <c r="I606" t="s">
        <v>4005</v>
      </c>
      <c r="J606" t="s">
        <v>2312</v>
      </c>
      <c r="K606" t="s">
        <v>115</v>
      </c>
    </row>
    <row r="607" spans="1:11">
      <c r="A607" s="92" t="s">
        <v>4648</v>
      </c>
      <c r="B607" t="s">
        <v>2007</v>
      </c>
      <c r="C607" t="s">
        <v>2817</v>
      </c>
      <c r="D607" t="s">
        <v>2818</v>
      </c>
      <c r="E607" t="s">
        <v>2819</v>
      </c>
      <c r="F607" t="s">
        <v>2820</v>
      </c>
      <c r="G607" t="s">
        <v>4651</v>
      </c>
      <c r="H607" t="s">
        <v>1213</v>
      </c>
      <c r="I607" t="s">
        <v>4005</v>
      </c>
      <c r="J607" t="s">
        <v>2312</v>
      </c>
      <c r="K607" t="s">
        <v>115</v>
      </c>
    </row>
    <row r="608" spans="1:11">
      <c r="A608" s="92" t="s">
        <v>4648</v>
      </c>
      <c r="B608" t="s">
        <v>2007</v>
      </c>
      <c r="C608" t="s">
        <v>2821</v>
      </c>
      <c r="D608" t="s">
        <v>2801</v>
      </c>
      <c r="E608" t="s">
        <v>2822</v>
      </c>
      <c r="F608" t="s">
        <v>2824</v>
      </c>
      <c r="G608" t="s">
        <v>4650</v>
      </c>
      <c r="H608" t="s">
        <v>2823</v>
      </c>
      <c r="I608" t="s">
        <v>4005</v>
      </c>
      <c r="J608" t="s">
        <v>2312</v>
      </c>
      <c r="K608" t="s">
        <v>115</v>
      </c>
    </row>
    <row r="609" spans="1:11">
      <c r="A609" s="92" t="s">
        <v>4648</v>
      </c>
      <c r="B609" t="s">
        <v>2007</v>
      </c>
      <c r="C609" t="s">
        <v>2825</v>
      </c>
      <c r="D609" t="s">
        <v>2826</v>
      </c>
      <c r="E609" t="s">
        <v>2427</v>
      </c>
      <c r="G609" t="s">
        <v>4650</v>
      </c>
      <c r="H609" t="s">
        <v>2802</v>
      </c>
      <c r="I609" t="s">
        <v>4005</v>
      </c>
      <c r="J609" t="s">
        <v>2312</v>
      </c>
      <c r="K609" t="s">
        <v>115</v>
      </c>
    </row>
    <row r="610" spans="1:11">
      <c r="A610" s="92" t="s">
        <v>4648</v>
      </c>
      <c r="B610" t="s">
        <v>2007</v>
      </c>
      <c r="C610" t="s">
        <v>2444</v>
      </c>
      <c r="D610" t="s">
        <v>2441</v>
      </c>
      <c r="G610" t="s">
        <v>4613</v>
      </c>
      <c r="I610" t="s">
        <v>4005</v>
      </c>
      <c r="J610" t="s">
        <v>2312</v>
      </c>
      <c r="K610" t="s">
        <v>115</v>
      </c>
    </row>
    <row r="611" spans="1:11">
      <c r="A611" s="92" t="s">
        <v>4648</v>
      </c>
      <c r="B611" t="s">
        <v>2007</v>
      </c>
      <c r="C611" t="s">
        <v>2445</v>
      </c>
      <c r="D611" t="s">
        <v>2432</v>
      </c>
      <c r="G611" t="s">
        <v>4613</v>
      </c>
      <c r="I611" t="s">
        <v>4005</v>
      </c>
      <c r="J611" t="s">
        <v>2312</v>
      </c>
      <c r="K611" t="s">
        <v>115</v>
      </c>
    </row>
    <row r="612" spans="1:11">
      <c r="A612" s="92" t="s">
        <v>4648</v>
      </c>
      <c r="B612" t="s">
        <v>2007</v>
      </c>
      <c r="C612" t="s">
        <v>2446</v>
      </c>
      <c r="D612" t="s">
        <v>2432</v>
      </c>
      <c r="G612" t="s">
        <v>4614</v>
      </c>
      <c r="I612" t="s">
        <v>4005</v>
      </c>
      <c r="J612" t="s">
        <v>2312</v>
      </c>
      <c r="K612" t="s">
        <v>115</v>
      </c>
    </row>
    <row r="613" spans="1:11">
      <c r="A613" s="92" t="s">
        <v>4648</v>
      </c>
      <c r="B613" t="s">
        <v>2007</v>
      </c>
      <c r="C613" t="s">
        <v>2827</v>
      </c>
      <c r="D613" t="s">
        <v>2826</v>
      </c>
      <c r="E613" t="s">
        <v>2474</v>
      </c>
      <c r="F613" t="s">
        <v>2828</v>
      </c>
      <c r="G613" t="s">
        <v>4650</v>
      </c>
      <c r="H613" t="s">
        <v>2475</v>
      </c>
      <c r="I613" t="s">
        <v>4005</v>
      </c>
      <c r="J613" t="s">
        <v>2312</v>
      </c>
      <c r="K613" t="s">
        <v>115</v>
      </c>
    </row>
    <row r="614" spans="1:11">
      <c r="A614" s="92" t="s">
        <v>4648</v>
      </c>
      <c r="B614" t="s">
        <v>2007</v>
      </c>
      <c r="C614" t="s">
        <v>2829</v>
      </c>
      <c r="D614" t="s">
        <v>2818</v>
      </c>
      <c r="E614" t="s">
        <v>2474</v>
      </c>
      <c r="F614" t="s">
        <v>2828</v>
      </c>
      <c r="G614" t="s">
        <v>4650</v>
      </c>
      <c r="H614" t="s">
        <v>2475</v>
      </c>
      <c r="I614" t="s">
        <v>4005</v>
      </c>
      <c r="J614" t="s">
        <v>2312</v>
      </c>
      <c r="K614" t="s">
        <v>115</v>
      </c>
    </row>
    <row r="615" spans="1:11">
      <c r="A615" s="92" t="s">
        <v>4648</v>
      </c>
      <c r="B615" t="s">
        <v>2007</v>
      </c>
      <c r="C615" t="s">
        <v>2447</v>
      </c>
      <c r="D615" t="s">
        <v>2432</v>
      </c>
      <c r="G615" t="s">
        <v>4614</v>
      </c>
      <c r="I615" t="s">
        <v>4005</v>
      </c>
      <c r="J615" t="s">
        <v>2312</v>
      </c>
      <c r="K615" t="s">
        <v>115</v>
      </c>
    </row>
    <row r="616" spans="1:11">
      <c r="A616" s="92" t="s">
        <v>4648</v>
      </c>
      <c r="B616" t="s">
        <v>2007</v>
      </c>
      <c r="C616" t="s">
        <v>2830</v>
      </c>
      <c r="D616" t="s">
        <v>2467</v>
      </c>
      <c r="E616" t="s">
        <v>2427</v>
      </c>
      <c r="G616" t="s">
        <v>4650</v>
      </c>
      <c r="H616" t="s">
        <v>2802</v>
      </c>
      <c r="I616" t="s">
        <v>4005</v>
      </c>
      <c r="J616" t="s">
        <v>2312</v>
      </c>
      <c r="K616" t="s">
        <v>115</v>
      </c>
    </row>
    <row r="617" spans="1:11">
      <c r="A617" s="92" t="s">
        <v>4648</v>
      </c>
      <c r="B617" t="s">
        <v>2007</v>
      </c>
      <c r="C617" t="s">
        <v>2831</v>
      </c>
      <c r="D617" t="s">
        <v>2826</v>
      </c>
      <c r="E617" t="s">
        <v>108</v>
      </c>
      <c r="F617" t="s">
        <v>2832</v>
      </c>
      <c r="G617" t="s">
        <v>4649</v>
      </c>
      <c r="H617" t="s">
        <v>108</v>
      </c>
      <c r="I617" t="s">
        <v>4005</v>
      </c>
      <c r="J617" t="s">
        <v>2312</v>
      </c>
      <c r="K617" t="s">
        <v>115</v>
      </c>
    </row>
    <row r="618" spans="1:11">
      <c r="A618" s="92" t="s">
        <v>4648</v>
      </c>
      <c r="B618" t="s">
        <v>2007</v>
      </c>
      <c r="C618" t="s">
        <v>2833</v>
      </c>
      <c r="D618" t="s">
        <v>2834</v>
      </c>
      <c r="E618" t="s">
        <v>2819</v>
      </c>
      <c r="F618" t="s">
        <v>2820</v>
      </c>
      <c r="G618" t="s">
        <v>4651</v>
      </c>
      <c r="H618" t="s">
        <v>1213</v>
      </c>
      <c r="I618" t="s">
        <v>4005</v>
      </c>
      <c r="J618" t="s">
        <v>2312</v>
      </c>
      <c r="K618" t="s">
        <v>115</v>
      </c>
    </row>
    <row r="619" spans="1:11">
      <c r="A619" s="92" t="s">
        <v>4648</v>
      </c>
      <c r="B619" t="s">
        <v>2007</v>
      </c>
      <c r="C619" t="s">
        <v>2448</v>
      </c>
      <c r="D619" t="s">
        <v>2432</v>
      </c>
      <c r="G619" t="s">
        <v>4614</v>
      </c>
      <c r="I619" t="s">
        <v>4005</v>
      </c>
      <c r="J619" t="s">
        <v>2312</v>
      </c>
      <c r="K619" t="s">
        <v>115</v>
      </c>
    </row>
    <row r="620" spans="1:11">
      <c r="A620" s="92" t="s">
        <v>4648</v>
      </c>
      <c r="B620" t="s">
        <v>2007</v>
      </c>
      <c r="C620" t="s">
        <v>2449</v>
      </c>
      <c r="D620" t="s">
        <v>2441</v>
      </c>
      <c r="G620" t="s">
        <v>4614</v>
      </c>
      <c r="I620" t="s">
        <v>4005</v>
      </c>
      <c r="J620" t="s">
        <v>2312</v>
      </c>
      <c r="K620" t="s">
        <v>115</v>
      </c>
    </row>
    <row r="621" spans="1:11">
      <c r="A621" s="92" t="s">
        <v>4648</v>
      </c>
      <c r="B621" t="s">
        <v>2007</v>
      </c>
      <c r="C621" t="s">
        <v>2426</v>
      </c>
      <c r="D621" t="s">
        <v>2426</v>
      </c>
      <c r="E621" t="s">
        <v>2427</v>
      </c>
      <c r="F621" t="s">
        <v>2450</v>
      </c>
      <c r="G621" t="s">
        <v>4650</v>
      </c>
      <c r="H621" t="s">
        <v>2802</v>
      </c>
      <c r="I621" t="s">
        <v>4005</v>
      </c>
      <c r="J621" t="s">
        <v>2312</v>
      </c>
      <c r="K621" t="s">
        <v>115</v>
      </c>
    </row>
    <row r="622" spans="1:11">
      <c r="A622" s="92" t="s">
        <v>4648</v>
      </c>
      <c r="B622" t="s">
        <v>2007</v>
      </c>
      <c r="C622" t="s">
        <v>2835</v>
      </c>
      <c r="D622" t="s">
        <v>2432</v>
      </c>
      <c r="E622" t="s">
        <v>2427</v>
      </c>
      <c r="F622" t="s">
        <v>2836</v>
      </c>
      <c r="G622" t="s">
        <v>4650</v>
      </c>
      <c r="H622" t="s">
        <v>2802</v>
      </c>
      <c r="I622" t="s">
        <v>4005</v>
      </c>
      <c r="J622" t="s">
        <v>2312</v>
      </c>
      <c r="K622" t="s">
        <v>115</v>
      </c>
    </row>
    <row r="623" spans="1:11">
      <c r="A623" s="92" t="s">
        <v>4648</v>
      </c>
      <c r="B623" t="s">
        <v>2007</v>
      </c>
      <c r="C623" t="s">
        <v>2837</v>
      </c>
      <c r="D623" t="s">
        <v>2801</v>
      </c>
      <c r="E623" t="s">
        <v>2838</v>
      </c>
      <c r="F623" t="s">
        <v>2839</v>
      </c>
      <c r="G623" t="s">
        <v>4649</v>
      </c>
      <c r="H623" t="s">
        <v>2552</v>
      </c>
      <c r="I623" t="s">
        <v>4005</v>
      </c>
      <c r="J623" t="s">
        <v>2312</v>
      </c>
      <c r="K623" t="s">
        <v>115</v>
      </c>
    </row>
    <row r="624" spans="1:11">
      <c r="A624" s="92" t="s">
        <v>4648</v>
      </c>
      <c r="B624" t="s">
        <v>2007</v>
      </c>
      <c r="C624" t="s">
        <v>2840</v>
      </c>
      <c r="D624" t="s">
        <v>2809</v>
      </c>
      <c r="E624" t="s">
        <v>2675</v>
      </c>
      <c r="F624" t="s">
        <v>2841</v>
      </c>
      <c r="G624" t="s">
        <v>4649</v>
      </c>
      <c r="H624" t="s">
        <v>2675</v>
      </c>
      <c r="I624" t="s">
        <v>4005</v>
      </c>
      <c r="J624" t="s">
        <v>2312</v>
      </c>
      <c r="K624" t="s">
        <v>115</v>
      </c>
    </row>
    <row r="625" spans="1:11">
      <c r="A625" s="92" t="s">
        <v>4648</v>
      </c>
      <c r="B625" t="s">
        <v>2010</v>
      </c>
      <c r="C625" t="s">
        <v>2426</v>
      </c>
      <c r="D625" t="s">
        <v>2426</v>
      </c>
      <c r="E625" t="s">
        <v>2427</v>
      </c>
      <c r="F625" t="s">
        <v>2430</v>
      </c>
      <c r="G625" t="s">
        <v>4650</v>
      </c>
      <c r="H625" t="s">
        <v>2802</v>
      </c>
      <c r="I625" t="s">
        <v>4009</v>
      </c>
      <c r="J625" t="s">
        <v>2312</v>
      </c>
      <c r="K625" t="s">
        <v>115</v>
      </c>
    </row>
    <row r="626" spans="1:11">
      <c r="A626" s="92" t="s">
        <v>4648</v>
      </c>
      <c r="B626" t="s">
        <v>2010</v>
      </c>
      <c r="C626" t="s">
        <v>2843</v>
      </c>
      <c r="D626" t="s">
        <v>2844</v>
      </c>
      <c r="E626" t="s">
        <v>2845</v>
      </c>
      <c r="F626" t="s">
        <v>2847</v>
      </c>
      <c r="G626" t="s">
        <v>4649</v>
      </c>
      <c r="H626" t="s">
        <v>2846</v>
      </c>
      <c r="I626" t="s">
        <v>4009</v>
      </c>
      <c r="J626" t="s">
        <v>2312</v>
      </c>
      <c r="K626" t="s">
        <v>115</v>
      </c>
    </row>
    <row r="627" spans="1:11">
      <c r="A627" s="92" t="s">
        <v>4648</v>
      </c>
      <c r="B627" t="s">
        <v>2010</v>
      </c>
      <c r="C627" t="s">
        <v>2848</v>
      </c>
      <c r="D627" t="s">
        <v>2467</v>
      </c>
      <c r="E627" t="s">
        <v>2675</v>
      </c>
      <c r="F627" t="s">
        <v>2849</v>
      </c>
      <c r="G627" t="s">
        <v>4649</v>
      </c>
      <c r="H627" t="s">
        <v>2675</v>
      </c>
      <c r="I627" t="s">
        <v>4009</v>
      </c>
      <c r="J627" t="s">
        <v>2312</v>
      </c>
      <c r="K627" t="s">
        <v>115</v>
      </c>
    </row>
    <row r="628" spans="1:11">
      <c r="A628" s="92" t="s">
        <v>4648</v>
      </c>
      <c r="B628" t="s">
        <v>2010</v>
      </c>
      <c r="C628" t="s">
        <v>2850</v>
      </c>
      <c r="D628" t="s">
        <v>2432</v>
      </c>
      <c r="E628" t="s">
        <v>108</v>
      </c>
      <c r="G628" t="s">
        <v>4649</v>
      </c>
      <c r="H628" t="s">
        <v>108</v>
      </c>
      <c r="I628" t="s">
        <v>4009</v>
      </c>
      <c r="J628" t="s">
        <v>2312</v>
      </c>
      <c r="K628" t="s">
        <v>115</v>
      </c>
    </row>
    <row r="629" spans="1:11">
      <c r="A629" s="92" t="s">
        <v>4648</v>
      </c>
      <c r="B629" t="s">
        <v>2010</v>
      </c>
      <c r="C629" t="s">
        <v>2851</v>
      </c>
      <c r="D629" t="s">
        <v>2792</v>
      </c>
      <c r="E629" t="s">
        <v>108</v>
      </c>
      <c r="F629" t="s">
        <v>2852</v>
      </c>
      <c r="G629" t="s">
        <v>4649</v>
      </c>
      <c r="H629" t="s">
        <v>108</v>
      </c>
      <c r="I629" t="s">
        <v>4009</v>
      </c>
      <c r="J629" t="s">
        <v>2312</v>
      </c>
      <c r="K629" t="s">
        <v>115</v>
      </c>
    </row>
    <row r="630" spans="1:11">
      <c r="A630" s="92" t="s">
        <v>4648</v>
      </c>
      <c r="B630" t="s">
        <v>2010</v>
      </c>
      <c r="C630" t="s">
        <v>2853</v>
      </c>
      <c r="D630" t="s">
        <v>2814</v>
      </c>
      <c r="E630" t="s">
        <v>2675</v>
      </c>
      <c r="F630" t="s">
        <v>2854</v>
      </c>
      <c r="G630" t="s">
        <v>4649</v>
      </c>
      <c r="H630" t="s">
        <v>2675</v>
      </c>
      <c r="I630" t="s">
        <v>4009</v>
      </c>
      <c r="J630" t="s">
        <v>2312</v>
      </c>
      <c r="K630" t="s">
        <v>115</v>
      </c>
    </row>
    <row r="631" spans="1:11">
      <c r="A631" s="92" t="s">
        <v>4648</v>
      </c>
      <c r="B631" t="s">
        <v>2010</v>
      </c>
      <c r="C631" t="s">
        <v>2855</v>
      </c>
      <c r="D631" t="s">
        <v>2467</v>
      </c>
      <c r="E631" t="s">
        <v>2675</v>
      </c>
      <c r="F631" t="s">
        <v>2856</v>
      </c>
      <c r="G631" t="s">
        <v>4649</v>
      </c>
      <c r="H631" t="s">
        <v>2675</v>
      </c>
      <c r="I631" t="s">
        <v>4009</v>
      </c>
      <c r="J631" t="s">
        <v>2312</v>
      </c>
      <c r="K631" t="s">
        <v>115</v>
      </c>
    </row>
    <row r="632" spans="1:11">
      <c r="A632" s="92" t="s">
        <v>4648</v>
      </c>
      <c r="B632" t="s">
        <v>2010</v>
      </c>
      <c r="C632" t="s">
        <v>2857</v>
      </c>
      <c r="D632" t="s">
        <v>2814</v>
      </c>
      <c r="E632" t="s">
        <v>2858</v>
      </c>
      <c r="F632" t="s">
        <v>2859</v>
      </c>
      <c r="G632" t="s">
        <v>4617</v>
      </c>
      <c r="H632" t="s">
        <v>2556</v>
      </c>
      <c r="I632" t="s">
        <v>4009</v>
      </c>
      <c r="J632" t="s">
        <v>2312</v>
      </c>
      <c r="K632" t="s">
        <v>115</v>
      </c>
    </row>
    <row r="633" spans="1:11">
      <c r="A633" s="92" t="s">
        <v>4648</v>
      </c>
      <c r="B633" t="s">
        <v>2010</v>
      </c>
      <c r="C633" t="s">
        <v>2860</v>
      </c>
      <c r="D633" t="s">
        <v>2818</v>
      </c>
      <c r="E633" t="s">
        <v>2861</v>
      </c>
      <c r="F633" t="s">
        <v>2862</v>
      </c>
      <c r="G633" t="s">
        <v>4649</v>
      </c>
      <c r="H633" t="s">
        <v>2675</v>
      </c>
      <c r="I633" t="s">
        <v>4009</v>
      </c>
      <c r="J633" t="s">
        <v>2312</v>
      </c>
      <c r="K633" t="s">
        <v>115</v>
      </c>
    </row>
    <row r="634" spans="1:11">
      <c r="A634" s="92" t="s">
        <v>4648</v>
      </c>
      <c r="B634" t="s">
        <v>2010</v>
      </c>
      <c r="C634" t="s">
        <v>2863</v>
      </c>
      <c r="D634" t="s">
        <v>2801</v>
      </c>
      <c r="E634" t="s">
        <v>108</v>
      </c>
      <c r="G634" t="s">
        <v>4649</v>
      </c>
      <c r="H634" t="s">
        <v>108</v>
      </c>
      <c r="I634" t="s">
        <v>4009</v>
      </c>
      <c r="J634" t="s">
        <v>2312</v>
      </c>
      <c r="K634" t="s">
        <v>115</v>
      </c>
    </row>
    <row r="635" spans="1:11">
      <c r="A635" s="92" t="s">
        <v>4648</v>
      </c>
      <c r="B635" t="s">
        <v>2010</v>
      </c>
      <c r="C635" t="s">
        <v>2864</v>
      </c>
      <c r="D635" t="s">
        <v>2801</v>
      </c>
      <c r="E635" t="s">
        <v>2675</v>
      </c>
      <c r="F635" t="s">
        <v>2865</v>
      </c>
      <c r="G635" t="s">
        <v>4649</v>
      </c>
      <c r="H635" t="s">
        <v>2675</v>
      </c>
      <c r="I635" t="s">
        <v>4009</v>
      </c>
      <c r="J635" t="s">
        <v>2312</v>
      </c>
      <c r="K635" t="s">
        <v>115</v>
      </c>
    </row>
    <row r="636" spans="1:11">
      <c r="A636" s="92" t="s">
        <v>4648</v>
      </c>
      <c r="B636" t="s">
        <v>2013</v>
      </c>
      <c r="C636" t="s">
        <v>2426</v>
      </c>
      <c r="D636" t="s">
        <v>2426</v>
      </c>
      <c r="E636" t="s">
        <v>2427</v>
      </c>
      <c r="F636" t="s">
        <v>2453</v>
      </c>
      <c r="G636" t="s">
        <v>4650</v>
      </c>
      <c r="H636" t="s">
        <v>2802</v>
      </c>
      <c r="I636" t="s">
        <v>4013</v>
      </c>
      <c r="J636" t="s">
        <v>2312</v>
      </c>
      <c r="K636" t="s">
        <v>115</v>
      </c>
    </row>
    <row r="637" spans="1:11">
      <c r="A637" s="92" t="s">
        <v>4648</v>
      </c>
      <c r="B637" t="s">
        <v>2013</v>
      </c>
      <c r="C637" t="s">
        <v>2867</v>
      </c>
      <c r="D637" t="s">
        <v>2792</v>
      </c>
      <c r="E637" t="s">
        <v>2868</v>
      </c>
      <c r="F637" t="s">
        <v>2869</v>
      </c>
      <c r="G637" t="s">
        <v>4649</v>
      </c>
      <c r="H637" t="s">
        <v>2675</v>
      </c>
      <c r="I637" t="s">
        <v>4013</v>
      </c>
    </row>
    <row r="638" spans="1:11">
      <c r="A638" s="92" t="s">
        <v>4648</v>
      </c>
      <c r="B638" t="s">
        <v>2013</v>
      </c>
      <c r="C638" t="s">
        <v>2870</v>
      </c>
      <c r="D638" t="s">
        <v>2871</v>
      </c>
      <c r="E638" t="s">
        <v>2427</v>
      </c>
      <c r="G638" t="s">
        <v>4650</v>
      </c>
      <c r="H638" t="s">
        <v>2802</v>
      </c>
      <c r="I638" t="s">
        <v>4013</v>
      </c>
    </row>
    <row r="639" spans="1:11">
      <c r="A639" s="92" t="s">
        <v>4648</v>
      </c>
      <c r="B639" t="s">
        <v>2013</v>
      </c>
      <c r="C639" t="s">
        <v>2872</v>
      </c>
      <c r="D639" t="s">
        <v>2809</v>
      </c>
      <c r="E639" t="s">
        <v>2675</v>
      </c>
      <c r="F639" t="s">
        <v>2873</v>
      </c>
      <c r="G639" t="s">
        <v>4649</v>
      </c>
      <c r="H639" t="s">
        <v>2675</v>
      </c>
      <c r="I639" t="s">
        <v>4013</v>
      </c>
    </row>
    <row r="640" spans="1:11">
      <c r="A640" s="92" t="s">
        <v>4648</v>
      </c>
      <c r="B640" t="s">
        <v>2013</v>
      </c>
      <c r="C640" t="s">
        <v>2874</v>
      </c>
      <c r="D640" t="s">
        <v>2432</v>
      </c>
      <c r="E640" t="s">
        <v>2427</v>
      </c>
      <c r="G640" t="s">
        <v>4650</v>
      </c>
      <c r="H640" t="s">
        <v>2802</v>
      </c>
      <c r="I640" t="s">
        <v>4013</v>
      </c>
      <c r="J640" t="s">
        <v>2312</v>
      </c>
      <c r="K640" t="s">
        <v>115</v>
      </c>
    </row>
    <row r="641" spans="1:11">
      <c r="A641" s="92" t="s">
        <v>4648</v>
      </c>
      <c r="B641" t="s">
        <v>2013</v>
      </c>
      <c r="C641" t="s">
        <v>2875</v>
      </c>
      <c r="D641" t="s">
        <v>2467</v>
      </c>
      <c r="E641" t="s">
        <v>2675</v>
      </c>
      <c r="F641" t="s">
        <v>2876</v>
      </c>
      <c r="G641" t="s">
        <v>4649</v>
      </c>
      <c r="H641" t="s">
        <v>2675</v>
      </c>
      <c r="I641" t="s">
        <v>4013</v>
      </c>
    </row>
    <row r="642" spans="1:11">
      <c r="A642" s="92" t="s">
        <v>4648</v>
      </c>
      <c r="B642" t="s">
        <v>2013</v>
      </c>
      <c r="C642" t="s">
        <v>2877</v>
      </c>
      <c r="D642" t="s">
        <v>2467</v>
      </c>
      <c r="E642" t="s">
        <v>2675</v>
      </c>
      <c r="G642" t="s">
        <v>4649</v>
      </c>
      <c r="H642" t="s">
        <v>2675</v>
      </c>
      <c r="I642" t="s">
        <v>4013</v>
      </c>
      <c r="J642" t="s">
        <v>2312</v>
      </c>
      <c r="K642" t="s">
        <v>115</v>
      </c>
    </row>
    <row r="643" spans="1:11">
      <c r="A643" s="92" t="s">
        <v>4648</v>
      </c>
      <c r="B643" t="s">
        <v>2013</v>
      </c>
      <c r="C643" t="s">
        <v>2878</v>
      </c>
      <c r="D643" t="s">
        <v>2834</v>
      </c>
      <c r="E643" t="s">
        <v>1213</v>
      </c>
      <c r="F643" t="s">
        <v>2879</v>
      </c>
      <c r="G643" t="s">
        <v>4651</v>
      </c>
      <c r="H643" t="s">
        <v>1213</v>
      </c>
      <c r="I643" t="s">
        <v>4013</v>
      </c>
      <c r="J643" t="s">
        <v>2312</v>
      </c>
      <c r="K643" t="s">
        <v>115</v>
      </c>
    </row>
    <row r="644" spans="1:11">
      <c r="A644" s="92" t="s">
        <v>4648</v>
      </c>
      <c r="B644" t="s">
        <v>2013</v>
      </c>
      <c r="C644" t="s">
        <v>2880</v>
      </c>
      <c r="D644" t="s">
        <v>2467</v>
      </c>
      <c r="E644" t="s">
        <v>2881</v>
      </c>
      <c r="F644" t="s">
        <v>2882</v>
      </c>
      <c r="G644" t="s">
        <v>4649</v>
      </c>
      <c r="H644" t="s">
        <v>2881</v>
      </c>
      <c r="I644" t="s">
        <v>4013</v>
      </c>
      <c r="J644" t="s">
        <v>2312</v>
      </c>
      <c r="K644" t="s">
        <v>115</v>
      </c>
    </row>
    <row r="645" spans="1:11">
      <c r="A645" s="92" t="s">
        <v>4648</v>
      </c>
      <c r="B645" t="s">
        <v>2013</v>
      </c>
      <c r="C645" t="s">
        <v>2883</v>
      </c>
      <c r="D645" t="s">
        <v>2792</v>
      </c>
      <c r="E645" t="s">
        <v>2427</v>
      </c>
      <c r="F645" t="s">
        <v>2884</v>
      </c>
      <c r="G645" t="s">
        <v>4650</v>
      </c>
      <c r="H645" t="s">
        <v>2802</v>
      </c>
      <c r="I645" t="s">
        <v>4013</v>
      </c>
      <c r="J645" t="s">
        <v>2312</v>
      </c>
      <c r="K645" t="s">
        <v>115</v>
      </c>
    </row>
    <row r="646" spans="1:11">
      <c r="A646" s="92" t="s">
        <v>4648</v>
      </c>
      <c r="B646" t="s">
        <v>2013</v>
      </c>
      <c r="C646" t="s">
        <v>2885</v>
      </c>
      <c r="D646" t="s">
        <v>2826</v>
      </c>
      <c r="E646" t="s">
        <v>2427</v>
      </c>
      <c r="F646" t="s">
        <v>2884</v>
      </c>
      <c r="G646" t="s">
        <v>4650</v>
      </c>
      <c r="H646" t="s">
        <v>2802</v>
      </c>
      <c r="I646" t="s">
        <v>4013</v>
      </c>
      <c r="J646" t="s">
        <v>2312</v>
      </c>
      <c r="K646" t="s">
        <v>115</v>
      </c>
    </row>
    <row r="647" spans="1:11">
      <c r="A647" s="92" t="s">
        <v>4648</v>
      </c>
      <c r="B647" t="s">
        <v>2013</v>
      </c>
      <c r="C647" t="s">
        <v>2886</v>
      </c>
      <c r="D647" t="s">
        <v>2818</v>
      </c>
      <c r="E647" t="s">
        <v>2675</v>
      </c>
      <c r="F647" t="s">
        <v>2887</v>
      </c>
      <c r="G647" t="s">
        <v>4649</v>
      </c>
      <c r="H647" t="s">
        <v>2675</v>
      </c>
      <c r="I647" t="s">
        <v>4013</v>
      </c>
      <c r="J647" t="s">
        <v>2312</v>
      </c>
      <c r="K647" t="s">
        <v>115</v>
      </c>
    </row>
    <row r="648" spans="1:11">
      <c r="A648" s="92" t="s">
        <v>4648</v>
      </c>
      <c r="B648" t="s">
        <v>2013</v>
      </c>
      <c r="C648" t="s">
        <v>2454</v>
      </c>
      <c r="D648" t="s">
        <v>2432</v>
      </c>
      <c r="G648" t="s">
        <v>4613</v>
      </c>
      <c r="I648" t="s">
        <v>4013</v>
      </c>
      <c r="J648" t="s">
        <v>2312</v>
      </c>
      <c r="K648" t="s">
        <v>115</v>
      </c>
    </row>
    <row r="649" spans="1:11">
      <c r="A649" s="92" t="s">
        <v>4648</v>
      </c>
      <c r="B649" t="s">
        <v>2013</v>
      </c>
      <c r="C649" t="s">
        <v>2888</v>
      </c>
      <c r="D649" t="s">
        <v>2432</v>
      </c>
      <c r="E649" t="s">
        <v>2427</v>
      </c>
      <c r="G649" t="s">
        <v>4650</v>
      </c>
      <c r="H649" t="s">
        <v>2802</v>
      </c>
      <c r="I649" t="s">
        <v>4013</v>
      </c>
      <c r="J649" t="s">
        <v>2312</v>
      </c>
      <c r="K649" t="s">
        <v>115</v>
      </c>
    </row>
    <row r="650" spans="1:11">
      <c r="A650" s="92" t="s">
        <v>4648</v>
      </c>
      <c r="B650" t="s">
        <v>2013</v>
      </c>
      <c r="C650" t="s">
        <v>2889</v>
      </c>
      <c r="D650" t="s">
        <v>2871</v>
      </c>
      <c r="E650" t="s">
        <v>2890</v>
      </c>
      <c r="G650" t="s">
        <v>4650</v>
      </c>
      <c r="H650" t="s">
        <v>2891</v>
      </c>
      <c r="I650" t="s">
        <v>4013</v>
      </c>
      <c r="J650" t="s">
        <v>2312</v>
      </c>
      <c r="K650" t="s">
        <v>115</v>
      </c>
    </row>
    <row r="651" spans="1:11">
      <c r="A651" s="92" t="s">
        <v>4648</v>
      </c>
      <c r="B651" t="s">
        <v>2013</v>
      </c>
      <c r="C651" t="s">
        <v>2892</v>
      </c>
      <c r="D651" t="s">
        <v>2792</v>
      </c>
      <c r="E651" t="s">
        <v>2890</v>
      </c>
      <c r="F651" t="s">
        <v>2893</v>
      </c>
      <c r="G651" t="s">
        <v>4650</v>
      </c>
      <c r="H651" t="s">
        <v>2891</v>
      </c>
      <c r="I651" t="s">
        <v>4013</v>
      </c>
      <c r="J651" t="s">
        <v>2312</v>
      </c>
      <c r="K651" t="s">
        <v>115</v>
      </c>
    </row>
    <row r="652" spans="1:11">
      <c r="A652" s="92" t="s">
        <v>4648</v>
      </c>
      <c r="B652" t="s">
        <v>2013</v>
      </c>
      <c r="C652" t="s">
        <v>2894</v>
      </c>
      <c r="D652" t="s">
        <v>2871</v>
      </c>
      <c r="E652" t="s">
        <v>2474</v>
      </c>
      <c r="F652" t="s">
        <v>2895</v>
      </c>
      <c r="G652" t="s">
        <v>4650</v>
      </c>
      <c r="H652" t="s">
        <v>2475</v>
      </c>
      <c r="I652" t="s">
        <v>4013</v>
      </c>
    </row>
    <row r="653" spans="1:11">
      <c r="A653" s="92" t="s">
        <v>4648</v>
      </c>
      <c r="B653" t="s">
        <v>2015</v>
      </c>
      <c r="C653" t="s">
        <v>2426</v>
      </c>
      <c r="D653" t="s">
        <v>2426</v>
      </c>
      <c r="E653" t="s">
        <v>2427</v>
      </c>
      <c r="F653" t="s">
        <v>2450</v>
      </c>
      <c r="G653" t="s">
        <v>4650</v>
      </c>
      <c r="H653" t="s">
        <v>2802</v>
      </c>
      <c r="I653" t="s">
        <v>4017</v>
      </c>
      <c r="J653" t="s">
        <v>2312</v>
      </c>
      <c r="K653" t="s">
        <v>115</v>
      </c>
    </row>
    <row r="654" spans="1:11">
      <c r="A654" s="92" t="s">
        <v>4648</v>
      </c>
      <c r="B654" t="s">
        <v>2015</v>
      </c>
      <c r="C654" t="s">
        <v>2897</v>
      </c>
      <c r="D654" t="s">
        <v>2834</v>
      </c>
      <c r="E654" t="s">
        <v>2675</v>
      </c>
      <c r="F654" t="s">
        <v>2898</v>
      </c>
      <c r="G654" t="s">
        <v>4649</v>
      </c>
      <c r="H654" t="s">
        <v>2675</v>
      </c>
      <c r="I654" t="s">
        <v>4017</v>
      </c>
      <c r="J654" t="s">
        <v>2312</v>
      </c>
      <c r="K654" t="s">
        <v>115</v>
      </c>
    </row>
    <row r="655" spans="1:11">
      <c r="A655" s="92" t="s">
        <v>4648</v>
      </c>
      <c r="B655" t="s">
        <v>2015</v>
      </c>
      <c r="C655" t="s">
        <v>2899</v>
      </c>
      <c r="D655" t="s">
        <v>2792</v>
      </c>
      <c r="E655" t="s">
        <v>2675</v>
      </c>
      <c r="F655" t="s">
        <v>2900</v>
      </c>
      <c r="G655" t="s">
        <v>4649</v>
      </c>
      <c r="H655" t="s">
        <v>2675</v>
      </c>
      <c r="I655" t="s">
        <v>4017</v>
      </c>
      <c r="J655" t="s">
        <v>2312</v>
      </c>
      <c r="K655" t="s">
        <v>115</v>
      </c>
    </row>
    <row r="656" spans="1:11">
      <c r="A656" s="92" t="s">
        <v>4648</v>
      </c>
      <c r="B656" t="s">
        <v>2015</v>
      </c>
      <c r="C656" t="s">
        <v>2901</v>
      </c>
      <c r="D656" t="s">
        <v>2844</v>
      </c>
      <c r="E656" t="s">
        <v>2427</v>
      </c>
      <c r="G656" t="s">
        <v>4650</v>
      </c>
      <c r="H656" t="s">
        <v>2802</v>
      </c>
      <c r="I656" t="s">
        <v>4017</v>
      </c>
      <c r="J656" t="s">
        <v>2312</v>
      </c>
      <c r="K656" t="s">
        <v>115</v>
      </c>
    </row>
    <row r="657" spans="1:11">
      <c r="A657" s="92" t="s">
        <v>4648</v>
      </c>
      <c r="B657" t="s">
        <v>2015</v>
      </c>
      <c r="C657" t="s">
        <v>2902</v>
      </c>
      <c r="D657" t="s">
        <v>2844</v>
      </c>
      <c r="E657" t="s">
        <v>2675</v>
      </c>
      <c r="F657" t="s">
        <v>2903</v>
      </c>
      <c r="G657" t="s">
        <v>4649</v>
      </c>
      <c r="H657" t="s">
        <v>2675</v>
      </c>
      <c r="I657" t="s">
        <v>4017</v>
      </c>
      <c r="J657" t="s">
        <v>4652</v>
      </c>
      <c r="K657" t="s">
        <v>4653</v>
      </c>
    </row>
    <row r="658" spans="1:11">
      <c r="A658" s="92" t="s">
        <v>4648</v>
      </c>
      <c r="B658" t="s">
        <v>2015</v>
      </c>
      <c r="C658" t="s">
        <v>2904</v>
      </c>
      <c r="D658" t="s">
        <v>2826</v>
      </c>
      <c r="E658" t="s">
        <v>2905</v>
      </c>
      <c r="F658" t="s">
        <v>2906</v>
      </c>
      <c r="G658" t="s">
        <v>4649</v>
      </c>
      <c r="H658" t="s">
        <v>2675</v>
      </c>
      <c r="I658" t="s">
        <v>4017</v>
      </c>
    </row>
    <row r="659" spans="1:11">
      <c r="A659" s="92" t="s">
        <v>4648</v>
      </c>
      <c r="B659" t="s">
        <v>2015</v>
      </c>
      <c r="C659" t="s">
        <v>2907</v>
      </c>
      <c r="D659" t="s">
        <v>2467</v>
      </c>
      <c r="E659" t="s">
        <v>2675</v>
      </c>
      <c r="F659" t="s">
        <v>2908</v>
      </c>
      <c r="G659" t="s">
        <v>4649</v>
      </c>
      <c r="H659" t="s">
        <v>2675</v>
      </c>
      <c r="I659" t="s">
        <v>4017</v>
      </c>
    </row>
    <row r="660" spans="1:11">
      <c r="A660" s="92" t="s">
        <v>4648</v>
      </c>
      <c r="B660" t="s">
        <v>2015</v>
      </c>
      <c r="C660" t="s">
        <v>2909</v>
      </c>
      <c r="D660" t="s">
        <v>2826</v>
      </c>
      <c r="E660" t="s">
        <v>2675</v>
      </c>
      <c r="F660" t="s">
        <v>2910</v>
      </c>
      <c r="G660" t="s">
        <v>4649</v>
      </c>
      <c r="H660" t="s">
        <v>2675</v>
      </c>
      <c r="I660" t="s">
        <v>4017</v>
      </c>
    </row>
    <row r="661" spans="1:11">
      <c r="A661" s="92" t="s">
        <v>4648</v>
      </c>
      <c r="B661" t="s">
        <v>2015</v>
      </c>
      <c r="C661" t="s">
        <v>2911</v>
      </c>
      <c r="D661" t="s">
        <v>2467</v>
      </c>
      <c r="E661" t="s">
        <v>2675</v>
      </c>
      <c r="F661" t="s">
        <v>2912</v>
      </c>
      <c r="G661" t="s">
        <v>4649</v>
      </c>
      <c r="H661" t="s">
        <v>2675</v>
      </c>
      <c r="I661" t="s">
        <v>4017</v>
      </c>
    </row>
    <row r="662" spans="1:11">
      <c r="A662" s="92" t="s">
        <v>4648</v>
      </c>
      <c r="B662" t="s">
        <v>2015</v>
      </c>
      <c r="C662" t="s">
        <v>2913</v>
      </c>
      <c r="D662" t="s">
        <v>2814</v>
      </c>
      <c r="E662" t="s">
        <v>2675</v>
      </c>
      <c r="F662" t="s">
        <v>2914</v>
      </c>
      <c r="G662" t="s">
        <v>4649</v>
      </c>
      <c r="H662" t="s">
        <v>2675</v>
      </c>
      <c r="I662" t="s">
        <v>4017</v>
      </c>
    </row>
    <row r="663" spans="1:11">
      <c r="A663" s="92" t="s">
        <v>4648</v>
      </c>
      <c r="B663" t="s">
        <v>2015</v>
      </c>
      <c r="C663" t="s">
        <v>2915</v>
      </c>
      <c r="D663" t="s">
        <v>2814</v>
      </c>
      <c r="E663" t="s">
        <v>2427</v>
      </c>
      <c r="F663" t="s">
        <v>2916</v>
      </c>
      <c r="G663" t="s">
        <v>4650</v>
      </c>
      <c r="H663" t="s">
        <v>2802</v>
      </c>
      <c r="I663" t="s">
        <v>4017</v>
      </c>
    </row>
    <row r="664" spans="1:11">
      <c r="A664" s="92" t="s">
        <v>4648</v>
      </c>
      <c r="B664" t="s">
        <v>2015</v>
      </c>
      <c r="C664" t="s">
        <v>2917</v>
      </c>
      <c r="D664" t="s">
        <v>2814</v>
      </c>
      <c r="E664" t="s">
        <v>2675</v>
      </c>
      <c r="F664" t="s">
        <v>2918</v>
      </c>
      <c r="G664" t="s">
        <v>4649</v>
      </c>
      <c r="H664" t="s">
        <v>2675</v>
      </c>
      <c r="I664" t="s">
        <v>4017</v>
      </c>
    </row>
    <row r="665" spans="1:11">
      <c r="A665" s="92" t="s">
        <v>4648</v>
      </c>
      <c r="B665" t="s">
        <v>2015</v>
      </c>
      <c r="C665" t="s">
        <v>2919</v>
      </c>
      <c r="D665" t="s">
        <v>2818</v>
      </c>
      <c r="E665" t="s">
        <v>2675</v>
      </c>
      <c r="F665" t="s">
        <v>2920</v>
      </c>
      <c r="G665" t="s">
        <v>4649</v>
      </c>
      <c r="H665" t="s">
        <v>2675</v>
      </c>
      <c r="I665" t="s">
        <v>4017</v>
      </c>
    </row>
    <row r="666" spans="1:11">
      <c r="A666" s="92" t="s">
        <v>4648</v>
      </c>
      <c r="B666" t="s">
        <v>2015</v>
      </c>
      <c r="C666" t="s">
        <v>2921</v>
      </c>
      <c r="D666" t="s">
        <v>2826</v>
      </c>
      <c r="E666" t="s">
        <v>2922</v>
      </c>
      <c r="F666" t="s">
        <v>2924</v>
      </c>
      <c r="G666" t="s">
        <v>4649</v>
      </c>
      <c r="H666" t="s">
        <v>2923</v>
      </c>
      <c r="I666" t="s">
        <v>4017</v>
      </c>
    </row>
    <row r="667" spans="1:11">
      <c r="A667" s="92" t="s">
        <v>4648</v>
      </c>
      <c r="B667" t="s">
        <v>2015</v>
      </c>
      <c r="C667" t="s">
        <v>2925</v>
      </c>
      <c r="D667" t="s">
        <v>2844</v>
      </c>
      <c r="E667" t="s">
        <v>2675</v>
      </c>
      <c r="F667" t="s">
        <v>2926</v>
      </c>
      <c r="G667" t="s">
        <v>4649</v>
      </c>
      <c r="H667" t="s">
        <v>2675</v>
      </c>
      <c r="I667" t="s">
        <v>4017</v>
      </c>
    </row>
    <row r="668" spans="1:11">
      <c r="A668" s="92" t="s">
        <v>4648</v>
      </c>
      <c r="B668" t="s">
        <v>2015</v>
      </c>
      <c r="C668" t="s">
        <v>2927</v>
      </c>
      <c r="D668" t="s">
        <v>2792</v>
      </c>
      <c r="E668" t="s">
        <v>2890</v>
      </c>
      <c r="G668" t="s">
        <v>4650</v>
      </c>
      <c r="H668" t="s">
        <v>2891</v>
      </c>
      <c r="I668" t="s">
        <v>4017</v>
      </c>
    </row>
    <row r="669" spans="1:11">
      <c r="A669" s="92" t="s">
        <v>4648</v>
      </c>
      <c r="B669" t="s">
        <v>2015</v>
      </c>
      <c r="C669" t="s">
        <v>2928</v>
      </c>
      <c r="D669" t="s">
        <v>2467</v>
      </c>
      <c r="E669" t="s">
        <v>1213</v>
      </c>
      <c r="F669" t="s">
        <v>2929</v>
      </c>
      <c r="G669" t="s">
        <v>4651</v>
      </c>
      <c r="H669" t="s">
        <v>1213</v>
      </c>
      <c r="I669" t="s">
        <v>4017</v>
      </c>
    </row>
    <row r="670" spans="1:11">
      <c r="A670" s="92" t="s">
        <v>4648</v>
      </c>
      <c r="B670" t="s">
        <v>2019</v>
      </c>
      <c r="C670" t="s">
        <v>2426</v>
      </c>
      <c r="D670" t="s">
        <v>2426</v>
      </c>
      <c r="E670" t="s">
        <v>2427</v>
      </c>
      <c r="F670" t="s">
        <v>2450</v>
      </c>
      <c r="G670" t="s">
        <v>4650</v>
      </c>
      <c r="H670" t="s">
        <v>2802</v>
      </c>
      <c r="I670" t="s">
        <v>4021</v>
      </c>
      <c r="J670" t="s">
        <v>4652</v>
      </c>
      <c r="K670" t="s">
        <v>4653</v>
      </c>
    </row>
    <row r="671" spans="1:11">
      <c r="A671" s="92" t="s">
        <v>4648</v>
      </c>
      <c r="B671" t="s">
        <v>2019</v>
      </c>
      <c r="C671" t="s">
        <v>2931</v>
      </c>
      <c r="D671" t="s">
        <v>2467</v>
      </c>
      <c r="E671" t="s">
        <v>2675</v>
      </c>
      <c r="F671" t="s">
        <v>2932</v>
      </c>
      <c r="G671" t="s">
        <v>4649</v>
      </c>
      <c r="H671" t="s">
        <v>2675</v>
      </c>
      <c r="I671" t="s">
        <v>4021</v>
      </c>
      <c r="J671" t="s">
        <v>4652</v>
      </c>
      <c r="K671" t="s">
        <v>4653</v>
      </c>
    </row>
    <row r="672" spans="1:11">
      <c r="A672" s="92" t="s">
        <v>4648</v>
      </c>
      <c r="B672" t="s">
        <v>2019</v>
      </c>
      <c r="C672" t="s">
        <v>2933</v>
      </c>
      <c r="D672" t="s">
        <v>2792</v>
      </c>
      <c r="E672" t="s">
        <v>2675</v>
      </c>
      <c r="F672" t="s">
        <v>2934</v>
      </c>
      <c r="G672" t="s">
        <v>4649</v>
      </c>
      <c r="H672" t="s">
        <v>2675</v>
      </c>
      <c r="I672" t="s">
        <v>4021</v>
      </c>
      <c r="J672" t="s">
        <v>4652</v>
      </c>
      <c r="K672" t="s">
        <v>4653</v>
      </c>
    </row>
    <row r="673" spans="1:11">
      <c r="A673" s="92" t="s">
        <v>4648</v>
      </c>
      <c r="B673" t="s">
        <v>2019</v>
      </c>
      <c r="C673" t="s">
        <v>2935</v>
      </c>
      <c r="D673" t="s">
        <v>2818</v>
      </c>
      <c r="E673" t="s">
        <v>108</v>
      </c>
      <c r="F673" t="s">
        <v>2936</v>
      </c>
      <c r="G673" t="s">
        <v>4649</v>
      </c>
      <c r="H673" t="s">
        <v>108</v>
      </c>
      <c r="I673" t="s">
        <v>4021</v>
      </c>
    </row>
    <row r="674" spans="1:11">
      <c r="A674" s="92" t="s">
        <v>4648</v>
      </c>
      <c r="B674" t="s">
        <v>2019</v>
      </c>
      <c r="C674" t="s">
        <v>2937</v>
      </c>
      <c r="D674" t="s">
        <v>2792</v>
      </c>
      <c r="E674" t="s">
        <v>2938</v>
      </c>
      <c r="F674" t="s">
        <v>2940</v>
      </c>
      <c r="G674" t="s">
        <v>4650</v>
      </c>
      <c r="H674" t="s">
        <v>2939</v>
      </c>
      <c r="I674" t="s">
        <v>4021</v>
      </c>
      <c r="J674" t="s">
        <v>4652</v>
      </c>
      <c r="K674" t="s">
        <v>4653</v>
      </c>
    </row>
    <row r="675" spans="1:11">
      <c r="A675" s="92" t="s">
        <v>4648</v>
      </c>
      <c r="B675" t="s">
        <v>2019</v>
      </c>
      <c r="C675" t="s">
        <v>2941</v>
      </c>
      <c r="D675" t="s">
        <v>2809</v>
      </c>
      <c r="E675" t="s">
        <v>2675</v>
      </c>
      <c r="F675" t="s">
        <v>2942</v>
      </c>
      <c r="G675" t="s">
        <v>4649</v>
      </c>
      <c r="H675" t="s">
        <v>2675</v>
      </c>
      <c r="I675" t="s">
        <v>4021</v>
      </c>
      <c r="J675" t="s">
        <v>4652</v>
      </c>
      <c r="K675" t="s">
        <v>4653</v>
      </c>
    </row>
    <row r="676" spans="1:11">
      <c r="A676" s="92" t="s">
        <v>4648</v>
      </c>
      <c r="B676" t="s">
        <v>2019</v>
      </c>
      <c r="C676" t="s">
        <v>2943</v>
      </c>
      <c r="D676" t="s">
        <v>2809</v>
      </c>
      <c r="E676" t="s">
        <v>2675</v>
      </c>
      <c r="F676" t="s">
        <v>2944</v>
      </c>
      <c r="G676" t="s">
        <v>4649</v>
      </c>
      <c r="H676" t="s">
        <v>2675</v>
      </c>
      <c r="I676" t="s">
        <v>4021</v>
      </c>
    </row>
    <row r="677" spans="1:11">
      <c r="A677" s="92" t="s">
        <v>4648</v>
      </c>
      <c r="B677" t="s">
        <v>2019</v>
      </c>
      <c r="C677" t="s">
        <v>2945</v>
      </c>
      <c r="D677" t="s">
        <v>2467</v>
      </c>
      <c r="E677" t="s">
        <v>2427</v>
      </c>
      <c r="F677" t="s">
        <v>2946</v>
      </c>
      <c r="G677" t="s">
        <v>4650</v>
      </c>
      <c r="H677" t="s">
        <v>2802</v>
      </c>
      <c r="I677" t="s">
        <v>4021</v>
      </c>
    </row>
    <row r="678" spans="1:11">
      <c r="A678" s="92" t="s">
        <v>4648</v>
      </c>
      <c r="B678" t="s">
        <v>2019</v>
      </c>
      <c r="C678" t="s">
        <v>2947</v>
      </c>
      <c r="D678" t="s">
        <v>2467</v>
      </c>
      <c r="E678" t="s">
        <v>2675</v>
      </c>
      <c r="F678" t="s">
        <v>2948</v>
      </c>
      <c r="G678" t="s">
        <v>4649</v>
      </c>
      <c r="H678" t="s">
        <v>2675</v>
      </c>
      <c r="I678" t="s">
        <v>4021</v>
      </c>
    </row>
    <row r="679" spans="1:11">
      <c r="A679" s="92" t="s">
        <v>4648</v>
      </c>
      <c r="B679" t="s">
        <v>2019</v>
      </c>
      <c r="C679" t="s">
        <v>2949</v>
      </c>
      <c r="D679" t="s">
        <v>2844</v>
      </c>
      <c r="E679" t="s">
        <v>2675</v>
      </c>
      <c r="F679" t="s">
        <v>2950</v>
      </c>
      <c r="G679" t="s">
        <v>4649</v>
      </c>
      <c r="H679" t="s">
        <v>2675</v>
      </c>
      <c r="I679" t="s">
        <v>4021</v>
      </c>
    </row>
    <row r="680" spans="1:11">
      <c r="A680" s="92" t="s">
        <v>4648</v>
      </c>
      <c r="B680" t="s">
        <v>2019</v>
      </c>
      <c r="C680" t="s">
        <v>2951</v>
      </c>
      <c r="D680" t="s">
        <v>2432</v>
      </c>
      <c r="E680" t="s">
        <v>2612</v>
      </c>
      <c r="F680" t="s">
        <v>2952</v>
      </c>
      <c r="G680" t="s">
        <v>4649</v>
      </c>
      <c r="H680" t="s">
        <v>2556</v>
      </c>
      <c r="I680" t="s">
        <v>4021</v>
      </c>
    </row>
    <row r="681" spans="1:11">
      <c r="A681" s="92" t="s">
        <v>4648</v>
      </c>
      <c r="B681" t="s">
        <v>2019</v>
      </c>
      <c r="C681" t="s">
        <v>2953</v>
      </c>
      <c r="D681" t="s">
        <v>2826</v>
      </c>
      <c r="E681" t="s">
        <v>2675</v>
      </c>
      <c r="F681" t="s">
        <v>2954</v>
      </c>
      <c r="G681" t="s">
        <v>4649</v>
      </c>
      <c r="H681" t="s">
        <v>2675</v>
      </c>
      <c r="I681" t="s">
        <v>4021</v>
      </c>
    </row>
    <row r="682" spans="1:11">
      <c r="A682" s="92" t="s">
        <v>4648</v>
      </c>
      <c r="B682" t="s">
        <v>2019</v>
      </c>
      <c r="C682" t="s">
        <v>2457</v>
      </c>
      <c r="D682" t="s">
        <v>2432</v>
      </c>
      <c r="G682" t="s">
        <v>4613</v>
      </c>
      <c r="I682" t="s">
        <v>4021</v>
      </c>
    </row>
    <row r="683" spans="1:11">
      <c r="A683" s="92" t="s">
        <v>4648</v>
      </c>
      <c r="B683" t="s">
        <v>2019</v>
      </c>
      <c r="C683" t="s">
        <v>2458</v>
      </c>
      <c r="D683" t="s">
        <v>2432</v>
      </c>
      <c r="G683" t="s">
        <v>4613</v>
      </c>
      <c r="I683" t="s">
        <v>4021</v>
      </c>
    </row>
    <row r="684" spans="1:11">
      <c r="A684" s="92" t="s">
        <v>4648</v>
      </c>
      <c r="B684" t="s">
        <v>2019</v>
      </c>
      <c r="C684" t="s">
        <v>2459</v>
      </c>
      <c r="D684" t="s">
        <v>2432</v>
      </c>
      <c r="G684" t="s">
        <v>4613</v>
      </c>
      <c r="I684" t="s">
        <v>4021</v>
      </c>
      <c r="J684" t="s">
        <v>4652</v>
      </c>
      <c r="K684" t="s">
        <v>4653</v>
      </c>
    </row>
    <row r="685" spans="1:11">
      <c r="A685" s="92" t="s">
        <v>4648</v>
      </c>
      <c r="B685" t="s">
        <v>2019</v>
      </c>
      <c r="C685" t="s">
        <v>2460</v>
      </c>
      <c r="D685" t="s">
        <v>2432</v>
      </c>
      <c r="G685" t="s">
        <v>4613</v>
      </c>
      <c r="I685" t="s">
        <v>4021</v>
      </c>
    </row>
    <row r="686" spans="1:11">
      <c r="A686" s="92" t="s">
        <v>4648</v>
      </c>
      <c r="B686" t="s">
        <v>2019</v>
      </c>
      <c r="C686" t="s">
        <v>2461</v>
      </c>
      <c r="D686" t="s">
        <v>2432</v>
      </c>
      <c r="G686" t="s">
        <v>4613</v>
      </c>
      <c r="I686" t="s">
        <v>4021</v>
      </c>
    </row>
    <row r="687" spans="1:11">
      <c r="A687" s="92" t="s">
        <v>4648</v>
      </c>
      <c r="B687" t="s">
        <v>2019</v>
      </c>
      <c r="C687" t="s">
        <v>2462</v>
      </c>
      <c r="D687" t="s">
        <v>2432</v>
      </c>
      <c r="G687" t="s">
        <v>4613</v>
      </c>
      <c r="I687" t="s">
        <v>4021</v>
      </c>
      <c r="J687" t="s">
        <v>4652</v>
      </c>
      <c r="K687" t="s">
        <v>4653</v>
      </c>
    </row>
    <row r="688" spans="1:11">
      <c r="A688" s="92" t="s">
        <v>4648</v>
      </c>
      <c r="B688" t="s">
        <v>2019</v>
      </c>
      <c r="C688" t="s">
        <v>2463</v>
      </c>
      <c r="D688" t="s">
        <v>2432</v>
      </c>
      <c r="G688" t="s">
        <v>4613</v>
      </c>
      <c r="I688" t="s">
        <v>4021</v>
      </c>
    </row>
    <row r="689" spans="1:9">
      <c r="A689" s="92" t="s">
        <v>4648</v>
      </c>
      <c r="B689" t="s">
        <v>2019</v>
      </c>
      <c r="C689" t="s">
        <v>2464</v>
      </c>
      <c r="D689" t="s">
        <v>2432</v>
      </c>
      <c r="G689" t="s">
        <v>4613</v>
      </c>
      <c r="I689" t="s">
        <v>4021</v>
      </c>
    </row>
    <row r="690" spans="1:9">
      <c r="A690" s="92" t="s">
        <v>4648</v>
      </c>
      <c r="B690" t="s">
        <v>2019</v>
      </c>
      <c r="C690" t="s">
        <v>2955</v>
      </c>
      <c r="D690" t="s">
        <v>2814</v>
      </c>
      <c r="E690" t="s">
        <v>2556</v>
      </c>
      <c r="F690" t="s">
        <v>2956</v>
      </c>
      <c r="G690" t="s">
        <v>4649</v>
      </c>
      <c r="H690" t="s">
        <v>2556</v>
      </c>
      <c r="I690" t="s">
        <v>4021</v>
      </c>
    </row>
    <row r="691" spans="1:9">
      <c r="A691" s="92" t="s">
        <v>4648</v>
      </c>
      <c r="B691" t="s">
        <v>2019</v>
      </c>
      <c r="C691" t="s">
        <v>2957</v>
      </c>
      <c r="D691" t="s">
        <v>2809</v>
      </c>
      <c r="E691" t="s">
        <v>2556</v>
      </c>
      <c r="F691" t="s">
        <v>2958</v>
      </c>
      <c r="G691" t="s">
        <v>4649</v>
      </c>
      <c r="H691" t="s">
        <v>2556</v>
      </c>
      <c r="I691" t="s">
        <v>4021</v>
      </c>
    </row>
    <row r="692" spans="1:9">
      <c r="A692" s="92" t="s">
        <v>4648</v>
      </c>
      <c r="B692" t="s">
        <v>2019</v>
      </c>
      <c r="C692" t="s">
        <v>2959</v>
      </c>
      <c r="D692" t="s">
        <v>2809</v>
      </c>
      <c r="E692" t="s">
        <v>2890</v>
      </c>
      <c r="G692" t="s">
        <v>4650</v>
      </c>
      <c r="H692" t="s">
        <v>2891</v>
      </c>
      <c r="I692" t="s">
        <v>4021</v>
      </c>
    </row>
    <row r="693" spans="1:9">
      <c r="A693" s="92" t="s">
        <v>4648</v>
      </c>
      <c r="B693" t="s">
        <v>2019</v>
      </c>
      <c r="C693" t="s">
        <v>2960</v>
      </c>
      <c r="D693" t="s">
        <v>2844</v>
      </c>
      <c r="E693" t="s">
        <v>108</v>
      </c>
      <c r="F693" t="s">
        <v>2961</v>
      </c>
      <c r="G693" t="s">
        <v>4649</v>
      </c>
      <c r="H693" t="s">
        <v>108</v>
      </c>
      <c r="I693" t="s">
        <v>4021</v>
      </c>
    </row>
    <row r="694" spans="1:9">
      <c r="A694" s="92" t="s">
        <v>4648</v>
      </c>
      <c r="B694" t="s">
        <v>2021</v>
      </c>
      <c r="C694" t="s">
        <v>2426</v>
      </c>
      <c r="D694" t="s">
        <v>2426</v>
      </c>
      <c r="E694" t="s">
        <v>2427</v>
      </c>
      <c r="F694" t="s">
        <v>2450</v>
      </c>
      <c r="G694" t="s">
        <v>4650</v>
      </c>
      <c r="H694" t="s">
        <v>2802</v>
      </c>
      <c r="I694" t="s">
        <v>4025</v>
      </c>
    </row>
    <row r="695" spans="1:9">
      <c r="A695" s="92" t="s">
        <v>4648</v>
      </c>
      <c r="B695" t="s">
        <v>2021</v>
      </c>
      <c r="C695" t="s">
        <v>2963</v>
      </c>
      <c r="D695" t="s">
        <v>2432</v>
      </c>
      <c r="E695" t="s">
        <v>2964</v>
      </c>
      <c r="G695" t="s">
        <v>4649</v>
      </c>
      <c r="H695" t="s">
        <v>2923</v>
      </c>
      <c r="I695" t="s">
        <v>4025</v>
      </c>
    </row>
    <row r="696" spans="1:9">
      <c r="A696" s="92" t="s">
        <v>4648</v>
      </c>
      <c r="B696" t="s">
        <v>2021</v>
      </c>
      <c r="C696" t="s">
        <v>2965</v>
      </c>
      <c r="D696" t="s">
        <v>2834</v>
      </c>
      <c r="E696" t="s">
        <v>2675</v>
      </c>
      <c r="F696" t="s">
        <v>2966</v>
      </c>
      <c r="G696" t="s">
        <v>4649</v>
      </c>
      <c r="H696" t="s">
        <v>2675</v>
      </c>
      <c r="I696" t="s">
        <v>4025</v>
      </c>
    </row>
    <row r="697" spans="1:9">
      <c r="A697" s="92" t="s">
        <v>4648</v>
      </c>
      <c r="B697" t="s">
        <v>2021</v>
      </c>
      <c r="C697" t="s">
        <v>2967</v>
      </c>
      <c r="D697" t="s">
        <v>2467</v>
      </c>
      <c r="E697" t="s">
        <v>2968</v>
      </c>
      <c r="F697" t="s">
        <v>2970</v>
      </c>
      <c r="G697" t="s">
        <v>4654</v>
      </c>
      <c r="H697" t="s">
        <v>2969</v>
      </c>
      <c r="I697" t="s">
        <v>4025</v>
      </c>
    </row>
    <row r="698" spans="1:9">
      <c r="A698" s="92" t="s">
        <v>4648</v>
      </c>
      <c r="B698" t="s">
        <v>2021</v>
      </c>
      <c r="C698" t="s">
        <v>2971</v>
      </c>
      <c r="D698" t="s">
        <v>2844</v>
      </c>
      <c r="E698" t="s">
        <v>2675</v>
      </c>
      <c r="F698" t="s">
        <v>2972</v>
      </c>
      <c r="G698" t="s">
        <v>4649</v>
      </c>
      <c r="H698" t="s">
        <v>2675</v>
      </c>
      <c r="I698" t="s">
        <v>4025</v>
      </c>
    </row>
    <row r="699" spans="1:9">
      <c r="A699" s="92" t="s">
        <v>4648</v>
      </c>
      <c r="B699" t="s">
        <v>2021</v>
      </c>
      <c r="C699" t="s">
        <v>2973</v>
      </c>
      <c r="D699" t="s">
        <v>2826</v>
      </c>
      <c r="E699" t="s">
        <v>2675</v>
      </c>
      <c r="F699" t="s">
        <v>2974</v>
      </c>
      <c r="G699" t="s">
        <v>4649</v>
      </c>
      <c r="H699" t="s">
        <v>2675</v>
      </c>
      <c r="I699" t="s">
        <v>4025</v>
      </c>
    </row>
    <row r="700" spans="1:9">
      <c r="A700" s="92" t="s">
        <v>4648</v>
      </c>
      <c r="B700" t="s">
        <v>2021</v>
      </c>
      <c r="C700" t="s">
        <v>2975</v>
      </c>
      <c r="D700" t="s">
        <v>2814</v>
      </c>
      <c r="E700" t="s">
        <v>2675</v>
      </c>
      <c r="F700" t="s">
        <v>2976</v>
      </c>
      <c r="G700" t="s">
        <v>4649</v>
      </c>
      <c r="H700" t="s">
        <v>2675</v>
      </c>
      <c r="I700" t="s">
        <v>4025</v>
      </c>
    </row>
    <row r="701" spans="1:9">
      <c r="A701" s="92" t="s">
        <v>4648</v>
      </c>
      <c r="B701" t="s">
        <v>2021</v>
      </c>
      <c r="C701" t="s">
        <v>2977</v>
      </c>
      <c r="D701" t="s">
        <v>2814</v>
      </c>
      <c r="E701" t="s">
        <v>108</v>
      </c>
      <c r="F701" t="s">
        <v>2978</v>
      </c>
      <c r="G701" t="s">
        <v>4649</v>
      </c>
      <c r="H701" t="s">
        <v>108</v>
      </c>
      <c r="I701" t="s">
        <v>4025</v>
      </c>
    </row>
    <row r="702" spans="1:9">
      <c r="A702" s="92" t="s">
        <v>4648</v>
      </c>
      <c r="B702" t="s">
        <v>2021</v>
      </c>
      <c r="C702" t="s">
        <v>2979</v>
      </c>
      <c r="D702" t="s">
        <v>2844</v>
      </c>
      <c r="E702" t="s">
        <v>2675</v>
      </c>
      <c r="F702" t="s">
        <v>2974</v>
      </c>
      <c r="G702" t="s">
        <v>4649</v>
      </c>
      <c r="H702" t="s">
        <v>2675</v>
      </c>
      <c r="I702" t="s">
        <v>4025</v>
      </c>
    </row>
    <row r="703" spans="1:9">
      <c r="A703" s="92" t="s">
        <v>4648</v>
      </c>
      <c r="B703" t="s">
        <v>2021</v>
      </c>
      <c r="C703" t="s">
        <v>2466</v>
      </c>
      <c r="D703" t="s">
        <v>2467</v>
      </c>
      <c r="G703" t="s">
        <v>4615</v>
      </c>
      <c r="I703" t="s">
        <v>4025</v>
      </c>
    </row>
    <row r="704" spans="1:9">
      <c r="A704" s="92" t="s">
        <v>4648</v>
      </c>
      <c r="B704" t="s">
        <v>2021</v>
      </c>
      <c r="C704" t="s">
        <v>2469</v>
      </c>
      <c r="D704" t="s">
        <v>2432</v>
      </c>
      <c r="G704" t="s">
        <v>4613</v>
      </c>
      <c r="I704" t="s">
        <v>4025</v>
      </c>
    </row>
    <row r="705" spans="1:11">
      <c r="A705" s="92" t="s">
        <v>4648</v>
      </c>
      <c r="B705" t="s">
        <v>2021</v>
      </c>
      <c r="C705" t="s">
        <v>2980</v>
      </c>
      <c r="D705" t="s">
        <v>2432</v>
      </c>
      <c r="E705" t="s">
        <v>2556</v>
      </c>
      <c r="G705" t="s">
        <v>4649</v>
      </c>
      <c r="H705" t="s">
        <v>2556</v>
      </c>
      <c r="I705" t="s">
        <v>4025</v>
      </c>
    </row>
    <row r="706" spans="1:11">
      <c r="A706" s="92" t="s">
        <v>4648</v>
      </c>
      <c r="B706" t="s">
        <v>2021</v>
      </c>
      <c r="C706" t="s">
        <v>2981</v>
      </c>
      <c r="D706" t="s">
        <v>2844</v>
      </c>
      <c r="E706" t="s">
        <v>108</v>
      </c>
      <c r="F706" t="s">
        <v>2982</v>
      </c>
      <c r="G706" t="s">
        <v>4649</v>
      </c>
      <c r="H706" t="s">
        <v>108</v>
      </c>
      <c r="I706" t="s">
        <v>4025</v>
      </c>
    </row>
    <row r="707" spans="1:11">
      <c r="A707" s="92" t="s">
        <v>4648</v>
      </c>
      <c r="B707" t="s">
        <v>2021</v>
      </c>
      <c r="C707" t="s">
        <v>2983</v>
      </c>
      <c r="D707" t="s">
        <v>2801</v>
      </c>
      <c r="E707" t="s">
        <v>2675</v>
      </c>
      <c r="F707" t="s">
        <v>2984</v>
      </c>
      <c r="G707" t="s">
        <v>4649</v>
      </c>
      <c r="H707" t="s">
        <v>2675</v>
      </c>
      <c r="I707" t="s">
        <v>4025</v>
      </c>
    </row>
    <row r="708" spans="1:11">
      <c r="A708" s="92" t="s">
        <v>4648</v>
      </c>
      <c r="B708" t="s">
        <v>2021</v>
      </c>
      <c r="C708" t="s">
        <v>2985</v>
      </c>
      <c r="D708" t="s">
        <v>2801</v>
      </c>
      <c r="E708" t="s">
        <v>2986</v>
      </c>
      <c r="F708" t="s">
        <v>2987</v>
      </c>
      <c r="G708" t="s">
        <v>4649</v>
      </c>
      <c r="H708" t="s">
        <v>108</v>
      </c>
      <c r="I708" t="s">
        <v>4025</v>
      </c>
    </row>
    <row r="709" spans="1:11">
      <c r="A709" s="92" t="s">
        <v>4648</v>
      </c>
      <c r="B709" t="s">
        <v>2021</v>
      </c>
      <c r="C709" t="s">
        <v>2988</v>
      </c>
      <c r="D709" t="s">
        <v>2844</v>
      </c>
      <c r="E709" t="s">
        <v>2675</v>
      </c>
      <c r="F709" t="s">
        <v>2989</v>
      </c>
      <c r="G709" t="s">
        <v>4649</v>
      </c>
      <c r="H709" t="s">
        <v>2675</v>
      </c>
      <c r="I709" t="s">
        <v>4025</v>
      </c>
    </row>
    <row r="710" spans="1:11">
      <c r="A710" s="92" t="s">
        <v>4648</v>
      </c>
      <c r="B710" t="s">
        <v>2021</v>
      </c>
      <c r="C710" t="s">
        <v>2990</v>
      </c>
      <c r="D710" t="s">
        <v>2801</v>
      </c>
      <c r="E710" t="s">
        <v>2556</v>
      </c>
      <c r="F710" t="s">
        <v>2991</v>
      </c>
      <c r="G710" t="s">
        <v>4649</v>
      </c>
      <c r="H710" t="s">
        <v>2556</v>
      </c>
      <c r="I710" t="s">
        <v>4025</v>
      </c>
    </row>
    <row r="711" spans="1:11">
      <c r="A711" s="92" t="s">
        <v>4648</v>
      </c>
      <c r="B711" t="s">
        <v>2022</v>
      </c>
      <c r="C711" t="s">
        <v>2426</v>
      </c>
      <c r="D711" t="s">
        <v>2426</v>
      </c>
      <c r="E711" t="s">
        <v>2427</v>
      </c>
      <c r="F711" t="s">
        <v>2450</v>
      </c>
      <c r="G711" t="s">
        <v>4650</v>
      </c>
      <c r="H711" t="s">
        <v>2802</v>
      </c>
      <c r="I711" t="s">
        <v>4029</v>
      </c>
    </row>
    <row r="712" spans="1:11">
      <c r="A712" s="92" t="s">
        <v>4648</v>
      </c>
      <c r="B712" t="s">
        <v>2022</v>
      </c>
      <c r="C712" t="s">
        <v>2993</v>
      </c>
      <c r="D712" t="s">
        <v>2834</v>
      </c>
      <c r="E712" t="s">
        <v>2994</v>
      </c>
      <c r="F712" t="s">
        <v>2996</v>
      </c>
      <c r="G712" t="s">
        <v>4650</v>
      </c>
      <c r="H712" t="s">
        <v>2995</v>
      </c>
      <c r="I712" t="s">
        <v>4029</v>
      </c>
    </row>
    <row r="713" spans="1:11">
      <c r="A713" s="92" t="s">
        <v>4648</v>
      </c>
      <c r="B713" t="s">
        <v>2022</v>
      </c>
      <c r="C713" t="s">
        <v>2997</v>
      </c>
      <c r="D713" t="s">
        <v>2814</v>
      </c>
      <c r="E713" t="s">
        <v>2998</v>
      </c>
      <c r="F713" t="s">
        <v>2999</v>
      </c>
      <c r="G713" t="s">
        <v>4649</v>
      </c>
      <c r="H713" t="s">
        <v>108</v>
      </c>
      <c r="I713" t="s">
        <v>4029</v>
      </c>
    </row>
    <row r="714" spans="1:11">
      <c r="A714" s="92" t="s">
        <v>4648</v>
      </c>
      <c r="B714" t="s">
        <v>2022</v>
      </c>
      <c r="C714" t="s">
        <v>3000</v>
      </c>
      <c r="D714" t="s">
        <v>2826</v>
      </c>
      <c r="E714" t="s">
        <v>3001</v>
      </c>
      <c r="F714" t="s">
        <v>3002</v>
      </c>
      <c r="G714" t="s">
        <v>4649</v>
      </c>
      <c r="H714" t="s">
        <v>2675</v>
      </c>
      <c r="I714" t="s">
        <v>4029</v>
      </c>
    </row>
    <row r="715" spans="1:11">
      <c r="A715" s="92" t="s">
        <v>4648</v>
      </c>
      <c r="B715" t="s">
        <v>2022</v>
      </c>
      <c r="C715" t="s">
        <v>3003</v>
      </c>
      <c r="D715" t="s">
        <v>2826</v>
      </c>
      <c r="E715" t="s">
        <v>3001</v>
      </c>
      <c r="F715" t="s">
        <v>3002</v>
      </c>
      <c r="G715" t="s">
        <v>4649</v>
      </c>
      <c r="H715" t="s">
        <v>2675</v>
      </c>
      <c r="I715" t="s">
        <v>4029</v>
      </c>
    </row>
    <row r="716" spans="1:11">
      <c r="A716" s="92" t="s">
        <v>4648</v>
      </c>
      <c r="B716" t="s">
        <v>2022</v>
      </c>
      <c r="C716" t="s">
        <v>3004</v>
      </c>
      <c r="D716" t="s">
        <v>2467</v>
      </c>
      <c r="E716" t="s">
        <v>2675</v>
      </c>
      <c r="F716" t="s">
        <v>3005</v>
      </c>
      <c r="G716" t="s">
        <v>4649</v>
      </c>
      <c r="H716" t="s">
        <v>2675</v>
      </c>
      <c r="I716" t="s">
        <v>4029</v>
      </c>
      <c r="J716" t="s">
        <v>503</v>
      </c>
      <c r="K716" t="s">
        <v>471</v>
      </c>
    </row>
    <row r="717" spans="1:11">
      <c r="A717" s="92" t="s">
        <v>4648</v>
      </c>
      <c r="B717" t="s">
        <v>2022</v>
      </c>
      <c r="C717" t="s">
        <v>3006</v>
      </c>
      <c r="D717" t="s">
        <v>2834</v>
      </c>
      <c r="E717" t="s">
        <v>2675</v>
      </c>
      <c r="F717" t="s">
        <v>3007</v>
      </c>
      <c r="G717" t="s">
        <v>4649</v>
      </c>
      <c r="H717" t="s">
        <v>2675</v>
      </c>
      <c r="I717" t="s">
        <v>4029</v>
      </c>
      <c r="J717" t="s">
        <v>4655</v>
      </c>
      <c r="K717" t="s">
        <v>2109</v>
      </c>
    </row>
    <row r="718" spans="1:11">
      <c r="A718" s="92" t="s">
        <v>4648</v>
      </c>
      <c r="B718" t="s">
        <v>2022</v>
      </c>
      <c r="C718" t="s">
        <v>3008</v>
      </c>
      <c r="D718" t="s">
        <v>2826</v>
      </c>
      <c r="E718" t="s">
        <v>2675</v>
      </c>
      <c r="F718" t="s">
        <v>3009</v>
      </c>
      <c r="G718" t="s">
        <v>4649</v>
      </c>
      <c r="H718" t="s">
        <v>2675</v>
      </c>
      <c r="I718" t="s">
        <v>4029</v>
      </c>
      <c r="J718" t="s">
        <v>503</v>
      </c>
      <c r="K718" t="s">
        <v>471</v>
      </c>
    </row>
    <row r="719" spans="1:11">
      <c r="A719" s="92" t="s">
        <v>4648</v>
      </c>
      <c r="B719" t="s">
        <v>2022</v>
      </c>
      <c r="C719" t="s">
        <v>3010</v>
      </c>
      <c r="D719" t="s">
        <v>2792</v>
      </c>
      <c r="E719" t="s">
        <v>2675</v>
      </c>
      <c r="F719" t="s">
        <v>3011</v>
      </c>
      <c r="G719" t="s">
        <v>4649</v>
      </c>
      <c r="H719" t="s">
        <v>2675</v>
      </c>
      <c r="I719" t="s">
        <v>4029</v>
      </c>
      <c r="J719" t="s">
        <v>4655</v>
      </c>
      <c r="K719" t="s">
        <v>2109</v>
      </c>
    </row>
    <row r="720" spans="1:11">
      <c r="A720" s="92" t="s">
        <v>4648</v>
      </c>
      <c r="B720" t="s">
        <v>2022</v>
      </c>
      <c r="C720" t="s">
        <v>3012</v>
      </c>
      <c r="D720" t="s">
        <v>2834</v>
      </c>
      <c r="E720" t="s">
        <v>2675</v>
      </c>
      <c r="F720" t="s">
        <v>3013</v>
      </c>
      <c r="G720" t="s">
        <v>4649</v>
      </c>
      <c r="H720" t="s">
        <v>2675</v>
      </c>
      <c r="I720" t="s">
        <v>4029</v>
      </c>
      <c r="J720" t="s">
        <v>4655</v>
      </c>
      <c r="K720" t="s">
        <v>2109</v>
      </c>
    </row>
    <row r="721" spans="1:11">
      <c r="A721" s="92" t="s">
        <v>4648</v>
      </c>
      <c r="B721" t="s">
        <v>2022</v>
      </c>
      <c r="C721" t="s">
        <v>3014</v>
      </c>
      <c r="D721" t="s">
        <v>2871</v>
      </c>
      <c r="E721" t="s">
        <v>2675</v>
      </c>
      <c r="F721" t="s">
        <v>3015</v>
      </c>
      <c r="G721" t="s">
        <v>4649</v>
      </c>
      <c r="H721" t="s">
        <v>2675</v>
      </c>
      <c r="I721" t="s">
        <v>4029</v>
      </c>
      <c r="J721" t="s">
        <v>4655</v>
      </c>
      <c r="K721" t="s">
        <v>2109</v>
      </c>
    </row>
    <row r="722" spans="1:11">
      <c r="A722" s="92" t="s">
        <v>4648</v>
      </c>
      <c r="B722" t="s">
        <v>2022</v>
      </c>
      <c r="C722" t="s">
        <v>3016</v>
      </c>
      <c r="D722" t="s">
        <v>2792</v>
      </c>
      <c r="E722" t="s">
        <v>2675</v>
      </c>
      <c r="F722" t="s">
        <v>3017</v>
      </c>
      <c r="G722" t="s">
        <v>4649</v>
      </c>
      <c r="H722" t="s">
        <v>2675</v>
      </c>
      <c r="I722" t="s">
        <v>4029</v>
      </c>
      <c r="J722" t="s">
        <v>4655</v>
      </c>
      <c r="K722" t="s">
        <v>2109</v>
      </c>
    </row>
    <row r="723" spans="1:11">
      <c r="A723" s="92" t="s">
        <v>4648</v>
      </c>
      <c r="B723" t="s">
        <v>2022</v>
      </c>
      <c r="C723" t="s">
        <v>3018</v>
      </c>
      <c r="D723" t="s">
        <v>2432</v>
      </c>
      <c r="E723" t="s">
        <v>3019</v>
      </c>
      <c r="F723" t="s">
        <v>3020</v>
      </c>
      <c r="G723" t="s">
        <v>4649</v>
      </c>
      <c r="H723" t="s">
        <v>108</v>
      </c>
      <c r="I723" t="s">
        <v>4029</v>
      </c>
      <c r="J723" t="s">
        <v>4655</v>
      </c>
      <c r="K723" t="s">
        <v>2109</v>
      </c>
    </row>
    <row r="724" spans="1:11">
      <c r="A724" s="92" t="s">
        <v>4648</v>
      </c>
      <c r="B724" t="s">
        <v>2022</v>
      </c>
      <c r="C724" t="s">
        <v>3021</v>
      </c>
      <c r="D724" t="s">
        <v>2432</v>
      </c>
      <c r="E724" t="s">
        <v>1213</v>
      </c>
      <c r="G724" t="s">
        <v>4651</v>
      </c>
      <c r="H724" t="s">
        <v>1213</v>
      </c>
      <c r="I724" t="s">
        <v>4029</v>
      </c>
      <c r="J724" t="s">
        <v>4655</v>
      </c>
      <c r="K724" t="s">
        <v>2109</v>
      </c>
    </row>
    <row r="725" spans="1:11">
      <c r="A725" s="92" t="s">
        <v>4648</v>
      </c>
      <c r="B725" t="s">
        <v>2022</v>
      </c>
      <c r="C725" t="s">
        <v>3022</v>
      </c>
      <c r="D725" t="s">
        <v>2818</v>
      </c>
      <c r="E725" t="s">
        <v>2675</v>
      </c>
      <c r="F725" t="s">
        <v>2966</v>
      </c>
      <c r="G725" t="s">
        <v>4649</v>
      </c>
      <c r="H725" t="s">
        <v>2675</v>
      </c>
      <c r="I725" t="s">
        <v>4029</v>
      </c>
      <c r="J725" t="s">
        <v>4655</v>
      </c>
      <c r="K725" t="s">
        <v>2109</v>
      </c>
    </row>
    <row r="726" spans="1:11">
      <c r="A726" s="92" t="s">
        <v>4648</v>
      </c>
      <c r="B726" t="s">
        <v>2023</v>
      </c>
      <c r="C726" t="s">
        <v>2472</v>
      </c>
      <c r="D726" t="s">
        <v>2473</v>
      </c>
      <c r="E726" t="s">
        <v>2474</v>
      </c>
      <c r="F726" t="s">
        <v>2476</v>
      </c>
      <c r="G726" t="s">
        <v>4650</v>
      </c>
      <c r="H726" t="s">
        <v>2475</v>
      </c>
      <c r="I726" t="s">
        <v>4032</v>
      </c>
      <c r="J726" t="s">
        <v>503</v>
      </c>
      <c r="K726" t="s">
        <v>471</v>
      </c>
    </row>
    <row r="727" spans="1:11">
      <c r="A727" s="92" t="s">
        <v>4648</v>
      </c>
      <c r="B727" t="s">
        <v>2023</v>
      </c>
      <c r="C727" t="s">
        <v>2477</v>
      </c>
      <c r="D727" t="s">
        <v>2426</v>
      </c>
      <c r="E727" t="s">
        <v>1213</v>
      </c>
      <c r="G727" t="s">
        <v>4651</v>
      </c>
      <c r="H727" t="s">
        <v>1213</v>
      </c>
      <c r="I727" t="s">
        <v>4032</v>
      </c>
      <c r="J727" t="s">
        <v>4655</v>
      </c>
      <c r="K727" t="s">
        <v>2109</v>
      </c>
    </row>
    <row r="728" spans="1:11">
      <c r="A728" s="92" t="s">
        <v>4648</v>
      </c>
      <c r="B728" t="s">
        <v>2023</v>
      </c>
      <c r="C728" t="s">
        <v>2478</v>
      </c>
      <c r="E728" t="s">
        <v>2479</v>
      </c>
      <c r="G728" t="s">
        <v>4649</v>
      </c>
      <c r="H728" t="s">
        <v>2552</v>
      </c>
      <c r="I728" t="s">
        <v>4032</v>
      </c>
      <c r="J728" t="s">
        <v>503</v>
      </c>
      <c r="K728" t="s">
        <v>471</v>
      </c>
    </row>
    <row r="729" spans="1:11">
      <c r="A729" s="92" t="s">
        <v>4648</v>
      </c>
      <c r="B729" t="s">
        <v>2023</v>
      </c>
      <c r="C729" t="s">
        <v>2553</v>
      </c>
      <c r="D729" t="s">
        <v>2473</v>
      </c>
      <c r="E729" t="s">
        <v>108</v>
      </c>
      <c r="G729" t="s">
        <v>4649</v>
      </c>
      <c r="H729" t="s">
        <v>108</v>
      </c>
      <c r="I729" t="s">
        <v>4032</v>
      </c>
      <c r="J729" t="s">
        <v>307</v>
      </c>
      <c r="K729" t="s">
        <v>121</v>
      </c>
    </row>
    <row r="730" spans="1:11">
      <c r="A730" s="92" t="s">
        <v>4648</v>
      </c>
      <c r="B730" t="s">
        <v>2023</v>
      </c>
      <c r="C730" t="s">
        <v>2554</v>
      </c>
      <c r="D730" t="s">
        <v>2555</v>
      </c>
      <c r="E730" t="s">
        <v>2556</v>
      </c>
      <c r="F730" t="s">
        <v>2557</v>
      </c>
      <c r="G730" t="s">
        <v>4649</v>
      </c>
      <c r="H730" t="s">
        <v>2556</v>
      </c>
      <c r="I730" t="s">
        <v>4032</v>
      </c>
    </row>
    <row r="731" spans="1:11">
      <c r="A731" s="92" t="s">
        <v>4648</v>
      </c>
      <c r="B731" t="s">
        <v>2023</v>
      </c>
      <c r="C731" t="s">
        <v>2558</v>
      </c>
      <c r="E731" t="s">
        <v>108</v>
      </c>
      <c r="G731" t="s">
        <v>4649</v>
      </c>
      <c r="H731" t="s">
        <v>108</v>
      </c>
      <c r="I731" t="s">
        <v>4032</v>
      </c>
    </row>
    <row r="732" spans="1:11">
      <c r="A732" s="92" t="s">
        <v>4648</v>
      </c>
      <c r="B732" t="s">
        <v>2024</v>
      </c>
      <c r="C732" t="s">
        <v>2560</v>
      </c>
      <c r="D732" t="s">
        <v>2485</v>
      </c>
      <c r="E732" t="s">
        <v>108</v>
      </c>
      <c r="G732" t="s">
        <v>4649</v>
      </c>
      <c r="H732" t="s">
        <v>108</v>
      </c>
      <c r="I732" t="s">
        <v>4036</v>
      </c>
    </row>
    <row r="733" spans="1:11">
      <c r="A733" s="92" t="s">
        <v>4648</v>
      </c>
      <c r="B733" t="s">
        <v>2024</v>
      </c>
      <c r="C733" t="s">
        <v>2561</v>
      </c>
      <c r="D733" t="s">
        <v>2562</v>
      </c>
      <c r="E733" t="s">
        <v>108</v>
      </c>
      <c r="F733" t="s">
        <v>2563</v>
      </c>
      <c r="G733" t="s">
        <v>4649</v>
      </c>
      <c r="H733" t="s">
        <v>108</v>
      </c>
      <c r="I733" t="s">
        <v>4036</v>
      </c>
    </row>
    <row r="734" spans="1:11">
      <c r="A734" s="92" t="s">
        <v>4648</v>
      </c>
      <c r="B734" t="s">
        <v>2024</v>
      </c>
      <c r="C734" t="s">
        <v>2564</v>
      </c>
      <c r="D734" t="s">
        <v>2562</v>
      </c>
      <c r="E734" t="s">
        <v>108</v>
      </c>
      <c r="G734" t="s">
        <v>4649</v>
      </c>
      <c r="H734" t="s">
        <v>108</v>
      </c>
      <c r="I734" t="s">
        <v>4036</v>
      </c>
      <c r="J734" t="s">
        <v>503</v>
      </c>
      <c r="K734" t="s">
        <v>471</v>
      </c>
    </row>
    <row r="735" spans="1:11">
      <c r="A735" s="92" t="s">
        <v>4648</v>
      </c>
      <c r="B735" t="s">
        <v>2024</v>
      </c>
      <c r="C735" t="s">
        <v>2481</v>
      </c>
      <c r="D735" t="s">
        <v>2426</v>
      </c>
      <c r="E735" t="s">
        <v>2427</v>
      </c>
      <c r="G735" t="s">
        <v>4650</v>
      </c>
      <c r="H735" t="s">
        <v>2802</v>
      </c>
      <c r="I735" t="s">
        <v>4036</v>
      </c>
      <c r="J735" t="s">
        <v>503</v>
      </c>
      <c r="K735" t="s">
        <v>471</v>
      </c>
    </row>
    <row r="736" spans="1:11">
      <c r="A736" s="92" t="s">
        <v>4648</v>
      </c>
      <c r="B736" t="s">
        <v>2024</v>
      </c>
      <c r="C736" t="s">
        <v>2566</v>
      </c>
      <c r="D736" t="s">
        <v>2567</v>
      </c>
      <c r="E736" t="s">
        <v>108</v>
      </c>
      <c r="F736" t="s">
        <v>2568</v>
      </c>
      <c r="G736" t="s">
        <v>4649</v>
      </c>
      <c r="H736" t="s">
        <v>108</v>
      </c>
      <c r="I736" t="s">
        <v>4036</v>
      </c>
      <c r="J736" t="s">
        <v>503</v>
      </c>
      <c r="K736" t="s">
        <v>471</v>
      </c>
    </row>
    <row r="737" spans="1:11">
      <c r="A737" s="92" t="s">
        <v>4648</v>
      </c>
      <c r="B737" t="s">
        <v>3816</v>
      </c>
      <c r="C737" t="s">
        <v>2570</v>
      </c>
      <c r="D737" t="s">
        <v>2571</v>
      </c>
      <c r="E737" t="s">
        <v>108</v>
      </c>
      <c r="G737" t="s">
        <v>4649</v>
      </c>
      <c r="H737" t="s">
        <v>108</v>
      </c>
      <c r="I737" t="s">
        <v>4040</v>
      </c>
    </row>
    <row r="738" spans="1:11">
      <c r="A738" s="92" t="s">
        <v>4648</v>
      </c>
      <c r="B738" t="s">
        <v>3816</v>
      </c>
      <c r="C738" t="s">
        <v>2572</v>
      </c>
      <c r="D738" t="s">
        <v>2571</v>
      </c>
      <c r="E738" t="s">
        <v>2573</v>
      </c>
      <c r="G738" t="s">
        <v>4649</v>
      </c>
      <c r="H738" t="s">
        <v>2794</v>
      </c>
      <c r="I738" t="s">
        <v>4040</v>
      </c>
      <c r="J738" t="s">
        <v>4655</v>
      </c>
      <c r="K738" t="s">
        <v>2109</v>
      </c>
    </row>
    <row r="739" spans="1:11">
      <c r="A739" s="92" t="s">
        <v>4648</v>
      </c>
      <c r="B739" t="s">
        <v>3816</v>
      </c>
      <c r="C739" t="s">
        <v>2574</v>
      </c>
      <c r="D739" t="s">
        <v>2571</v>
      </c>
      <c r="E739" t="s">
        <v>2575</v>
      </c>
      <c r="F739" t="s">
        <v>2576</v>
      </c>
      <c r="G739" t="s">
        <v>4649</v>
      </c>
      <c r="H739" t="s">
        <v>108</v>
      </c>
      <c r="I739" t="s">
        <v>4040</v>
      </c>
    </row>
    <row r="740" spans="1:11">
      <c r="A740" s="92" t="s">
        <v>4648</v>
      </c>
      <c r="B740" t="s">
        <v>3816</v>
      </c>
      <c r="C740" t="s">
        <v>2577</v>
      </c>
      <c r="D740" t="s">
        <v>2571</v>
      </c>
      <c r="E740" t="s">
        <v>108</v>
      </c>
      <c r="G740" t="s">
        <v>4649</v>
      </c>
      <c r="H740" t="s">
        <v>108</v>
      </c>
      <c r="I740" t="s">
        <v>4040</v>
      </c>
    </row>
    <row r="741" spans="1:11">
      <c r="A741" s="92" t="s">
        <v>4648</v>
      </c>
      <c r="B741" t="s">
        <v>2030</v>
      </c>
      <c r="C741" t="s">
        <v>2579</v>
      </c>
      <c r="D741" t="s">
        <v>2580</v>
      </c>
      <c r="E741" t="s">
        <v>2581</v>
      </c>
      <c r="G741" t="s">
        <v>4649</v>
      </c>
      <c r="H741" t="s">
        <v>108</v>
      </c>
      <c r="I741" t="s">
        <v>4044</v>
      </c>
    </row>
    <row r="742" spans="1:11">
      <c r="A742" s="92" t="s">
        <v>4648</v>
      </c>
      <c r="B742" t="s">
        <v>2030</v>
      </c>
      <c r="C742" t="s">
        <v>2584</v>
      </c>
      <c r="D742" t="s">
        <v>2585</v>
      </c>
      <c r="E742" t="s">
        <v>2586</v>
      </c>
      <c r="G742" t="s">
        <v>4649</v>
      </c>
      <c r="H742" t="s">
        <v>108</v>
      </c>
      <c r="I742" t="s">
        <v>4044</v>
      </c>
    </row>
    <row r="743" spans="1:11">
      <c r="A743" s="92" t="s">
        <v>4648</v>
      </c>
      <c r="B743" t="s">
        <v>2030</v>
      </c>
      <c r="C743" t="s">
        <v>2587</v>
      </c>
      <c r="D743" t="s">
        <v>2588</v>
      </c>
      <c r="E743" t="s">
        <v>108</v>
      </c>
      <c r="F743" t="s">
        <v>2589</v>
      </c>
      <c r="G743" t="s">
        <v>4649</v>
      </c>
      <c r="H743" t="s">
        <v>108</v>
      </c>
      <c r="I743" t="s">
        <v>4044</v>
      </c>
    </row>
    <row r="744" spans="1:11">
      <c r="A744" s="92" t="s">
        <v>4648</v>
      </c>
      <c r="B744" t="s">
        <v>2030</v>
      </c>
      <c r="C744" t="s">
        <v>2590</v>
      </c>
      <c r="D744" t="s">
        <v>2588</v>
      </c>
      <c r="E744" t="s">
        <v>108</v>
      </c>
      <c r="G744" t="s">
        <v>4649</v>
      </c>
      <c r="H744" t="s">
        <v>108</v>
      </c>
      <c r="I744" t="s">
        <v>4044</v>
      </c>
    </row>
    <row r="745" spans="1:11">
      <c r="A745" s="92" t="s">
        <v>4648</v>
      </c>
      <c r="B745" t="s">
        <v>2032</v>
      </c>
      <c r="C745" t="s">
        <v>2592</v>
      </c>
      <c r="D745" t="s">
        <v>2485</v>
      </c>
      <c r="E745" t="s">
        <v>108</v>
      </c>
      <c r="G745" t="s">
        <v>4649</v>
      </c>
      <c r="H745" t="s">
        <v>108</v>
      </c>
      <c r="I745" t="s">
        <v>4048</v>
      </c>
    </row>
    <row r="746" spans="1:11">
      <c r="A746" s="92" t="s">
        <v>4648</v>
      </c>
      <c r="B746" t="s">
        <v>2032</v>
      </c>
      <c r="C746" t="s">
        <v>2484</v>
      </c>
      <c r="D746" t="s">
        <v>2485</v>
      </c>
      <c r="E746" t="s">
        <v>2427</v>
      </c>
      <c r="G746" t="s">
        <v>4650</v>
      </c>
      <c r="H746" t="s">
        <v>2802</v>
      </c>
      <c r="I746" t="s">
        <v>4048</v>
      </c>
    </row>
    <row r="747" spans="1:11">
      <c r="A747" s="92" t="s">
        <v>4648</v>
      </c>
      <c r="B747" t="s">
        <v>2032</v>
      </c>
      <c r="C747" t="s">
        <v>2486</v>
      </c>
      <c r="D747" t="s">
        <v>2485</v>
      </c>
      <c r="E747" t="s">
        <v>2427</v>
      </c>
      <c r="G747" t="s">
        <v>4650</v>
      </c>
      <c r="H747" t="s">
        <v>2802</v>
      </c>
      <c r="I747" t="s">
        <v>4048</v>
      </c>
    </row>
    <row r="748" spans="1:11">
      <c r="A748" s="92" t="s">
        <v>4648</v>
      </c>
      <c r="B748" t="s">
        <v>2032</v>
      </c>
      <c r="C748" t="s">
        <v>2487</v>
      </c>
      <c r="D748" t="s">
        <v>2485</v>
      </c>
      <c r="E748" t="s">
        <v>2427</v>
      </c>
      <c r="G748" t="s">
        <v>4650</v>
      </c>
      <c r="H748" t="s">
        <v>2802</v>
      </c>
      <c r="I748" t="s">
        <v>4048</v>
      </c>
    </row>
    <row r="749" spans="1:11">
      <c r="A749" s="92" t="s">
        <v>4648</v>
      </c>
      <c r="B749" t="s">
        <v>2032</v>
      </c>
      <c r="C749" t="s">
        <v>2488</v>
      </c>
      <c r="D749" t="s">
        <v>2485</v>
      </c>
      <c r="E749" t="s">
        <v>2427</v>
      </c>
      <c r="G749" t="s">
        <v>4650</v>
      </c>
      <c r="H749" t="s">
        <v>2802</v>
      </c>
      <c r="I749" t="s">
        <v>4048</v>
      </c>
    </row>
    <row r="750" spans="1:11">
      <c r="A750" s="92" t="s">
        <v>4648</v>
      </c>
      <c r="B750" t="s">
        <v>2032</v>
      </c>
      <c r="C750" t="s">
        <v>2593</v>
      </c>
      <c r="D750" t="s">
        <v>2594</v>
      </c>
      <c r="E750" t="s">
        <v>108</v>
      </c>
      <c r="F750" t="s">
        <v>2595</v>
      </c>
      <c r="G750" t="s">
        <v>4649</v>
      </c>
      <c r="H750" t="s">
        <v>108</v>
      </c>
      <c r="I750" t="s">
        <v>4048</v>
      </c>
    </row>
    <row r="751" spans="1:11">
      <c r="A751" s="92" t="s">
        <v>4648</v>
      </c>
      <c r="B751" t="s">
        <v>2032</v>
      </c>
      <c r="C751" t="s">
        <v>2596</v>
      </c>
      <c r="D751" t="s">
        <v>2594</v>
      </c>
      <c r="E751" t="s">
        <v>108</v>
      </c>
      <c r="G751" t="s">
        <v>4649</v>
      </c>
      <c r="H751" t="s">
        <v>108</v>
      </c>
      <c r="I751" t="s">
        <v>4048</v>
      </c>
    </row>
    <row r="752" spans="1:11">
      <c r="A752" s="92" t="s">
        <v>4648</v>
      </c>
      <c r="B752" t="s">
        <v>2034</v>
      </c>
      <c r="C752" t="s">
        <v>2598</v>
      </c>
      <c r="D752" t="s">
        <v>2599</v>
      </c>
      <c r="E752" t="s">
        <v>108</v>
      </c>
      <c r="G752" t="s">
        <v>4649</v>
      </c>
      <c r="H752" t="s">
        <v>108</v>
      </c>
      <c r="I752" t="s">
        <v>4050</v>
      </c>
    </row>
    <row r="753" spans="1:9">
      <c r="A753" s="92" t="s">
        <v>4648</v>
      </c>
      <c r="B753" t="s">
        <v>2034</v>
      </c>
      <c r="C753" t="s">
        <v>2600</v>
      </c>
      <c r="D753" t="s">
        <v>2601</v>
      </c>
      <c r="E753" t="s">
        <v>2581</v>
      </c>
      <c r="G753" t="s">
        <v>4649</v>
      </c>
      <c r="H753" t="s">
        <v>108</v>
      </c>
      <c r="I753" t="s">
        <v>4050</v>
      </c>
    </row>
    <row r="754" spans="1:9">
      <c r="A754" s="92" t="s">
        <v>4648</v>
      </c>
      <c r="B754" t="s">
        <v>2034</v>
      </c>
      <c r="C754" t="s">
        <v>2602</v>
      </c>
      <c r="D754" t="s">
        <v>2599</v>
      </c>
      <c r="E754" t="s">
        <v>2603</v>
      </c>
      <c r="F754" t="s">
        <v>2604</v>
      </c>
      <c r="G754" t="s">
        <v>4649</v>
      </c>
      <c r="H754" t="s">
        <v>108</v>
      </c>
      <c r="I754" t="s">
        <v>4050</v>
      </c>
    </row>
    <row r="755" spans="1:9">
      <c r="A755" s="92" t="s">
        <v>4648</v>
      </c>
      <c r="B755" t="s">
        <v>2034</v>
      </c>
      <c r="C755" t="s">
        <v>2490</v>
      </c>
      <c r="D755" t="s">
        <v>2426</v>
      </c>
      <c r="E755" t="s">
        <v>2491</v>
      </c>
      <c r="G755" t="s">
        <v>4617</v>
      </c>
      <c r="H755" t="s">
        <v>108</v>
      </c>
      <c r="I755" t="s">
        <v>4050</v>
      </c>
    </row>
    <row r="756" spans="1:9">
      <c r="A756" s="92" t="s">
        <v>4648</v>
      </c>
      <c r="B756" t="s">
        <v>2034</v>
      </c>
      <c r="C756" t="s">
        <v>2494</v>
      </c>
      <c r="D756" t="s">
        <v>2426</v>
      </c>
      <c r="E756" t="s">
        <v>2427</v>
      </c>
      <c r="G756" t="s">
        <v>4650</v>
      </c>
      <c r="H756" t="s">
        <v>2802</v>
      </c>
      <c r="I756" t="s">
        <v>4050</v>
      </c>
    </row>
    <row r="757" spans="1:9">
      <c r="A757" s="92" t="s">
        <v>4648</v>
      </c>
      <c r="B757" t="s">
        <v>2034</v>
      </c>
      <c r="C757" t="s">
        <v>2495</v>
      </c>
      <c r="D757" t="s">
        <v>2426</v>
      </c>
      <c r="E757" t="s">
        <v>2427</v>
      </c>
      <c r="G757" t="s">
        <v>4650</v>
      </c>
      <c r="H757" t="s">
        <v>2802</v>
      </c>
      <c r="I757" t="s">
        <v>4050</v>
      </c>
    </row>
    <row r="758" spans="1:9">
      <c r="A758" s="92" t="s">
        <v>4648</v>
      </c>
      <c r="B758" t="s">
        <v>2034</v>
      </c>
      <c r="C758" t="s">
        <v>2496</v>
      </c>
      <c r="D758" t="s">
        <v>2426</v>
      </c>
      <c r="E758" t="s">
        <v>2427</v>
      </c>
      <c r="G758" t="s">
        <v>4650</v>
      </c>
      <c r="H758" t="s">
        <v>2802</v>
      </c>
      <c r="I758" t="s">
        <v>4050</v>
      </c>
    </row>
    <row r="759" spans="1:9">
      <c r="A759" s="92" t="s">
        <v>4648</v>
      </c>
      <c r="B759" t="s">
        <v>2034</v>
      </c>
      <c r="C759" t="s">
        <v>2605</v>
      </c>
      <c r="D759" t="s">
        <v>2599</v>
      </c>
      <c r="E759" t="s">
        <v>2556</v>
      </c>
      <c r="G759" t="s">
        <v>4649</v>
      </c>
      <c r="H759" t="s">
        <v>2556</v>
      </c>
      <c r="I759" t="s">
        <v>4050</v>
      </c>
    </row>
    <row r="760" spans="1:9">
      <c r="A760" s="92" t="s">
        <v>4648</v>
      </c>
      <c r="B760" t="s">
        <v>2034</v>
      </c>
      <c r="C760" t="s">
        <v>2606</v>
      </c>
      <c r="D760" t="s">
        <v>2607</v>
      </c>
      <c r="E760" t="s">
        <v>108</v>
      </c>
      <c r="G760" t="s">
        <v>4649</v>
      </c>
      <c r="H760" t="s">
        <v>108</v>
      </c>
      <c r="I760" t="s">
        <v>4050</v>
      </c>
    </row>
    <row r="761" spans="1:9">
      <c r="A761" s="92" t="s">
        <v>4648</v>
      </c>
      <c r="B761" t="s">
        <v>2037</v>
      </c>
      <c r="C761" t="s">
        <v>3030</v>
      </c>
      <c r="D761" t="s">
        <v>2599</v>
      </c>
      <c r="E761" t="s">
        <v>3031</v>
      </c>
      <c r="G761" t="s">
        <v>4654</v>
      </c>
      <c r="H761" t="s">
        <v>2204</v>
      </c>
      <c r="I761" t="s">
        <v>4052</v>
      </c>
    </row>
    <row r="762" spans="1:9">
      <c r="A762" s="92" t="s">
        <v>4648</v>
      </c>
      <c r="B762" t="s">
        <v>2037</v>
      </c>
      <c r="C762" t="s">
        <v>3032</v>
      </c>
      <c r="D762" t="s">
        <v>2594</v>
      </c>
      <c r="E762" t="s">
        <v>3031</v>
      </c>
      <c r="G762" t="s">
        <v>4654</v>
      </c>
      <c r="H762" t="s">
        <v>2204</v>
      </c>
      <c r="I762" t="s">
        <v>4052</v>
      </c>
    </row>
    <row r="763" spans="1:9">
      <c r="A763" s="92" t="s">
        <v>4648</v>
      </c>
      <c r="B763" t="s">
        <v>2037</v>
      </c>
      <c r="C763" t="s">
        <v>2609</v>
      </c>
      <c r="E763" t="s">
        <v>2556</v>
      </c>
      <c r="G763" t="s">
        <v>4649</v>
      </c>
      <c r="H763" t="s">
        <v>2556</v>
      </c>
      <c r="I763" t="s">
        <v>4052</v>
      </c>
    </row>
    <row r="764" spans="1:9">
      <c r="A764" s="92" t="s">
        <v>4648</v>
      </c>
      <c r="B764" t="s">
        <v>2037</v>
      </c>
      <c r="C764" t="s">
        <v>2610</v>
      </c>
      <c r="E764" t="s">
        <v>2611</v>
      </c>
      <c r="G764" t="s">
        <v>4649</v>
      </c>
      <c r="H764" t="s">
        <v>2556</v>
      </c>
      <c r="I764" t="s">
        <v>4052</v>
      </c>
    </row>
    <row r="765" spans="1:9">
      <c r="A765" s="92" t="s">
        <v>4648</v>
      </c>
      <c r="B765" t="s">
        <v>2037</v>
      </c>
      <c r="C765" t="s">
        <v>2613</v>
      </c>
      <c r="D765" t="s">
        <v>2599</v>
      </c>
      <c r="E765" t="s">
        <v>108</v>
      </c>
      <c r="G765" t="s">
        <v>4649</v>
      </c>
      <c r="H765" t="s">
        <v>108</v>
      </c>
      <c r="I765" t="s">
        <v>4052</v>
      </c>
    </row>
    <row r="766" spans="1:9">
      <c r="A766" s="92" t="s">
        <v>4648</v>
      </c>
      <c r="B766" t="s">
        <v>2037</v>
      </c>
      <c r="C766" t="s">
        <v>2614</v>
      </c>
      <c r="D766" t="s">
        <v>2599</v>
      </c>
      <c r="E766" t="s">
        <v>108</v>
      </c>
      <c r="G766" t="s">
        <v>4649</v>
      </c>
      <c r="H766" t="s">
        <v>108</v>
      </c>
      <c r="I766" t="s">
        <v>4052</v>
      </c>
    </row>
    <row r="767" spans="1:9">
      <c r="A767" s="92" t="s">
        <v>4648</v>
      </c>
      <c r="B767" t="s">
        <v>2037</v>
      </c>
      <c r="C767" t="s">
        <v>2615</v>
      </c>
      <c r="D767" t="s">
        <v>2594</v>
      </c>
      <c r="E767" t="s">
        <v>108</v>
      </c>
      <c r="G767" t="s">
        <v>4649</v>
      </c>
      <c r="H767" t="s">
        <v>108</v>
      </c>
      <c r="I767" t="s">
        <v>4052</v>
      </c>
    </row>
    <row r="768" spans="1:9">
      <c r="A768" s="92" t="s">
        <v>4648</v>
      </c>
      <c r="B768" t="s">
        <v>2037</v>
      </c>
      <c r="C768" t="s">
        <v>2616</v>
      </c>
      <c r="D768" t="s">
        <v>2617</v>
      </c>
      <c r="E768" t="s">
        <v>2556</v>
      </c>
      <c r="G768" t="s">
        <v>4649</v>
      </c>
      <c r="H768" t="s">
        <v>2556</v>
      </c>
      <c r="I768" t="s">
        <v>4052</v>
      </c>
    </row>
    <row r="769" spans="1:11">
      <c r="A769" s="92" t="s">
        <v>4648</v>
      </c>
      <c r="B769" t="s">
        <v>2037</v>
      </c>
      <c r="C769" t="s">
        <v>2618</v>
      </c>
      <c r="D769" t="s">
        <v>2617</v>
      </c>
      <c r="E769" t="s">
        <v>2556</v>
      </c>
      <c r="G769" t="s">
        <v>4649</v>
      </c>
      <c r="H769" t="s">
        <v>2556</v>
      </c>
      <c r="I769" t="s">
        <v>4052</v>
      </c>
    </row>
    <row r="770" spans="1:11">
      <c r="A770" s="92" t="s">
        <v>4648</v>
      </c>
      <c r="B770" t="s">
        <v>2037</v>
      </c>
      <c r="C770" t="s">
        <v>2498</v>
      </c>
      <c r="D770" t="s">
        <v>2426</v>
      </c>
      <c r="E770" t="s">
        <v>2427</v>
      </c>
      <c r="G770" t="s">
        <v>4650</v>
      </c>
      <c r="H770" t="s">
        <v>2802</v>
      </c>
      <c r="I770" t="s">
        <v>4052</v>
      </c>
      <c r="J770" t="s">
        <v>2357</v>
      </c>
      <c r="K770" t="s">
        <v>133</v>
      </c>
    </row>
    <row r="771" spans="1:11">
      <c r="A771" s="92" t="s">
        <v>4648</v>
      </c>
      <c r="B771" t="s">
        <v>2037</v>
      </c>
      <c r="C771" t="s">
        <v>2619</v>
      </c>
      <c r="D771" t="s">
        <v>2617</v>
      </c>
      <c r="E771" t="s">
        <v>108</v>
      </c>
      <c r="F771" t="s">
        <v>2620</v>
      </c>
      <c r="G771" t="s">
        <v>4649</v>
      </c>
      <c r="H771" t="s">
        <v>108</v>
      </c>
      <c r="I771" t="s">
        <v>4052</v>
      </c>
      <c r="J771" t="s">
        <v>2357</v>
      </c>
      <c r="K771" t="s">
        <v>133</v>
      </c>
    </row>
    <row r="772" spans="1:11">
      <c r="A772" s="92" t="s">
        <v>4648</v>
      </c>
      <c r="B772" t="s">
        <v>2038</v>
      </c>
      <c r="C772" t="s">
        <v>2622</v>
      </c>
      <c r="D772" t="s">
        <v>2623</v>
      </c>
      <c r="E772" t="s">
        <v>108</v>
      </c>
      <c r="G772" t="s">
        <v>4649</v>
      </c>
      <c r="H772" t="s">
        <v>108</v>
      </c>
      <c r="I772" t="s">
        <v>4056</v>
      </c>
      <c r="J772" t="s">
        <v>2357</v>
      </c>
      <c r="K772" t="s">
        <v>133</v>
      </c>
    </row>
    <row r="773" spans="1:11">
      <c r="A773" s="92" t="s">
        <v>4648</v>
      </c>
      <c r="B773" t="s">
        <v>2038</v>
      </c>
      <c r="C773" t="s">
        <v>2624</v>
      </c>
      <c r="D773" t="s">
        <v>2625</v>
      </c>
      <c r="E773" t="s">
        <v>108</v>
      </c>
      <c r="G773" t="s">
        <v>4649</v>
      </c>
      <c r="H773" t="s">
        <v>108</v>
      </c>
      <c r="I773" t="s">
        <v>4056</v>
      </c>
      <c r="J773" t="s">
        <v>2357</v>
      </c>
      <c r="K773" t="s">
        <v>133</v>
      </c>
    </row>
    <row r="774" spans="1:11">
      <c r="A774" s="92" t="s">
        <v>4648</v>
      </c>
      <c r="B774" t="s">
        <v>2038</v>
      </c>
      <c r="C774" t="s">
        <v>2626</v>
      </c>
      <c r="D774" t="s">
        <v>2625</v>
      </c>
      <c r="E774" t="s">
        <v>108</v>
      </c>
      <c r="G774" t="s">
        <v>4649</v>
      </c>
      <c r="H774" t="s">
        <v>108</v>
      </c>
      <c r="I774" t="s">
        <v>4056</v>
      </c>
      <c r="J774" t="s">
        <v>2357</v>
      </c>
      <c r="K774" t="s">
        <v>133</v>
      </c>
    </row>
    <row r="775" spans="1:11">
      <c r="A775" s="92" t="s">
        <v>4648</v>
      </c>
      <c r="B775" t="s">
        <v>2040</v>
      </c>
      <c r="C775" t="s">
        <v>2500</v>
      </c>
      <c r="D775" t="s">
        <v>2501</v>
      </c>
      <c r="E775" t="s">
        <v>2474</v>
      </c>
      <c r="F775" t="s">
        <v>2502</v>
      </c>
      <c r="G775" t="s">
        <v>4650</v>
      </c>
      <c r="H775" t="s">
        <v>2475</v>
      </c>
      <c r="I775" t="s">
        <v>4060</v>
      </c>
      <c r="J775" t="s">
        <v>2357</v>
      </c>
      <c r="K775" t="s">
        <v>133</v>
      </c>
    </row>
    <row r="776" spans="1:11">
      <c r="A776" s="92" t="s">
        <v>4648</v>
      </c>
      <c r="B776" t="s">
        <v>2040</v>
      </c>
      <c r="C776" t="s">
        <v>2503</v>
      </c>
      <c r="D776" t="s">
        <v>2504</v>
      </c>
      <c r="E776" t="s">
        <v>2474</v>
      </c>
      <c r="F776" t="s">
        <v>2505</v>
      </c>
      <c r="G776" t="s">
        <v>4650</v>
      </c>
      <c r="H776" t="s">
        <v>2475</v>
      </c>
      <c r="I776" t="s">
        <v>4060</v>
      </c>
      <c r="J776" t="s">
        <v>2357</v>
      </c>
      <c r="K776" t="s">
        <v>133</v>
      </c>
    </row>
    <row r="777" spans="1:11">
      <c r="A777" s="92" t="s">
        <v>4648</v>
      </c>
      <c r="B777" t="s">
        <v>2040</v>
      </c>
      <c r="C777" t="s">
        <v>2635</v>
      </c>
      <c r="D777" t="s">
        <v>2501</v>
      </c>
      <c r="E777" t="s">
        <v>2556</v>
      </c>
      <c r="F777" t="s">
        <v>2636</v>
      </c>
      <c r="G777" t="s">
        <v>4649</v>
      </c>
      <c r="H777" t="s">
        <v>2556</v>
      </c>
      <c r="I777" t="s">
        <v>4060</v>
      </c>
      <c r="J777" t="s">
        <v>2357</v>
      </c>
      <c r="K777" t="s">
        <v>133</v>
      </c>
    </row>
    <row r="778" spans="1:11">
      <c r="A778" s="92" t="s">
        <v>4648</v>
      </c>
      <c r="B778" t="s">
        <v>2040</v>
      </c>
      <c r="C778" t="s">
        <v>2637</v>
      </c>
      <c r="D778" t="s">
        <v>2632</v>
      </c>
      <c r="E778" t="s">
        <v>108</v>
      </c>
      <c r="F778" t="s">
        <v>2638</v>
      </c>
      <c r="G778" t="s">
        <v>4649</v>
      </c>
      <c r="H778" t="s">
        <v>108</v>
      </c>
      <c r="I778" t="s">
        <v>4060</v>
      </c>
      <c r="J778" t="s">
        <v>2357</v>
      </c>
      <c r="K778" t="s">
        <v>133</v>
      </c>
    </row>
    <row r="779" spans="1:11">
      <c r="A779" s="92" t="s">
        <v>4648</v>
      </c>
      <c r="B779" t="s">
        <v>2040</v>
      </c>
      <c r="C779" t="s">
        <v>2639</v>
      </c>
      <c r="D779" t="s">
        <v>2640</v>
      </c>
      <c r="E779" t="s">
        <v>108</v>
      </c>
      <c r="F779" t="s">
        <v>2641</v>
      </c>
      <c r="G779" t="s">
        <v>4649</v>
      </c>
      <c r="H779" t="s">
        <v>108</v>
      </c>
      <c r="I779" t="s">
        <v>4060</v>
      </c>
      <c r="J779" t="s">
        <v>2357</v>
      </c>
      <c r="K779" t="s">
        <v>133</v>
      </c>
    </row>
    <row r="780" spans="1:11">
      <c r="A780" s="92" t="s">
        <v>4648</v>
      </c>
      <c r="B780" t="s">
        <v>2040</v>
      </c>
      <c r="C780" t="s">
        <v>2506</v>
      </c>
      <c r="D780" t="s">
        <v>2507</v>
      </c>
      <c r="G780" t="s">
        <v>4618</v>
      </c>
      <c r="I780" t="s">
        <v>4060</v>
      </c>
      <c r="J780" t="s">
        <v>257</v>
      </c>
      <c r="K780" t="s">
        <v>133</v>
      </c>
    </row>
    <row r="781" spans="1:11">
      <c r="A781" s="92" t="s">
        <v>4648</v>
      </c>
      <c r="B781" t="s">
        <v>2040</v>
      </c>
      <c r="C781" t="s">
        <v>2509</v>
      </c>
      <c r="D781" t="s">
        <v>2507</v>
      </c>
      <c r="G781" t="s">
        <v>4618</v>
      </c>
      <c r="I781" t="s">
        <v>4060</v>
      </c>
      <c r="J781" t="s">
        <v>2357</v>
      </c>
      <c r="K781" t="s">
        <v>133</v>
      </c>
    </row>
    <row r="782" spans="1:11">
      <c r="A782" s="92" t="s">
        <v>4648</v>
      </c>
      <c r="B782" t="s">
        <v>2040</v>
      </c>
      <c r="C782" t="s">
        <v>2510</v>
      </c>
      <c r="D782" t="s">
        <v>2507</v>
      </c>
      <c r="E782" t="s">
        <v>2511</v>
      </c>
      <c r="F782" t="s">
        <v>2513</v>
      </c>
      <c r="G782" t="s">
        <v>4619</v>
      </c>
      <c r="I782" t="s">
        <v>4060</v>
      </c>
      <c r="J782" t="s">
        <v>2357</v>
      </c>
      <c r="K782" t="s">
        <v>133</v>
      </c>
    </row>
    <row r="783" spans="1:11">
      <c r="A783" s="92" t="s">
        <v>4648</v>
      </c>
      <c r="B783" t="s">
        <v>2045</v>
      </c>
      <c r="C783" t="s">
        <v>2643</v>
      </c>
      <c r="D783" t="s">
        <v>2632</v>
      </c>
      <c r="E783" t="s">
        <v>108</v>
      </c>
      <c r="F783" t="s">
        <v>2644</v>
      </c>
      <c r="G783" t="s">
        <v>4649</v>
      </c>
      <c r="H783" t="s">
        <v>108</v>
      </c>
      <c r="I783" t="s">
        <v>4064</v>
      </c>
    </row>
    <row r="784" spans="1:11">
      <c r="A784" s="92" t="s">
        <v>4648</v>
      </c>
      <c r="B784" t="s">
        <v>2045</v>
      </c>
      <c r="C784" t="s">
        <v>2515</v>
      </c>
      <c r="D784" t="s">
        <v>2426</v>
      </c>
      <c r="E784" t="s">
        <v>2474</v>
      </c>
      <c r="G784" t="s">
        <v>4650</v>
      </c>
      <c r="H784" t="s">
        <v>2475</v>
      </c>
      <c r="I784" t="s">
        <v>4064</v>
      </c>
    </row>
    <row r="785" spans="1:11">
      <c r="A785" s="92" t="s">
        <v>4648</v>
      </c>
      <c r="B785" t="s">
        <v>2045</v>
      </c>
      <c r="C785" t="s">
        <v>2645</v>
      </c>
      <c r="D785" t="s">
        <v>2646</v>
      </c>
      <c r="E785" t="s">
        <v>108</v>
      </c>
      <c r="F785" t="s">
        <v>2647</v>
      </c>
      <c r="G785" t="s">
        <v>4649</v>
      </c>
      <c r="H785" t="s">
        <v>108</v>
      </c>
      <c r="I785" t="s">
        <v>4064</v>
      </c>
    </row>
    <row r="786" spans="1:11">
      <c r="A786" s="92" t="s">
        <v>4648</v>
      </c>
      <c r="B786" t="s">
        <v>2045</v>
      </c>
      <c r="C786" t="s">
        <v>2648</v>
      </c>
      <c r="D786" t="s">
        <v>2646</v>
      </c>
      <c r="E786" t="s">
        <v>108</v>
      </c>
      <c r="F786" t="s">
        <v>2649</v>
      </c>
      <c r="G786" t="s">
        <v>4649</v>
      </c>
      <c r="H786" t="s">
        <v>108</v>
      </c>
      <c r="I786" t="s">
        <v>4064</v>
      </c>
      <c r="J786" t="s">
        <v>2357</v>
      </c>
      <c r="K786" t="s">
        <v>133</v>
      </c>
    </row>
    <row r="787" spans="1:11">
      <c r="A787" s="92" t="s">
        <v>4648</v>
      </c>
      <c r="B787" t="s">
        <v>2045</v>
      </c>
      <c r="C787" t="s">
        <v>2650</v>
      </c>
      <c r="D787" t="s">
        <v>2632</v>
      </c>
      <c r="E787" t="s">
        <v>108</v>
      </c>
      <c r="G787" t="s">
        <v>4649</v>
      </c>
      <c r="H787" t="s">
        <v>108</v>
      </c>
      <c r="I787" t="s">
        <v>4064</v>
      </c>
    </row>
    <row r="788" spans="1:11">
      <c r="A788" s="92" t="s">
        <v>4648</v>
      </c>
      <c r="B788" t="s">
        <v>2045</v>
      </c>
      <c r="C788" t="s">
        <v>2651</v>
      </c>
      <c r="D788" t="s">
        <v>2652</v>
      </c>
      <c r="E788" t="s">
        <v>2653</v>
      </c>
      <c r="G788" t="s">
        <v>4649</v>
      </c>
      <c r="H788" t="s">
        <v>108</v>
      </c>
      <c r="I788" t="s">
        <v>4064</v>
      </c>
      <c r="J788" t="s">
        <v>2357</v>
      </c>
      <c r="K788" t="s">
        <v>133</v>
      </c>
    </row>
    <row r="789" spans="1:11">
      <c r="A789" s="92" t="s">
        <v>4648</v>
      </c>
      <c r="B789" t="s">
        <v>2047</v>
      </c>
      <c r="C789" t="s">
        <v>2517</v>
      </c>
      <c r="E789" t="s">
        <v>551</v>
      </c>
      <c r="G789" t="s">
        <v>4620</v>
      </c>
      <c r="I789" t="s">
        <v>4068</v>
      </c>
    </row>
    <row r="790" spans="1:11">
      <c r="A790" s="92" t="s">
        <v>4648</v>
      </c>
      <c r="B790" t="s">
        <v>2047</v>
      </c>
      <c r="C790" t="s">
        <v>2657</v>
      </c>
      <c r="D790" t="s">
        <v>2658</v>
      </c>
      <c r="E790" t="s">
        <v>108</v>
      </c>
      <c r="G790" t="s">
        <v>4649</v>
      </c>
      <c r="H790" t="s">
        <v>108</v>
      </c>
      <c r="I790" t="s">
        <v>4068</v>
      </c>
      <c r="J790" t="s">
        <v>2357</v>
      </c>
      <c r="K790" t="s">
        <v>133</v>
      </c>
    </row>
    <row r="791" spans="1:11">
      <c r="A791" s="92" t="s">
        <v>4648</v>
      </c>
      <c r="B791" t="s">
        <v>2047</v>
      </c>
      <c r="C791" t="s">
        <v>2659</v>
      </c>
      <c r="D791" t="s">
        <v>2658</v>
      </c>
      <c r="E791" t="s">
        <v>2556</v>
      </c>
      <c r="F791" t="s">
        <v>2660</v>
      </c>
      <c r="G791" t="s">
        <v>4649</v>
      </c>
      <c r="H791" t="s">
        <v>2556</v>
      </c>
      <c r="I791" t="s">
        <v>4068</v>
      </c>
      <c r="J791" t="s">
        <v>2357</v>
      </c>
      <c r="K791" t="s">
        <v>133</v>
      </c>
    </row>
    <row r="792" spans="1:11">
      <c r="A792" s="92" t="s">
        <v>4648</v>
      </c>
      <c r="B792" t="s">
        <v>2047</v>
      </c>
      <c r="C792" t="s">
        <v>2519</v>
      </c>
      <c r="D792" t="s">
        <v>2520</v>
      </c>
      <c r="E792" t="s">
        <v>2521</v>
      </c>
      <c r="F792" t="s">
        <v>2523</v>
      </c>
      <c r="G792" t="s">
        <v>4651</v>
      </c>
      <c r="H792" t="s">
        <v>3037</v>
      </c>
      <c r="I792" t="s">
        <v>4068</v>
      </c>
    </row>
    <row r="793" spans="1:11">
      <c r="A793" s="92" t="s">
        <v>4648</v>
      </c>
      <c r="B793" t="s">
        <v>2047</v>
      </c>
      <c r="C793" t="s">
        <v>2662</v>
      </c>
      <c r="D793" t="s">
        <v>2520</v>
      </c>
      <c r="E793" t="s">
        <v>2575</v>
      </c>
      <c r="F793" t="s">
        <v>2663</v>
      </c>
      <c r="G793" t="s">
        <v>4649</v>
      </c>
      <c r="H793" t="s">
        <v>108</v>
      </c>
      <c r="I793" t="s">
        <v>4068</v>
      </c>
    </row>
    <row r="794" spans="1:11">
      <c r="A794" s="92" t="s">
        <v>4648</v>
      </c>
      <c r="B794" t="s">
        <v>2047</v>
      </c>
      <c r="C794" t="s">
        <v>2664</v>
      </c>
      <c r="D794" t="s">
        <v>2658</v>
      </c>
      <c r="E794" t="s">
        <v>2665</v>
      </c>
      <c r="G794" t="s">
        <v>4649</v>
      </c>
      <c r="H794" t="s">
        <v>108</v>
      </c>
      <c r="I794" t="s">
        <v>4068</v>
      </c>
    </row>
    <row r="795" spans="1:11">
      <c r="A795" s="92" t="s">
        <v>4648</v>
      </c>
      <c r="B795" t="s">
        <v>2047</v>
      </c>
      <c r="C795" t="s">
        <v>2524</v>
      </c>
      <c r="E795" t="s">
        <v>2525</v>
      </c>
      <c r="G795" t="s">
        <v>4621</v>
      </c>
      <c r="I795" t="s">
        <v>4068</v>
      </c>
    </row>
    <row r="796" spans="1:11">
      <c r="A796" s="92" t="s">
        <v>4648</v>
      </c>
      <c r="B796" t="s">
        <v>2047</v>
      </c>
      <c r="C796" t="s">
        <v>2666</v>
      </c>
      <c r="D796" t="s">
        <v>2658</v>
      </c>
      <c r="E796" t="s">
        <v>2667</v>
      </c>
      <c r="F796" t="s">
        <v>2668</v>
      </c>
      <c r="G796" t="s">
        <v>4649</v>
      </c>
      <c r="H796" t="s">
        <v>108</v>
      </c>
      <c r="I796" t="s">
        <v>4068</v>
      </c>
    </row>
    <row r="797" spans="1:11">
      <c r="A797" s="92" t="s">
        <v>4648</v>
      </c>
      <c r="B797" t="s">
        <v>2049</v>
      </c>
      <c r="C797" t="s">
        <v>2528</v>
      </c>
      <c r="D797" t="s">
        <v>2426</v>
      </c>
      <c r="E797" t="s">
        <v>2474</v>
      </c>
      <c r="F797" t="s">
        <v>2529</v>
      </c>
      <c r="G797" t="s">
        <v>4650</v>
      </c>
      <c r="H797" t="s">
        <v>2475</v>
      </c>
      <c r="I797" t="s">
        <v>4072</v>
      </c>
    </row>
    <row r="798" spans="1:11">
      <c r="A798" s="92" t="s">
        <v>4648</v>
      </c>
      <c r="B798" t="s">
        <v>2049</v>
      </c>
      <c r="C798" t="s">
        <v>2670</v>
      </c>
      <c r="D798" t="s">
        <v>2507</v>
      </c>
      <c r="E798" t="s">
        <v>2671</v>
      </c>
      <c r="F798" t="s">
        <v>2672</v>
      </c>
      <c r="G798" t="s">
        <v>4649</v>
      </c>
      <c r="H798" t="s">
        <v>108</v>
      </c>
      <c r="I798" t="s">
        <v>4072</v>
      </c>
    </row>
    <row r="799" spans="1:11">
      <c r="A799" s="92" t="s">
        <v>4648</v>
      </c>
      <c r="B799" t="s">
        <v>2049</v>
      </c>
      <c r="C799" t="s">
        <v>2530</v>
      </c>
      <c r="D799" t="s">
        <v>2531</v>
      </c>
      <c r="E799" t="s">
        <v>2532</v>
      </c>
      <c r="F799" t="s">
        <v>2533</v>
      </c>
      <c r="G799" t="s">
        <v>4613</v>
      </c>
      <c r="I799" t="s">
        <v>4072</v>
      </c>
    </row>
    <row r="800" spans="1:11">
      <c r="A800" s="92" t="s">
        <v>4648</v>
      </c>
      <c r="B800" t="s">
        <v>2049</v>
      </c>
      <c r="C800" t="s">
        <v>2530</v>
      </c>
      <c r="D800" t="s">
        <v>2531</v>
      </c>
      <c r="E800" t="s">
        <v>2532</v>
      </c>
      <c r="F800" t="s">
        <v>2533</v>
      </c>
      <c r="G800" t="s">
        <v>4649</v>
      </c>
      <c r="H800" t="s">
        <v>108</v>
      </c>
      <c r="I800" t="s">
        <v>4072</v>
      </c>
    </row>
    <row r="801" spans="1:9">
      <c r="A801" s="92" t="s">
        <v>4648</v>
      </c>
      <c r="B801" t="s">
        <v>2049</v>
      </c>
      <c r="C801" t="s">
        <v>2534</v>
      </c>
      <c r="D801" t="s">
        <v>2535</v>
      </c>
      <c r="E801" t="s">
        <v>2474</v>
      </c>
      <c r="F801" t="s">
        <v>2536</v>
      </c>
      <c r="G801" t="s">
        <v>4650</v>
      </c>
      <c r="H801" t="s">
        <v>2475</v>
      </c>
      <c r="I801" t="s">
        <v>4072</v>
      </c>
    </row>
    <row r="802" spans="1:9">
      <c r="A802" s="92" t="s">
        <v>4648</v>
      </c>
      <c r="B802" t="s">
        <v>2049</v>
      </c>
      <c r="C802" t="s">
        <v>2537</v>
      </c>
      <c r="D802" t="s">
        <v>2426</v>
      </c>
      <c r="E802" t="s">
        <v>2427</v>
      </c>
      <c r="G802" t="s">
        <v>4650</v>
      </c>
      <c r="H802" t="s">
        <v>2802</v>
      </c>
      <c r="I802" t="s">
        <v>4072</v>
      </c>
    </row>
    <row r="803" spans="1:9">
      <c r="A803" s="92" t="s">
        <v>4648</v>
      </c>
      <c r="B803" t="s">
        <v>2049</v>
      </c>
      <c r="C803" t="s">
        <v>2673</v>
      </c>
      <c r="D803" t="s">
        <v>2426</v>
      </c>
      <c r="E803" t="s">
        <v>108</v>
      </c>
      <c r="G803" t="s">
        <v>4649</v>
      </c>
      <c r="H803" t="s">
        <v>108</v>
      </c>
      <c r="I803" t="s">
        <v>4072</v>
      </c>
    </row>
    <row r="804" spans="1:9">
      <c r="A804" s="92" t="s">
        <v>4648</v>
      </c>
      <c r="B804" t="s">
        <v>2049</v>
      </c>
      <c r="C804" t="s">
        <v>2674</v>
      </c>
      <c r="D804" t="s">
        <v>2535</v>
      </c>
      <c r="E804" t="s">
        <v>2675</v>
      </c>
      <c r="F804" t="s">
        <v>2676</v>
      </c>
      <c r="G804" t="s">
        <v>4649</v>
      </c>
      <c r="H804" t="s">
        <v>2675</v>
      </c>
      <c r="I804" t="s">
        <v>4072</v>
      </c>
    </row>
    <row r="805" spans="1:9">
      <c r="A805" s="92" t="s">
        <v>4656</v>
      </c>
      <c r="B805" t="s">
        <v>2004</v>
      </c>
      <c r="C805" t="s">
        <v>2788</v>
      </c>
      <c r="D805" t="s">
        <v>2467</v>
      </c>
      <c r="E805" t="s">
        <v>1617</v>
      </c>
      <c r="F805" t="s">
        <v>2790</v>
      </c>
      <c r="G805" t="s">
        <v>4657</v>
      </c>
      <c r="H805" t="s">
        <v>551</v>
      </c>
      <c r="I805" t="s">
        <v>4001</v>
      </c>
    </row>
    <row r="806" spans="1:9">
      <c r="A806" s="92" t="s">
        <v>4656</v>
      </c>
      <c r="B806" t="s">
        <v>2004</v>
      </c>
      <c r="C806" t="s">
        <v>2791</v>
      </c>
      <c r="D806" t="s">
        <v>2792</v>
      </c>
      <c r="E806" t="s">
        <v>2793</v>
      </c>
      <c r="F806" t="s">
        <v>2795</v>
      </c>
      <c r="G806" t="s">
        <v>4657</v>
      </c>
      <c r="H806" t="s">
        <v>551</v>
      </c>
      <c r="I806" t="s">
        <v>4001</v>
      </c>
    </row>
    <row r="807" spans="1:9">
      <c r="A807" s="92" t="s">
        <v>4656</v>
      </c>
      <c r="B807" t="s">
        <v>2004</v>
      </c>
      <c r="C807" t="s">
        <v>2426</v>
      </c>
      <c r="D807" t="s">
        <v>2426</v>
      </c>
      <c r="E807" t="s">
        <v>2427</v>
      </c>
      <c r="F807" t="s">
        <v>2430</v>
      </c>
      <c r="G807" t="s">
        <v>4658</v>
      </c>
      <c r="H807" t="s">
        <v>2712</v>
      </c>
      <c r="I807" t="s">
        <v>4001</v>
      </c>
    </row>
    <row r="808" spans="1:9">
      <c r="A808" s="92" t="s">
        <v>4656</v>
      </c>
      <c r="B808" t="s">
        <v>2004</v>
      </c>
      <c r="C808" t="s">
        <v>2431</v>
      </c>
      <c r="D808" t="s">
        <v>2432</v>
      </c>
      <c r="G808" t="s">
        <v>4613</v>
      </c>
      <c r="I808" t="s">
        <v>4001</v>
      </c>
    </row>
    <row r="809" spans="1:9">
      <c r="A809" s="92" t="s">
        <v>4656</v>
      </c>
      <c r="B809" t="s">
        <v>2004</v>
      </c>
      <c r="C809" t="s">
        <v>2436</v>
      </c>
      <c r="D809" t="s">
        <v>2432</v>
      </c>
      <c r="G809" t="s">
        <v>4613</v>
      </c>
      <c r="I809" t="s">
        <v>4001</v>
      </c>
    </row>
    <row r="810" spans="1:9">
      <c r="A810" s="92" t="s">
        <v>4656</v>
      </c>
      <c r="B810" t="s">
        <v>2004</v>
      </c>
      <c r="C810" t="s">
        <v>3041</v>
      </c>
      <c r="D810" t="s">
        <v>2844</v>
      </c>
      <c r="E810" t="s">
        <v>551</v>
      </c>
      <c r="F810" t="s">
        <v>3042</v>
      </c>
      <c r="G810" t="s">
        <v>4657</v>
      </c>
      <c r="H810" t="s">
        <v>551</v>
      </c>
      <c r="I810" t="s">
        <v>4001</v>
      </c>
    </row>
    <row r="811" spans="1:9">
      <c r="A811" s="92" t="s">
        <v>4656</v>
      </c>
      <c r="B811" t="s">
        <v>2004</v>
      </c>
      <c r="C811" t="s">
        <v>3043</v>
      </c>
      <c r="D811" t="s">
        <v>2809</v>
      </c>
      <c r="E811" t="s">
        <v>551</v>
      </c>
      <c r="F811" t="s">
        <v>3044</v>
      </c>
      <c r="G811" t="s">
        <v>4657</v>
      </c>
      <c r="H811" t="s">
        <v>551</v>
      </c>
      <c r="I811" t="s">
        <v>4001</v>
      </c>
    </row>
    <row r="812" spans="1:9">
      <c r="A812" s="92" t="s">
        <v>4656</v>
      </c>
      <c r="B812" t="s">
        <v>2007</v>
      </c>
      <c r="C812" t="s">
        <v>2806</v>
      </c>
      <c r="D812" t="s">
        <v>2792</v>
      </c>
      <c r="E812" t="s">
        <v>2427</v>
      </c>
      <c r="F812" t="s">
        <v>2807</v>
      </c>
      <c r="G812" t="s">
        <v>4658</v>
      </c>
      <c r="H812" t="s">
        <v>2712</v>
      </c>
      <c r="I812" t="s">
        <v>4005</v>
      </c>
    </row>
    <row r="813" spans="1:9">
      <c r="A813" s="92" t="s">
        <v>4656</v>
      </c>
      <c r="B813" t="s">
        <v>2007</v>
      </c>
      <c r="C813" t="s">
        <v>2438</v>
      </c>
      <c r="D813" t="s">
        <v>2432</v>
      </c>
      <c r="G813" t="s">
        <v>4614</v>
      </c>
      <c r="I813" t="s">
        <v>4005</v>
      </c>
    </row>
    <row r="814" spans="1:9">
      <c r="A814" s="92" t="s">
        <v>4656</v>
      </c>
      <c r="B814" t="s">
        <v>2007</v>
      </c>
      <c r="C814" t="s">
        <v>2440</v>
      </c>
      <c r="D814" t="s">
        <v>2441</v>
      </c>
      <c r="G814" t="s">
        <v>4613</v>
      </c>
      <c r="I814" t="s">
        <v>4005</v>
      </c>
    </row>
    <row r="815" spans="1:9">
      <c r="A815" s="92" t="s">
        <v>4656</v>
      </c>
      <c r="B815" t="s">
        <v>2007</v>
      </c>
      <c r="C815" t="s">
        <v>2442</v>
      </c>
      <c r="D815" t="s">
        <v>2441</v>
      </c>
      <c r="G815" t="s">
        <v>4613</v>
      </c>
      <c r="I815" t="s">
        <v>4005</v>
      </c>
    </row>
    <row r="816" spans="1:9">
      <c r="A816" s="92" t="s">
        <v>4656</v>
      </c>
      <c r="B816" t="s">
        <v>2007</v>
      </c>
      <c r="C816" t="s">
        <v>2808</v>
      </c>
      <c r="D816" t="s">
        <v>2809</v>
      </c>
      <c r="E816" t="s">
        <v>2427</v>
      </c>
      <c r="F816" t="s">
        <v>2810</v>
      </c>
      <c r="G816" t="s">
        <v>4658</v>
      </c>
      <c r="H816" t="s">
        <v>2712</v>
      </c>
      <c r="I816" t="s">
        <v>4005</v>
      </c>
    </row>
    <row r="817" spans="1:11">
      <c r="A817" s="92" t="s">
        <v>4656</v>
      </c>
      <c r="B817" t="s">
        <v>2007</v>
      </c>
      <c r="C817" t="s">
        <v>3046</v>
      </c>
      <c r="D817" t="s">
        <v>2792</v>
      </c>
      <c r="E817" t="s">
        <v>3047</v>
      </c>
      <c r="F817" t="s">
        <v>3048</v>
      </c>
      <c r="G817" t="s">
        <v>4657</v>
      </c>
      <c r="H817" t="s">
        <v>551</v>
      </c>
      <c r="I817" t="s">
        <v>4005</v>
      </c>
    </row>
    <row r="818" spans="1:11">
      <c r="A818" s="92" t="s">
        <v>4656</v>
      </c>
      <c r="B818" t="s">
        <v>2007</v>
      </c>
      <c r="C818" t="s">
        <v>2443</v>
      </c>
      <c r="D818" t="s">
        <v>2432</v>
      </c>
      <c r="G818" t="s">
        <v>4614</v>
      </c>
      <c r="I818" t="s">
        <v>4005</v>
      </c>
    </row>
    <row r="819" spans="1:11">
      <c r="A819" s="92" t="s">
        <v>4656</v>
      </c>
      <c r="B819" t="s">
        <v>2007</v>
      </c>
      <c r="C819" t="s">
        <v>3049</v>
      </c>
      <c r="D819" t="s">
        <v>2818</v>
      </c>
      <c r="E819" t="s">
        <v>551</v>
      </c>
      <c r="G819" t="s">
        <v>4657</v>
      </c>
      <c r="H819" t="s">
        <v>551</v>
      </c>
      <c r="I819" t="s">
        <v>4005</v>
      </c>
    </row>
    <row r="820" spans="1:11">
      <c r="A820" s="92" t="s">
        <v>4656</v>
      </c>
      <c r="B820" t="s">
        <v>2007</v>
      </c>
      <c r="C820" t="s">
        <v>2825</v>
      </c>
      <c r="D820" t="s">
        <v>2826</v>
      </c>
      <c r="E820" t="s">
        <v>2427</v>
      </c>
      <c r="G820" t="s">
        <v>4658</v>
      </c>
      <c r="H820" t="s">
        <v>2712</v>
      </c>
      <c r="I820" t="s">
        <v>4005</v>
      </c>
    </row>
    <row r="821" spans="1:11">
      <c r="A821" s="92" t="s">
        <v>4656</v>
      </c>
      <c r="B821" t="s">
        <v>2007</v>
      </c>
      <c r="C821" t="s">
        <v>2444</v>
      </c>
      <c r="D821" t="s">
        <v>2441</v>
      </c>
      <c r="G821" t="s">
        <v>4613</v>
      </c>
      <c r="I821" t="s">
        <v>4005</v>
      </c>
    </row>
    <row r="822" spans="1:11">
      <c r="A822" s="92" t="s">
        <v>4656</v>
      </c>
      <c r="B822" t="s">
        <v>2007</v>
      </c>
      <c r="C822" t="s">
        <v>2445</v>
      </c>
      <c r="D822" t="s">
        <v>2432</v>
      </c>
      <c r="G822" t="s">
        <v>4613</v>
      </c>
      <c r="I822" t="s">
        <v>4005</v>
      </c>
    </row>
    <row r="823" spans="1:11">
      <c r="A823" s="92" t="s">
        <v>4656</v>
      </c>
      <c r="B823" t="s">
        <v>2007</v>
      </c>
      <c r="C823" t="s">
        <v>2446</v>
      </c>
      <c r="D823" t="s">
        <v>2432</v>
      </c>
      <c r="G823" t="s">
        <v>4614</v>
      </c>
      <c r="I823" t="s">
        <v>4005</v>
      </c>
      <c r="J823" t="s">
        <v>2373</v>
      </c>
      <c r="K823" t="s">
        <v>2374</v>
      </c>
    </row>
    <row r="824" spans="1:11">
      <c r="A824" s="92" t="s">
        <v>4656</v>
      </c>
      <c r="B824" t="s">
        <v>2007</v>
      </c>
      <c r="C824" t="s">
        <v>2447</v>
      </c>
      <c r="D824" t="s">
        <v>2432</v>
      </c>
      <c r="G824" t="s">
        <v>4614</v>
      </c>
      <c r="I824" t="s">
        <v>4005</v>
      </c>
      <c r="J824" t="s">
        <v>562</v>
      </c>
      <c r="K824" t="s">
        <v>121</v>
      </c>
    </row>
    <row r="825" spans="1:11">
      <c r="A825" s="92" t="s">
        <v>4656</v>
      </c>
      <c r="B825" t="s">
        <v>2007</v>
      </c>
      <c r="C825" t="s">
        <v>2830</v>
      </c>
      <c r="D825" t="s">
        <v>2467</v>
      </c>
      <c r="E825" t="s">
        <v>2427</v>
      </c>
      <c r="G825" t="s">
        <v>4658</v>
      </c>
      <c r="H825" t="s">
        <v>2712</v>
      </c>
      <c r="I825" t="s">
        <v>4005</v>
      </c>
      <c r="J825" t="s">
        <v>562</v>
      </c>
      <c r="K825" t="s">
        <v>121</v>
      </c>
    </row>
    <row r="826" spans="1:11">
      <c r="A826" s="92" t="s">
        <v>4656</v>
      </c>
      <c r="B826" t="s">
        <v>2007</v>
      </c>
      <c r="C826" t="s">
        <v>2448</v>
      </c>
      <c r="D826" t="s">
        <v>2432</v>
      </c>
      <c r="G826" t="s">
        <v>4614</v>
      </c>
      <c r="I826" t="s">
        <v>4005</v>
      </c>
      <c r="J826" t="s">
        <v>562</v>
      </c>
      <c r="K826" t="s">
        <v>121</v>
      </c>
    </row>
    <row r="827" spans="1:11">
      <c r="A827" s="92" t="s">
        <v>4656</v>
      </c>
      <c r="B827" t="s">
        <v>2007</v>
      </c>
      <c r="C827" t="s">
        <v>2449</v>
      </c>
      <c r="D827" t="s">
        <v>2441</v>
      </c>
      <c r="G827" t="s">
        <v>4614</v>
      </c>
      <c r="I827" t="s">
        <v>4005</v>
      </c>
      <c r="J827" t="s">
        <v>562</v>
      </c>
      <c r="K827" t="s">
        <v>121</v>
      </c>
    </row>
    <row r="828" spans="1:11">
      <c r="A828" s="92" t="s">
        <v>4656</v>
      </c>
      <c r="B828" t="s">
        <v>2007</v>
      </c>
      <c r="C828" t="s">
        <v>2426</v>
      </c>
      <c r="D828" t="s">
        <v>2426</v>
      </c>
      <c r="E828" t="s">
        <v>2427</v>
      </c>
      <c r="F828" t="s">
        <v>2450</v>
      </c>
      <c r="G828" t="s">
        <v>4658</v>
      </c>
      <c r="H828" t="s">
        <v>2712</v>
      </c>
      <c r="I828" t="s">
        <v>4005</v>
      </c>
      <c r="J828" t="s">
        <v>562</v>
      </c>
      <c r="K828" t="s">
        <v>121</v>
      </c>
    </row>
    <row r="829" spans="1:11">
      <c r="A829" s="92" t="s">
        <v>4656</v>
      </c>
      <c r="B829" t="s">
        <v>2007</v>
      </c>
      <c r="C829" t="s">
        <v>2835</v>
      </c>
      <c r="D829" t="s">
        <v>2432</v>
      </c>
      <c r="E829" t="s">
        <v>2427</v>
      </c>
      <c r="F829" t="s">
        <v>2836</v>
      </c>
      <c r="G829" t="s">
        <v>4658</v>
      </c>
      <c r="H829" t="s">
        <v>2712</v>
      </c>
      <c r="I829" t="s">
        <v>4005</v>
      </c>
      <c r="J829" t="s">
        <v>562</v>
      </c>
      <c r="K829" t="s">
        <v>121</v>
      </c>
    </row>
    <row r="830" spans="1:11">
      <c r="A830" s="92" t="s">
        <v>4656</v>
      </c>
      <c r="B830" t="s">
        <v>2007</v>
      </c>
      <c r="C830" t="s">
        <v>3050</v>
      </c>
      <c r="D830" t="s">
        <v>2809</v>
      </c>
      <c r="E830" t="s">
        <v>551</v>
      </c>
      <c r="F830" t="s">
        <v>3051</v>
      </c>
      <c r="G830" t="s">
        <v>4657</v>
      </c>
      <c r="H830" t="s">
        <v>551</v>
      </c>
      <c r="I830" t="s">
        <v>4005</v>
      </c>
      <c r="J830" t="s">
        <v>562</v>
      </c>
      <c r="K830" t="s">
        <v>121</v>
      </c>
    </row>
    <row r="831" spans="1:11">
      <c r="A831" s="92" t="s">
        <v>4656</v>
      </c>
      <c r="B831" t="s">
        <v>2007</v>
      </c>
      <c r="C831" t="s">
        <v>2837</v>
      </c>
      <c r="D831" t="s">
        <v>2801</v>
      </c>
      <c r="E831" t="s">
        <v>2838</v>
      </c>
      <c r="F831" t="s">
        <v>2839</v>
      </c>
      <c r="G831" t="s">
        <v>4657</v>
      </c>
      <c r="H831" t="s">
        <v>551</v>
      </c>
      <c r="I831" t="s">
        <v>4005</v>
      </c>
      <c r="J831" t="s">
        <v>2373</v>
      </c>
      <c r="K831" t="s">
        <v>2374</v>
      </c>
    </row>
    <row r="832" spans="1:11">
      <c r="A832" s="92" t="s">
        <v>4656</v>
      </c>
      <c r="B832" t="s">
        <v>2007</v>
      </c>
      <c r="C832" t="s">
        <v>3052</v>
      </c>
      <c r="D832" t="s">
        <v>2809</v>
      </c>
      <c r="E832" t="s">
        <v>3053</v>
      </c>
      <c r="F832" t="s">
        <v>3054</v>
      </c>
      <c r="G832" t="s">
        <v>4657</v>
      </c>
      <c r="H832" t="s">
        <v>551</v>
      </c>
      <c r="I832" t="s">
        <v>4005</v>
      </c>
      <c r="J832" t="s">
        <v>562</v>
      </c>
      <c r="K832" t="s">
        <v>121</v>
      </c>
    </row>
    <row r="833" spans="1:11">
      <c r="A833" s="92" t="s">
        <v>4656</v>
      </c>
      <c r="B833" t="s">
        <v>2010</v>
      </c>
      <c r="C833" t="s">
        <v>2426</v>
      </c>
      <c r="D833" t="s">
        <v>2426</v>
      </c>
      <c r="E833" t="s">
        <v>2427</v>
      </c>
      <c r="F833" t="s">
        <v>2430</v>
      </c>
      <c r="G833" t="s">
        <v>4658</v>
      </c>
      <c r="H833" t="s">
        <v>2712</v>
      </c>
      <c r="I833" t="s">
        <v>4009</v>
      </c>
      <c r="J833" t="s">
        <v>562</v>
      </c>
      <c r="K833" t="s">
        <v>121</v>
      </c>
    </row>
    <row r="834" spans="1:11">
      <c r="A834" s="92" t="s">
        <v>4656</v>
      </c>
      <c r="B834" t="s">
        <v>2010</v>
      </c>
      <c r="C834" t="s">
        <v>3056</v>
      </c>
      <c r="D834" t="s">
        <v>2801</v>
      </c>
      <c r="E834" t="s">
        <v>551</v>
      </c>
      <c r="F834" t="s">
        <v>3057</v>
      </c>
      <c r="G834" t="s">
        <v>4657</v>
      </c>
      <c r="H834" t="s">
        <v>551</v>
      </c>
      <c r="I834" t="s">
        <v>4009</v>
      </c>
      <c r="J834" t="s">
        <v>562</v>
      </c>
      <c r="K834" t="s">
        <v>121</v>
      </c>
    </row>
    <row r="835" spans="1:11">
      <c r="A835" s="92" t="s">
        <v>4656</v>
      </c>
      <c r="B835" t="s">
        <v>2010</v>
      </c>
      <c r="C835" t="s">
        <v>2857</v>
      </c>
      <c r="D835" t="s">
        <v>2814</v>
      </c>
      <c r="E835" t="s">
        <v>2858</v>
      </c>
      <c r="F835" t="s">
        <v>2859</v>
      </c>
      <c r="G835" t="s">
        <v>4617</v>
      </c>
      <c r="H835" t="s">
        <v>3058</v>
      </c>
      <c r="I835" t="s">
        <v>4009</v>
      </c>
      <c r="J835" t="s">
        <v>562</v>
      </c>
      <c r="K835" t="s">
        <v>121</v>
      </c>
    </row>
    <row r="836" spans="1:11">
      <c r="A836" s="92" t="s">
        <v>4656</v>
      </c>
      <c r="B836" t="s">
        <v>2010</v>
      </c>
      <c r="C836" t="s">
        <v>3059</v>
      </c>
      <c r="D836" t="s">
        <v>2801</v>
      </c>
      <c r="E836" t="s">
        <v>551</v>
      </c>
      <c r="F836" t="s">
        <v>3060</v>
      </c>
      <c r="G836" t="s">
        <v>4657</v>
      </c>
      <c r="H836" t="s">
        <v>551</v>
      </c>
      <c r="I836" t="s">
        <v>4009</v>
      </c>
      <c r="J836" t="s">
        <v>562</v>
      </c>
      <c r="K836" t="s">
        <v>121</v>
      </c>
    </row>
    <row r="837" spans="1:11">
      <c r="A837" s="92" t="s">
        <v>4656</v>
      </c>
      <c r="B837" t="s">
        <v>2013</v>
      </c>
      <c r="C837" t="s">
        <v>2426</v>
      </c>
      <c r="D837" t="s">
        <v>2426</v>
      </c>
      <c r="E837" t="s">
        <v>2427</v>
      </c>
      <c r="F837" t="s">
        <v>2453</v>
      </c>
      <c r="G837" t="s">
        <v>4658</v>
      </c>
      <c r="H837" t="s">
        <v>2712</v>
      </c>
      <c r="I837" t="s">
        <v>4013</v>
      </c>
      <c r="J837" t="s">
        <v>562</v>
      </c>
      <c r="K837" t="s">
        <v>121</v>
      </c>
    </row>
    <row r="838" spans="1:11">
      <c r="A838" s="92" t="s">
        <v>4656</v>
      </c>
      <c r="B838" t="s">
        <v>2013</v>
      </c>
      <c r="C838" t="s">
        <v>2870</v>
      </c>
      <c r="D838" t="s">
        <v>2871</v>
      </c>
      <c r="E838" t="s">
        <v>2427</v>
      </c>
      <c r="G838" t="s">
        <v>4658</v>
      </c>
      <c r="H838" t="s">
        <v>2712</v>
      </c>
      <c r="I838" t="s">
        <v>4013</v>
      </c>
      <c r="J838" t="s">
        <v>562</v>
      </c>
      <c r="K838" t="s">
        <v>121</v>
      </c>
    </row>
    <row r="839" spans="1:11">
      <c r="A839" s="92" t="s">
        <v>4656</v>
      </c>
      <c r="B839" t="s">
        <v>2013</v>
      </c>
      <c r="C839" t="s">
        <v>2874</v>
      </c>
      <c r="D839" t="s">
        <v>2432</v>
      </c>
      <c r="E839" t="s">
        <v>2427</v>
      </c>
      <c r="G839" t="s">
        <v>4658</v>
      </c>
      <c r="H839" t="s">
        <v>2712</v>
      </c>
      <c r="I839" t="s">
        <v>4013</v>
      </c>
      <c r="J839" t="s">
        <v>562</v>
      </c>
      <c r="K839" t="s">
        <v>121</v>
      </c>
    </row>
    <row r="840" spans="1:11">
      <c r="A840" s="92" t="s">
        <v>4656</v>
      </c>
      <c r="B840" t="s">
        <v>2013</v>
      </c>
      <c r="C840" t="s">
        <v>3062</v>
      </c>
      <c r="D840" t="s">
        <v>2826</v>
      </c>
      <c r="E840" t="s">
        <v>551</v>
      </c>
      <c r="F840" t="s">
        <v>3063</v>
      </c>
      <c r="G840" t="s">
        <v>4657</v>
      </c>
      <c r="H840" t="s">
        <v>551</v>
      </c>
      <c r="I840" t="s">
        <v>4013</v>
      </c>
      <c r="J840" t="s">
        <v>562</v>
      </c>
      <c r="K840" t="s">
        <v>121</v>
      </c>
    </row>
    <row r="841" spans="1:11">
      <c r="A841" s="92" t="s">
        <v>4656</v>
      </c>
      <c r="B841" t="s">
        <v>2013</v>
      </c>
      <c r="C841" t="s">
        <v>3064</v>
      </c>
      <c r="D841" t="s">
        <v>2432</v>
      </c>
      <c r="E841" t="s">
        <v>551</v>
      </c>
      <c r="F841" t="s">
        <v>3065</v>
      </c>
      <c r="G841" t="s">
        <v>4657</v>
      </c>
      <c r="H841" t="s">
        <v>551</v>
      </c>
      <c r="I841" t="s">
        <v>4013</v>
      </c>
      <c r="J841" t="s">
        <v>562</v>
      </c>
      <c r="K841" t="s">
        <v>121</v>
      </c>
    </row>
    <row r="842" spans="1:11">
      <c r="A842" s="92" t="s">
        <v>4656</v>
      </c>
      <c r="B842" t="s">
        <v>2013</v>
      </c>
      <c r="C842" t="s">
        <v>2883</v>
      </c>
      <c r="D842" t="s">
        <v>2792</v>
      </c>
      <c r="E842" t="s">
        <v>2427</v>
      </c>
      <c r="F842" t="s">
        <v>2884</v>
      </c>
      <c r="G842" t="s">
        <v>4658</v>
      </c>
      <c r="H842" t="s">
        <v>2712</v>
      </c>
      <c r="I842" t="s">
        <v>4013</v>
      </c>
      <c r="J842" t="s">
        <v>2373</v>
      </c>
      <c r="K842" t="s">
        <v>2374</v>
      </c>
    </row>
    <row r="843" spans="1:11">
      <c r="A843" s="92" t="s">
        <v>4656</v>
      </c>
      <c r="B843" t="s">
        <v>2013</v>
      </c>
      <c r="C843" t="s">
        <v>2885</v>
      </c>
      <c r="D843" t="s">
        <v>2826</v>
      </c>
      <c r="E843" t="s">
        <v>2427</v>
      </c>
      <c r="F843" t="s">
        <v>2884</v>
      </c>
      <c r="G843" t="s">
        <v>4658</v>
      </c>
      <c r="H843" t="s">
        <v>2712</v>
      </c>
      <c r="I843" t="s">
        <v>4013</v>
      </c>
      <c r="J843" t="s">
        <v>2373</v>
      </c>
      <c r="K843" t="s">
        <v>2374</v>
      </c>
    </row>
    <row r="844" spans="1:11">
      <c r="A844" s="92" t="s">
        <v>4656</v>
      </c>
      <c r="B844" t="s">
        <v>2013</v>
      </c>
      <c r="C844" t="s">
        <v>3066</v>
      </c>
      <c r="D844" t="s">
        <v>2467</v>
      </c>
      <c r="E844" t="s">
        <v>3067</v>
      </c>
      <c r="F844" t="s">
        <v>3068</v>
      </c>
      <c r="G844" t="s">
        <v>4657</v>
      </c>
      <c r="H844" t="s">
        <v>551</v>
      </c>
      <c r="I844" t="s">
        <v>4013</v>
      </c>
      <c r="J844" t="s">
        <v>2373</v>
      </c>
      <c r="K844" t="s">
        <v>2374</v>
      </c>
    </row>
    <row r="845" spans="1:11">
      <c r="A845" s="92" t="s">
        <v>4656</v>
      </c>
      <c r="B845" t="s">
        <v>2013</v>
      </c>
      <c r="C845" t="s">
        <v>2454</v>
      </c>
      <c r="D845" t="s">
        <v>2432</v>
      </c>
      <c r="G845" t="s">
        <v>4613</v>
      </c>
      <c r="I845" t="s">
        <v>4013</v>
      </c>
      <c r="J845" t="s">
        <v>2373</v>
      </c>
      <c r="K845" t="s">
        <v>2374</v>
      </c>
    </row>
    <row r="846" spans="1:11">
      <c r="A846" s="92" t="s">
        <v>4656</v>
      </c>
      <c r="B846" t="s">
        <v>2013</v>
      </c>
      <c r="C846" t="s">
        <v>3069</v>
      </c>
      <c r="D846" t="s">
        <v>2844</v>
      </c>
      <c r="E846" t="s">
        <v>3070</v>
      </c>
      <c r="F846" t="s">
        <v>3071</v>
      </c>
      <c r="G846" t="s">
        <v>4657</v>
      </c>
      <c r="H846" t="s">
        <v>551</v>
      </c>
      <c r="I846" t="s">
        <v>4013</v>
      </c>
      <c r="J846" t="s">
        <v>562</v>
      </c>
      <c r="K846" t="s">
        <v>121</v>
      </c>
    </row>
    <row r="847" spans="1:11">
      <c r="A847" s="92" t="s">
        <v>4656</v>
      </c>
      <c r="B847" t="s">
        <v>2013</v>
      </c>
      <c r="C847" t="s">
        <v>3072</v>
      </c>
      <c r="D847" t="s">
        <v>2467</v>
      </c>
      <c r="E847" t="s">
        <v>551</v>
      </c>
      <c r="F847" t="s">
        <v>3073</v>
      </c>
      <c r="G847" t="s">
        <v>4657</v>
      </c>
      <c r="H847" t="s">
        <v>551</v>
      </c>
      <c r="I847" t="s">
        <v>4013</v>
      </c>
      <c r="J847" t="s">
        <v>562</v>
      </c>
      <c r="K847" t="s">
        <v>121</v>
      </c>
    </row>
    <row r="848" spans="1:11">
      <c r="A848" s="92" t="s">
        <v>4656</v>
      </c>
      <c r="B848" t="s">
        <v>2013</v>
      </c>
      <c r="C848" t="s">
        <v>2888</v>
      </c>
      <c r="D848" t="s">
        <v>2432</v>
      </c>
      <c r="E848" t="s">
        <v>2427</v>
      </c>
      <c r="G848" t="s">
        <v>4658</v>
      </c>
      <c r="H848" t="s">
        <v>2712</v>
      </c>
      <c r="I848" t="s">
        <v>4013</v>
      </c>
      <c r="J848" t="s">
        <v>562</v>
      </c>
      <c r="K848" t="s">
        <v>121</v>
      </c>
    </row>
    <row r="849" spans="1:11">
      <c r="A849" s="92" t="s">
        <v>4656</v>
      </c>
      <c r="B849" t="s">
        <v>2013</v>
      </c>
      <c r="C849" t="s">
        <v>2889</v>
      </c>
      <c r="D849" t="s">
        <v>2871</v>
      </c>
      <c r="E849" t="s">
        <v>2890</v>
      </c>
      <c r="G849" t="s">
        <v>4658</v>
      </c>
      <c r="H849" t="s">
        <v>3074</v>
      </c>
      <c r="I849" t="s">
        <v>4013</v>
      </c>
      <c r="J849" t="s">
        <v>562</v>
      </c>
      <c r="K849" t="s">
        <v>121</v>
      </c>
    </row>
    <row r="850" spans="1:11">
      <c r="A850" s="92" t="s">
        <v>4656</v>
      </c>
      <c r="B850" t="s">
        <v>2013</v>
      </c>
      <c r="C850" t="s">
        <v>2892</v>
      </c>
      <c r="D850" t="s">
        <v>2792</v>
      </c>
      <c r="E850" t="s">
        <v>2890</v>
      </c>
      <c r="F850" t="s">
        <v>2893</v>
      </c>
      <c r="G850" t="s">
        <v>4658</v>
      </c>
      <c r="H850" t="s">
        <v>3074</v>
      </c>
      <c r="I850" t="s">
        <v>4013</v>
      </c>
      <c r="J850" t="s">
        <v>562</v>
      </c>
      <c r="K850" t="s">
        <v>121</v>
      </c>
    </row>
    <row r="851" spans="1:11">
      <c r="A851" s="92" t="s">
        <v>4656</v>
      </c>
      <c r="B851" t="s">
        <v>2015</v>
      </c>
      <c r="C851" t="s">
        <v>2426</v>
      </c>
      <c r="D851" t="s">
        <v>2426</v>
      </c>
      <c r="E851" t="s">
        <v>2427</v>
      </c>
      <c r="F851" t="s">
        <v>2450</v>
      </c>
      <c r="G851" t="s">
        <v>4658</v>
      </c>
      <c r="H851" t="s">
        <v>2712</v>
      </c>
      <c r="I851" t="s">
        <v>4017</v>
      </c>
      <c r="J851" t="s">
        <v>562</v>
      </c>
      <c r="K851" t="s">
        <v>121</v>
      </c>
    </row>
    <row r="852" spans="1:11">
      <c r="A852" s="92" t="s">
        <v>4656</v>
      </c>
      <c r="B852" t="s">
        <v>2015</v>
      </c>
      <c r="C852" t="s">
        <v>2901</v>
      </c>
      <c r="D852" t="s">
        <v>2844</v>
      </c>
      <c r="E852" t="s">
        <v>2427</v>
      </c>
      <c r="G852" t="s">
        <v>4658</v>
      </c>
      <c r="H852" t="s">
        <v>2712</v>
      </c>
      <c r="I852" t="s">
        <v>4017</v>
      </c>
      <c r="J852" t="s">
        <v>562</v>
      </c>
      <c r="K852" t="s">
        <v>121</v>
      </c>
    </row>
    <row r="853" spans="1:11">
      <c r="A853" s="92" t="s">
        <v>4656</v>
      </c>
      <c r="B853" t="s">
        <v>2015</v>
      </c>
      <c r="C853" t="s">
        <v>3076</v>
      </c>
      <c r="D853" t="s">
        <v>2844</v>
      </c>
      <c r="E853" t="s">
        <v>551</v>
      </c>
      <c r="F853" t="s">
        <v>3077</v>
      </c>
      <c r="G853" t="s">
        <v>4657</v>
      </c>
      <c r="H853" t="s">
        <v>551</v>
      </c>
      <c r="I853" t="s">
        <v>4017</v>
      </c>
      <c r="J853" t="s">
        <v>2373</v>
      </c>
      <c r="K853" t="s">
        <v>2374</v>
      </c>
    </row>
    <row r="854" spans="1:11">
      <c r="A854" s="92" t="s">
        <v>4656</v>
      </c>
      <c r="B854" t="s">
        <v>2015</v>
      </c>
      <c r="C854" t="s">
        <v>2915</v>
      </c>
      <c r="D854" t="s">
        <v>2814</v>
      </c>
      <c r="E854" t="s">
        <v>2427</v>
      </c>
      <c r="F854" t="s">
        <v>2916</v>
      </c>
      <c r="G854" t="s">
        <v>4658</v>
      </c>
      <c r="H854" t="s">
        <v>2712</v>
      </c>
      <c r="I854" t="s">
        <v>4017</v>
      </c>
      <c r="J854" t="s">
        <v>2373</v>
      </c>
      <c r="K854" t="s">
        <v>2374</v>
      </c>
    </row>
    <row r="855" spans="1:11">
      <c r="A855" s="92" t="s">
        <v>4656</v>
      </c>
      <c r="B855" t="s">
        <v>2015</v>
      </c>
      <c r="C855" t="s">
        <v>3078</v>
      </c>
      <c r="D855" t="s">
        <v>2818</v>
      </c>
      <c r="E855" t="s">
        <v>551</v>
      </c>
      <c r="F855" t="s">
        <v>3079</v>
      </c>
      <c r="G855" t="s">
        <v>4657</v>
      </c>
      <c r="H855" t="s">
        <v>551</v>
      </c>
      <c r="I855" t="s">
        <v>4017</v>
      </c>
      <c r="J855" t="s">
        <v>2373</v>
      </c>
      <c r="K855" t="s">
        <v>2374</v>
      </c>
    </row>
    <row r="856" spans="1:11">
      <c r="A856" s="92" t="s">
        <v>4656</v>
      </c>
      <c r="B856" t="s">
        <v>2015</v>
      </c>
      <c r="C856" t="s">
        <v>2927</v>
      </c>
      <c r="D856" t="s">
        <v>2792</v>
      </c>
      <c r="E856" t="s">
        <v>2890</v>
      </c>
      <c r="G856" t="s">
        <v>4658</v>
      </c>
      <c r="H856" t="s">
        <v>3074</v>
      </c>
      <c r="I856" t="s">
        <v>4017</v>
      </c>
      <c r="J856" t="s">
        <v>562</v>
      </c>
      <c r="K856" t="s">
        <v>121</v>
      </c>
    </row>
    <row r="857" spans="1:11">
      <c r="A857" s="92" t="s">
        <v>4656</v>
      </c>
      <c r="B857" t="s">
        <v>2019</v>
      </c>
      <c r="C857" t="s">
        <v>2426</v>
      </c>
      <c r="D857" t="s">
        <v>2426</v>
      </c>
      <c r="E857" t="s">
        <v>2427</v>
      </c>
      <c r="F857" t="s">
        <v>2450</v>
      </c>
      <c r="G857" t="s">
        <v>4658</v>
      </c>
      <c r="H857" t="s">
        <v>2712</v>
      </c>
      <c r="I857" t="s">
        <v>4021</v>
      </c>
      <c r="J857" t="s">
        <v>562</v>
      </c>
      <c r="K857" t="s">
        <v>121</v>
      </c>
    </row>
    <row r="858" spans="1:11">
      <c r="A858" s="92" t="s">
        <v>4656</v>
      </c>
      <c r="B858" t="s">
        <v>2019</v>
      </c>
      <c r="C858" t="s">
        <v>3081</v>
      </c>
      <c r="D858" t="s">
        <v>2792</v>
      </c>
      <c r="E858" t="s">
        <v>3082</v>
      </c>
      <c r="F858" t="s">
        <v>3083</v>
      </c>
      <c r="G858" t="s">
        <v>4657</v>
      </c>
      <c r="H858" t="s">
        <v>551</v>
      </c>
      <c r="I858" t="s">
        <v>4021</v>
      </c>
      <c r="J858" t="s">
        <v>562</v>
      </c>
      <c r="K858" t="s">
        <v>121</v>
      </c>
    </row>
    <row r="859" spans="1:11">
      <c r="A859" s="92" t="s">
        <v>4656</v>
      </c>
      <c r="B859" t="s">
        <v>2019</v>
      </c>
      <c r="C859" t="s">
        <v>3084</v>
      </c>
      <c r="D859" t="s">
        <v>2809</v>
      </c>
      <c r="E859" t="s">
        <v>551</v>
      </c>
      <c r="G859" t="s">
        <v>4657</v>
      </c>
      <c r="H859" t="s">
        <v>551</v>
      </c>
      <c r="I859" t="s">
        <v>4021</v>
      </c>
      <c r="J859" t="s">
        <v>562</v>
      </c>
      <c r="K859" t="s">
        <v>121</v>
      </c>
    </row>
    <row r="860" spans="1:11">
      <c r="A860" s="92" t="s">
        <v>4656</v>
      </c>
      <c r="B860" t="s">
        <v>2019</v>
      </c>
      <c r="C860" t="s">
        <v>2937</v>
      </c>
      <c r="D860" t="s">
        <v>2792</v>
      </c>
      <c r="E860" t="s">
        <v>2938</v>
      </c>
      <c r="F860" t="s">
        <v>2940</v>
      </c>
      <c r="G860" t="s">
        <v>4658</v>
      </c>
      <c r="H860" t="s">
        <v>2712</v>
      </c>
      <c r="I860" t="s">
        <v>4021</v>
      </c>
      <c r="J860" t="s">
        <v>562</v>
      </c>
      <c r="K860" t="s">
        <v>121</v>
      </c>
    </row>
    <row r="861" spans="1:11">
      <c r="A861" s="92" t="s">
        <v>4656</v>
      </c>
      <c r="B861" t="s">
        <v>2019</v>
      </c>
      <c r="C861" t="s">
        <v>3085</v>
      </c>
      <c r="D861" t="s">
        <v>2809</v>
      </c>
      <c r="E861" t="s">
        <v>3086</v>
      </c>
      <c r="F861" t="s">
        <v>3087</v>
      </c>
      <c r="G861" t="s">
        <v>4657</v>
      </c>
      <c r="H861" t="s">
        <v>551</v>
      </c>
      <c r="I861" t="s">
        <v>4021</v>
      </c>
      <c r="J861" t="s">
        <v>562</v>
      </c>
      <c r="K861" t="s">
        <v>121</v>
      </c>
    </row>
    <row r="862" spans="1:11">
      <c r="A862" s="92" t="s">
        <v>4656</v>
      </c>
      <c r="B862" t="s">
        <v>2019</v>
      </c>
      <c r="C862" t="s">
        <v>3088</v>
      </c>
      <c r="D862" t="s">
        <v>2792</v>
      </c>
      <c r="E862" t="s">
        <v>551</v>
      </c>
      <c r="F862" t="s">
        <v>3089</v>
      </c>
      <c r="G862" t="s">
        <v>4657</v>
      </c>
      <c r="H862" t="s">
        <v>551</v>
      </c>
      <c r="I862" t="s">
        <v>4021</v>
      </c>
      <c r="J862" t="s">
        <v>562</v>
      </c>
      <c r="K862" t="s">
        <v>121</v>
      </c>
    </row>
    <row r="863" spans="1:11">
      <c r="A863" s="92" t="s">
        <v>4656</v>
      </c>
      <c r="B863" t="s">
        <v>2019</v>
      </c>
      <c r="C863" t="s">
        <v>2945</v>
      </c>
      <c r="D863" t="s">
        <v>2467</v>
      </c>
      <c r="E863" t="s">
        <v>2427</v>
      </c>
      <c r="F863" t="s">
        <v>2946</v>
      </c>
      <c r="G863" t="s">
        <v>4658</v>
      </c>
      <c r="H863" t="s">
        <v>2712</v>
      </c>
      <c r="I863" t="s">
        <v>4021</v>
      </c>
      <c r="J863" t="s">
        <v>562</v>
      </c>
      <c r="K863" t="s">
        <v>121</v>
      </c>
    </row>
    <row r="864" spans="1:11">
      <c r="A864" s="92" t="s">
        <v>4656</v>
      </c>
      <c r="B864" t="s">
        <v>2019</v>
      </c>
      <c r="C864" t="s">
        <v>3090</v>
      </c>
      <c r="D864" t="s">
        <v>2844</v>
      </c>
      <c r="E864" t="s">
        <v>3091</v>
      </c>
      <c r="F864" t="s">
        <v>3092</v>
      </c>
      <c r="G864" t="s">
        <v>4657</v>
      </c>
      <c r="H864" t="s">
        <v>551</v>
      </c>
      <c r="I864" t="s">
        <v>4021</v>
      </c>
      <c r="J864" t="s">
        <v>562</v>
      </c>
      <c r="K864" t="s">
        <v>121</v>
      </c>
    </row>
    <row r="865" spans="1:11">
      <c r="A865" s="92" t="s">
        <v>4656</v>
      </c>
      <c r="B865" t="s">
        <v>2019</v>
      </c>
      <c r="C865" t="s">
        <v>2951</v>
      </c>
      <c r="D865" t="s">
        <v>2432</v>
      </c>
      <c r="E865" t="s">
        <v>2612</v>
      </c>
      <c r="F865" t="s">
        <v>2952</v>
      </c>
      <c r="G865" t="s">
        <v>4657</v>
      </c>
      <c r="H865" t="s">
        <v>551</v>
      </c>
      <c r="I865" t="s">
        <v>4021</v>
      </c>
      <c r="J865" t="s">
        <v>2373</v>
      </c>
      <c r="K865" t="s">
        <v>2374</v>
      </c>
    </row>
    <row r="866" spans="1:11">
      <c r="A866" s="92" t="s">
        <v>4656</v>
      </c>
      <c r="B866" t="s">
        <v>2019</v>
      </c>
      <c r="C866" t="s">
        <v>2457</v>
      </c>
      <c r="D866" t="s">
        <v>2432</v>
      </c>
      <c r="G866" t="s">
        <v>4613</v>
      </c>
      <c r="I866" t="s">
        <v>4021</v>
      </c>
      <c r="J866" t="s">
        <v>562</v>
      </c>
      <c r="K866" t="s">
        <v>121</v>
      </c>
    </row>
    <row r="867" spans="1:11">
      <c r="A867" s="92" t="s">
        <v>4656</v>
      </c>
      <c r="B867" t="s">
        <v>2019</v>
      </c>
      <c r="C867" t="s">
        <v>2458</v>
      </c>
      <c r="D867" t="s">
        <v>2432</v>
      </c>
      <c r="G867" t="s">
        <v>4613</v>
      </c>
      <c r="I867" t="s">
        <v>4021</v>
      </c>
      <c r="J867" t="s">
        <v>562</v>
      </c>
      <c r="K867" t="s">
        <v>121</v>
      </c>
    </row>
    <row r="868" spans="1:11">
      <c r="A868" s="92" t="s">
        <v>4656</v>
      </c>
      <c r="B868" t="s">
        <v>2019</v>
      </c>
      <c r="C868" t="s">
        <v>2459</v>
      </c>
      <c r="D868" t="s">
        <v>2432</v>
      </c>
      <c r="G868" t="s">
        <v>4613</v>
      </c>
      <c r="I868" t="s">
        <v>4021</v>
      </c>
      <c r="J868" t="s">
        <v>562</v>
      </c>
      <c r="K868" t="s">
        <v>121</v>
      </c>
    </row>
    <row r="869" spans="1:11">
      <c r="A869" s="92" t="s">
        <v>4656</v>
      </c>
      <c r="B869" t="s">
        <v>2019</v>
      </c>
      <c r="C869" t="s">
        <v>2460</v>
      </c>
      <c r="D869" t="s">
        <v>2432</v>
      </c>
      <c r="G869" t="s">
        <v>4613</v>
      </c>
      <c r="I869" t="s">
        <v>4021</v>
      </c>
      <c r="J869" t="s">
        <v>562</v>
      </c>
      <c r="K869" t="s">
        <v>121</v>
      </c>
    </row>
    <row r="870" spans="1:11">
      <c r="A870" s="92" t="s">
        <v>4656</v>
      </c>
      <c r="B870" t="s">
        <v>2019</v>
      </c>
      <c r="C870" t="s">
        <v>2461</v>
      </c>
      <c r="D870" t="s">
        <v>2432</v>
      </c>
      <c r="G870" t="s">
        <v>4613</v>
      </c>
      <c r="I870" t="s">
        <v>4021</v>
      </c>
      <c r="J870" t="s">
        <v>2373</v>
      </c>
      <c r="K870" t="s">
        <v>2374</v>
      </c>
    </row>
    <row r="871" spans="1:11">
      <c r="A871" s="92" t="s">
        <v>4656</v>
      </c>
      <c r="B871" t="s">
        <v>2019</v>
      </c>
      <c r="C871" t="s">
        <v>2462</v>
      </c>
      <c r="D871" t="s">
        <v>2432</v>
      </c>
      <c r="G871" t="s">
        <v>4613</v>
      </c>
      <c r="I871" t="s">
        <v>4021</v>
      </c>
      <c r="J871" t="s">
        <v>2373</v>
      </c>
      <c r="K871" t="s">
        <v>2374</v>
      </c>
    </row>
    <row r="872" spans="1:11">
      <c r="A872" s="92" t="s">
        <v>4656</v>
      </c>
      <c r="B872" t="s">
        <v>2019</v>
      </c>
      <c r="C872" t="s">
        <v>2463</v>
      </c>
      <c r="D872" t="s">
        <v>2432</v>
      </c>
      <c r="G872" t="s">
        <v>4613</v>
      </c>
      <c r="I872" t="s">
        <v>4021</v>
      </c>
      <c r="J872" t="s">
        <v>562</v>
      </c>
      <c r="K872" t="s">
        <v>121</v>
      </c>
    </row>
    <row r="873" spans="1:11">
      <c r="A873" s="92" t="s">
        <v>4656</v>
      </c>
      <c r="B873" t="s">
        <v>2019</v>
      </c>
      <c r="C873" t="s">
        <v>2464</v>
      </c>
      <c r="D873" t="s">
        <v>2432</v>
      </c>
      <c r="G873" t="s">
        <v>4613</v>
      </c>
      <c r="I873" t="s">
        <v>4021</v>
      </c>
      <c r="J873" t="s">
        <v>562</v>
      </c>
      <c r="K873" t="s">
        <v>121</v>
      </c>
    </row>
    <row r="874" spans="1:11">
      <c r="A874" s="92" t="s">
        <v>4656</v>
      </c>
      <c r="B874" t="s">
        <v>2019</v>
      </c>
      <c r="C874" t="s">
        <v>3093</v>
      </c>
      <c r="D874" t="s">
        <v>2844</v>
      </c>
      <c r="E874" t="s">
        <v>551</v>
      </c>
      <c r="F874" t="s">
        <v>3094</v>
      </c>
      <c r="G874" t="s">
        <v>4657</v>
      </c>
      <c r="H874" t="s">
        <v>551</v>
      </c>
      <c r="I874" t="s">
        <v>4021</v>
      </c>
      <c r="J874" t="s">
        <v>562</v>
      </c>
      <c r="K874" t="s">
        <v>121</v>
      </c>
    </row>
    <row r="875" spans="1:11">
      <c r="A875" s="92" t="s">
        <v>4656</v>
      </c>
      <c r="B875" t="s">
        <v>2019</v>
      </c>
      <c r="C875" t="s">
        <v>2959</v>
      </c>
      <c r="D875" t="s">
        <v>2809</v>
      </c>
      <c r="E875" t="s">
        <v>2890</v>
      </c>
      <c r="G875" t="s">
        <v>4658</v>
      </c>
      <c r="H875" t="s">
        <v>3074</v>
      </c>
      <c r="I875" t="s">
        <v>4021</v>
      </c>
    </row>
    <row r="876" spans="1:11">
      <c r="A876" s="92" t="s">
        <v>4656</v>
      </c>
      <c r="B876" t="s">
        <v>2021</v>
      </c>
      <c r="C876" t="s">
        <v>2426</v>
      </c>
      <c r="D876" t="s">
        <v>2426</v>
      </c>
      <c r="E876" t="s">
        <v>2427</v>
      </c>
      <c r="F876" t="s">
        <v>2450</v>
      </c>
      <c r="G876" t="s">
        <v>4658</v>
      </c>
      <c r="H876" t="s">
        <v>2712</v>
      </c>
      <c r="I876" t="s">
        <v>4025</v>
      </c>
    </row>
    <row r="877" spans="1:11">
      <c r="A877" s="92" t="s">
        <v>4656</v>
      </c>
      <c r="B877" t="s">
        <v>2021</v>
      </c>
      <c r="C877" t="s">
        <v>2967</v>
      </c>
      <c r="D877" t="s">
        <v>2467</v>
      </c>
      <c r="E877" t="s">
        <v>2968</v>
      </c>
      <c r="F877" t="s">
        <v>2970</v>
      </c>
      <c r="G877" t="s">
        <v>4657</v>
      </c>
      <c r="H877" t="s">
        <v>3096</v>
      </c>
      <c r="I877" t="s">
        <v>4025</v>
      </c>
    </row>
    <row r="878" spans="1:11">
      <c r="A878" s="92" t="s">
        <v>4656</v>
      </c>
      <c r="B878" t="s">
        <v>2021</v>
      </c>
      <c r="C878" t="s">
        <v>2466</v>
      </c>
      <c r="D878" t="s">
        <v>2467</v>
      </c>
      <c r="G878" t="s">
        <v>4615</v>
      </c>
      <c r="I878" t="s">
        <v>4025</v>
      </c>
      <c r="J878" t="s">
        <v>562</v>
      </c>
      <c r="K878" t="s">
        <v>121</v>
      </c>
    </row>
    <row r="879" spans="1:11">
      <c r="A879" s="92" t="s">
        <v>4656</v>
      </c>
      <c r="B879" t="s">
        <v>2021</v>
      </c>
      <c r="C879" t="s">
        <v>3097</v>
      </c>
      <c r="D879" t="s">
        <v>2467</v>
      </c>
      <c r="E879" t="s">
        <v>3098</v>
      </c>
      <c r="F879" t="s">
        <v>3099</v>
      </c>
      <c r="G879" t="s">
        <v>4657</v>
      </c>
      <c r="H879" t="s">
        <v>133</v>
      </c>
      <c r="I879" t="s">
        <v>4025</v>
      </c>
      <c r="J879" t="s">
        <v>2373</v>
      </c>
      <c r="K879" t="s">
        <v>2374</v>
      </c>
    </row>
    <row r="880" spans="1:11">
      <c r="A880" s="92" t="s">
        <v>4656</v>
      </c>
      <c r="B880" t="s">
        <v>2021</v>
      </c>
      <c r="C880" t="s">
        <v>2469</v>
      </c>
      <c r="D880" t="s">
        <v>2432</v>
      </c>
      <c r="G880" t="s">
        <v>4613</v>
      </c>
      <c r="I880" t="s">
        <v>4025</v>
      </c>
    </row>
    <row r="881" spans="1:11">
      <c r="A881" s="92" t="s">
        <v>4656</v>
      </c>
      <c r="B881" t="s">
        <v>2021</v>
      </c>
      <c r="C881" t="s">
        <v>3100</v>
      </c>
      <c r="D881" t="s">
        <v>2818</v>
      </c>
      <c r="E881" t="s">
        <v>551</v>
      </c>
      <c r="F881" t="s">
        <v>3101</v>
      </c>
      <c r="G881" t="s">
        <v>4657</v>
      </c>
      <c r="H881" t="s">
        <v>551</v>
      </c>
      <c r="I881" t="s">
        <v>4025</v>
      </c>
      <c r="J881" t="s">
        <v>562</v>
      </c>
      <c r="K881" t="s">
        <v>121</v>
      </c>
    </row>
    <row r="882" spans="1:11">
      <c r="A882" s="92" t="s">
        <v>4656</v>
      </c>
      <c r="B882" t="s">
        <v>2022</v>
      </c>
      <c r="C882" t="s">
        <v>2426</v>
      </c>
      <c r="D882" t="s">
        <v>2426</v>
      </c>
      <c r="E882" t="s">
        <v>2427</v>
      </c>
      <c r="F882" t="s">
        <v>2450</v>
      </c>
      <c r="G882" t="s">
        <v>4658</v>
      </c>
      <c r="H882" t="s">
        <v>2712</v>
      </c>
      <c r="I882" t="s">
        <v>4029</v>
      </c>
      <c r="J882" t="s">
        <v>562</v>
      </c>
      <c r="K882" t="s">
        <v>121</v>
      </c>
    </row>
    <row r="883" spans="1:11">
      <c r="A883" s="92" t="s">
        <v>4656</v>
      </c>
      <c r="B883" t="s">
        <v>2022</v>
      </c>
      <c r="C883" t="s">
        <v>2997</v>
      </c>
      <c r="D883" t="s">
        <v>2814</v>
      </c>
      <c r="E883" t="s">
        <v>2998</v>
      </c>
      <c r="F883" t="s">
        <v>2999</v>
      </c>
      <c r="G883" t="s">
        <v>4657</v>
      </c>
      <c r="H883" t="s">
        <v>551</v>
      </c>
      <c r="I883" t="s">
        <v>4029</v>
      </c>
      <c r="J883" t="s">
        <v>562</v>
      </c>
      <c r="K883" t="s">
        <v>121</v>
      </c>
    </row>
    <row r="884" spans="1:11">
      <c r="A884" s="92" t="s">
        <v>4656</v>
      </c>
      <c r="B884" t="s">
        <v>2022</v>
      </c>
      <c r="C884" t="s">
        <v>3018</v>
      </c>
      <c r="D884" t="s">
        <v>2432</v>
      </c>
      <c r="E884" t="s">
        <v>3019</v>
      </c>
      <c r="F884" t="s">
        <v>3020</v>
      </c>
      <c r="G884" t="s">
        <v>4657</v>
      </c>
      <c r="H884" t="s">
        <v>551</v>
      </c>
      <c r="I884" t="s">
        <v>4029</v>
      </c>
      <c r="J884" t="s">
        <v>562</v>
      </c>
      <c r="K884" t="s">
        <v>121</v>
      </c>
    </row>
    <row r="885" spans="1:11">
      <c r="A885" s="92" t="s">
        <v>4656</v>
      </c>
      <c r="B885" t="s">
        <v>2023</v>
      </c>
      <c r="C885" t="s">
        <v>2548</v>
      </c>
      <c r="D885" t="s">
        <v>2549</v>
      </c>
      <c r="E885" t="s">
        <v>551</v>
      </c>
      <c r="F885" t="s">
        <v>2551</v>
      </c>
      <c r="G885" t="s">
        <v>4657</v>
      </c>
      <c r="H885" t="s">
        <v>551</v>
      </c>
      <c r="I885" t="s">
        <v>4032</v>
      </c>
      <c r="J885" t="s">
        <v>562</v>
      </c>
      <c r="K885" t="s">
        <v>121</v>
      </c>
    </row>
    <row r="886" spans="1:11">
      <c r="A886" s="92" t="s">
        <v>4656</v>
      </c>
      <c r="B886" t="s">
        <v>2024</v>
      </c>
      <c r="C886" t="s">
        <v>2481</v>
      </c>
      <c r="D886" t="s">
        <v>2426</v>
      </c>
      <c r="E886" t="s">
        <v>2427</v>
      </c>
      <c r="G886" t="s">
        <v>4658</v>
      </c>
      <c r="H886" t="s">
        <v>2712</v>
      </c>
      <c r="I886" t="s">
        <v>4036</v>
      </c>
      <c r="J886" t="s">
        <v>562</v>
      </c>
      <c r="K886" t="s">
        <v>121</v>
      </c>
    </row>
    <row r="887" spans="1:11">
      <c r="A887" s="92" t="s">
        <v>4656</v>
      </c>
      <c r="B887" t="s">
        <v>2030</v>
      </c>
      <c r="C887" t="s">
        <v>2582</v>
      </c>
      <c r="D887" t="s">
        <v>2426</v>
      </c>
      <c r="E887" t="s">
        <v>551</v>
      </c>
      <c r="F887" t="s">
        <v>2583</v>
      </c>
      <c r="G887" t="s">
        <v>4657</v>
      </c>
      <c r="H887" t="s">
        <v>551</v>
      </c>
      <c r="I887" t="s">
        <v>4044</v>
      </c>
      <c r="J887" t="s">
        <v>562</v>
      </c>
      <c r="K887" t="s">
        <v>121</v>
      </c>
    </row>
    <row r="888" spans="1:11">
      <c r="A888" s="92" t="s">
        <v>4656</v>
      </c>
      <c r="B888" t="s">
        <v>2032</v>
      </c>
      <c r="C888" t="s">
        <v>2484</v>
      </c>
      <c r="D888" t="s">
        <v>2485</v>
      </c>
      <c r="E888" t="s">
        <v>2427</v>
      </c>
      <c r="G888" t="s">
        <v>4658</v>
      </c>
      <c r="H888" t="s">
        <v>2712</v>
      </c>
      <c r="I888" t="s">
        <v>4048</v>
      </c>
      <c r="J888" t="s">
        <v>562</v>
      </c>
      <c r="K888" t="s">
        <v>121</v>
      </c>
    </row>
    <row r="889" spans="1:11">
      <c r="A889" s="92" t="s">
        <v>4656</v>
      </c>
      <c r="B889" t="s">
        <v>2032</v>
      </c>
      <c r="C889" t="s">
        <v>2486</v>
      </c>
      <c r="D889" t="s">
        <v>2485</v>
      </c>
      <c r="E889" t="s">
        <v>2427</v>
      </c>
      <c r="G889" t="s">
        <v>4658</v>
      </c>
      <c r="H889" t="s">
        <v>2712</v>
      </c>
      <c r="I889" t="s">
        <v>4048</v>
      </c>
      <c r="J889" t="s">
        <v>562</v>
      </c>
      <c r="K889" t="s">
        <v>121</v>
      </c>
    </row>
    <row r="890" spans="1:11">
      <c r="A890" s="92" t="s">
        <v>4656</v>
      </c>
      <c r="B890" t="s">
        <v>2032</v>
      </c>
      <c r="C890" t="s">
        <v>2487</v>
      </c>
      <c r="D890" t="s">
        <v>2485</v>
      </c>
      <c r="E890" t="s">
        <v>2427</v>
      </c>
      <c r="G890" t="s">
        <v>4658</v>
      </c>
      <c r="H890" t="s">
        <v>2712</v>
      </c>
      <c r="I890" t="s">
        <v>4048</v>
      </c>
      <c r="J890" t="s">
        <v>2373</v>
      </c>
      <c r="K890" t="s">
        <v>2374</v>
      </c>
    </row>
    <row r="891" spans="1:11">
      <c r="A891" s="92" t="s">
        <v>4656</v>
      </c>
      <c r="B891" t="s">
        <v>2032</v>
      </c>
      <c r="C891" t="s">
        <v>2488</v>
      </c>
      <c r="D891" t="s">
        <v>2485</v>
      </c>
      <c r="E891" t="s">
        <v>2427</v>
      </c>
      <c r="G891" t="s">
        <v>4658</v>
      </c>
      <c r="H891" t="s">
        <v>2712</v>
      </c>
      <c r="I891" t="s">
        <v>4048</v>
      </c>
      <c r="J891" t="s">
        <v>562</v>
      </c>
      <c r="K891" t="s">
        <v>121</v>
      </c>
    </row>
    <row r="892" spans="1:11">
      <c r="A892" s="92" t="s">
        <v>4656</v>
      </c>
      <c r="B892" t="s">
        <v>2034</v>
      </c>
      <c r="C892" t="s">
        <v>2494</v>
      </c>
      <c r="D892" t="s">
        <v>2426</v>
      </c>
      <c r="E892" t="s">
        <v>2427</v>
      </c>
      <c r="G892" t="s">
        <v>4658</v>
      </c>
      <c r="H892" t="s">
        <v>2712</v>
      </c>
      <c r="I892" t="s">
        <v>4050</v>
      </c>
    </row>
    <row r="893" spans="1:11">
      <c r="A893" s="92" t="s">
        <v>4656</v>
      </c>
      <c r="B893" t="s">
        <v>2034</v>
      </c>
      <c r="C893" t="s">
        <v>2495</v>
      </c>
      <c r="D893" t="s">
        <v>2426</v>
      </c>
      <c r="E893" t="s">
        <v>2427</v>
      </c>
      <c r="G893" t="s">
        <v>4658</v>
      </c>
      <c r="H893" t="s">
        <v>2712</v>
      </c>
      <c r="I893" t="s">
        <v>4050</v>
      </c>
      <c r="J893" t="s">
        <v>562</v>
      </c>
      <c r="K893" t="s">
        <v>121</v>
      </c>
    </row>
    <row r="894" spans="1:11">
      <c r="A894" s="92" t="s">
        <v>4656</v>
      </c>
      <c r="B894" t="s">
        <v>2034</v>
      </c>
      <c r="C894" t="s">
        <v>2496</v>
      </c>
      <c r="D894" t="s">
        <v>2426</v>
      </c>
      <c r="E894" t="s">
        <v>2427</v>
      </c>
      <c r="G894" t="s">
        <v>4658</v>
      </c>
      <c r="H894" t="s">
        <v>2712</v>
      </c>
      <c r="I894" t="s">
        <v>4050</v>
      </c>
      <c r="J894" t="s">
        <v>2373</v>
      </c>
      <c r="K894" t="s">
        <v>2374</v>
      </c>
    </row>
    <row r="895" spans="1:11">
      <c r="A895" s="92" t="s">
        <v>4656</v>
      </c>
      <c r="B895" t="s">
        <v>2037</v>
      </c>
      <c r="C895" t="s">
        <v>2610</v>
      </c>
      <c r="E895" t="s">
        <v>2611</v>
      </c>
      <c r="G895" t="s">
        <v>4657</v>
      </c>
      <c r="H895" t="s">
        <v>551</v>
      </c>
      <c r="I895" t="s">
        <v>4052</v>
      </c>
      <c r="J895" t="s">
        <v>2373</v>
      </c>
      <c r="K895" t="s">
        <v>2374</v>
      </c>
    </row>
    <row r="896" spans="1:11">
      <c r="A896" s="92" t="s">
        <v>4656</v>
      </c>
      <c r="B896" t="s">
        <v>2037</v>
      </c>
      <c r="C896" t="s">
        <v>2498</v>
      </c>
      <c r="D896" t="s">
        <v>2426</v>
      </c>
      <c r="E896" t="s">
        <v>2427</v>
      </c>
      <c r="G896" t="s">
        <v>4658</v>
      </c>
      <c r="H896" t="s">
        <v>2712</v>
      </c>
      <c r="I896" t="s">
        <v>4052</v>
      </c>
      <c r="J896" t="s">
        <v>562</v>
      </c>
      <c r="K896" t="s">
        <v>121</v>
      </c>
    </row>
    <row r="897" spans="1:11">
      <c r="A897" s="92" t="s">
        <v>4656</v>
      </c>
      <c r="B897" t="s">
        <v>2040</v>
      </c>
      <c r="C897" t="s">
        <v>2628</v>
      </c>
      <c r="D897" t="s">
        <v>2629</v>
      </c>
      <c r="E897" t="s">
        <v>551</v>
      </c>
      <c r="F897" t="s">
        <v>2630</v>
      </c>
      <c r="G897" t="s">
        <v>4657</v>
      </c>
      <c r="H897" t="s">
        <v>551</v>
      </c>
      <c r="I897" t="s">
        <v>4060</v>
      </c>
      <c r="J897" t="s">
        <v>562</v>
      </c>
      <c r="K897" t="s">
        <v>121</v>
      </c>
    </row>
    <row r="898" spans="1:11">
      <c r="A898" s="92" t="s">
        <v>4656</v>
      </c>
      <c r="B898" t="s">
        <v>2040</v>
      </c>
      <c r="C898" t="s">
        <v>2631</v>
      </c>
      <c r="D898" t="s">
        <v>2632</v>
      </c>
      <c r="E898" t="s">
        <v>2633</v>
      </c>
      <c r="F898" t="s">
        <v>2634</v>
      </c>
      <c r="G898" t="s">
        <v>4657</v>
      </c>
      <c r="H898" t="s">
        <v>551</v>
      </c>
      <c r="I898" t="s">
        <v>4060</v>
      </c>
      <c r="J898" t="s">
        <v>1413</v>
      </c>
      <c r="K898" t="s">
        <v>121</v>
      </c>
    </row>
    <row r="899" spans="1:11">
      <c r="A899" s="92" t="s">
        <v>4656</v>
      </c>
      <c r="B899" t="s">
        <v>2040</v>
      </c>
      <c r="C899" t="s">
        <v>2506</v>
      </c>
      <c r="D899" t="s">
        <v>2507</v>
      </c>
      <c r="G899" t="s">
        <v>4618</v>
      </c>
      <c r="I899" t="s">
        <v>4060</v>
      </c>
    </row>
    <row r="900" spans="1:11">
      <c r="A900" s="92" t="s">
        <v>4656</v>
      </c>
      <c r="B900" t="s">
        <v>2040</v>
      </c>
      <c r="C900" t="s">
        <v>2509</v>
      </c>
      <c r="D900" t="s">
        <v>2507</v>
      </c>
      <c r="G900" t="s">
        <v>4618</v>
      </c>
      <c r="I900" t="s">
        <v>4060</v>
      </c>
    </row>
    <row r="901" spans="1:11">
      <c r="A901" s="92" t="s">
        <v>4656</v>
      </c>
      <c r="B901" t="s">
        <v>2040</v>
      </c>
      <c r="C901" t="s">
        <v>2510</v>
      </c>
      <c r="D901" t="s">
        <v>2507</v>
      </c>
      <c r="E901" t="s">
        <v>2511</v>
      </c>
      <c r="F901" t="s">
        <v>2513</v>
      </c>
      <c r="G901" t="s">
        <v>4619</v>
      </c>
      <c r="I901" t="s">
        <v>4060</v>
      </c>
    </row>
    <row r="902" spans="1:11">
      <c r="A902" s="92" t="s">
        <v>4656</v>
      </c>
      <c r="B902" t="s">
        <v>2045</v>
      </c>
      <c r="C902" t="s">
        <v>2654</v>
      </c>
      <c r="D902" t="s">
        <v>2426</v>
      </c>
      <c r="E902" t="s">
        <v>551</v>
      </c>
      <c r="F902" t="s">
        <v>2655</v>
      </c>
      <c r="G902" t="s">
        <v>4657</v>
      </c>
      <c r="H902" t="s">
        <v>551</v>
      </c>
      <c r="I902" t="s">
        <v>4064</v>
      </c>
    </row>
    <row r="903" spans="1:11">
      <c r="A903" s="92" t="s">
        <v>4656</v>
      </c>
      <c r="B903" t="s">
        <v>2047</v>
      </c>
      <c r="C903" t="s">
        <v>2517</v>
      </c>
      <c r="E903" t="s">
        <v>551</v>
      </c>
      <c r="G903" t="s">
        <v>4620</v>
      </c>
      <c r="I903" t="s">
        <v>4068</v>
      </c>
    </row>
    <row r="904" spans="1:11">
      <c r="A904" s="92" t="s">
        <v>4656</v>
      </c>
      <c r="B904" t="s">
        <v>2047</v>
      </c>
      <c r="C904" t="s">
        <v>2517</v>
      </c>
      <c r="E904" t="s">
        <v>551</v>
      </c>
      <c r="G904" t="s">
        <v>4657</v>
      </c>
      <c r="H904" t="s">
        <v>551</v>
      </c>
      <c r="I904" t="s">
        <v>4068</v>
      </c>
    </row>
    <row r="905" spans="1:11">
      <c r="A905" s="92" t="s">
        <v>4656</v>
      </c>
      <c r="B905" t="s">
        <v>2047</v>
      </c>
      <c r="C905" t="s">
        <v>2524</v>
      </c>
      <c r="E905" t="s">
        <v>2525</v>
      </c>
      <c r="G905" t="s">
        <v>4621</v>
      </c>
      <c r="I905" t="s">
        <v>4068</v>
      </c>
    </row>
    <row r="906" spans="1:11">
      <c r="A906" s="92" t="s">
        <v>4656</v>
      </c>
      <c r="B906" t="s">
        <v>2049</v>
      </c>
      <c r="C906" t="s">
        <v>2530</v>
      </c>
      <c r="D906" t="s">
        <v>2531</v>
      </c>
      <c r="E906" t="s">
        <v>2532</v>
      </c>
      <c r="F906" t="s">
        <v>2533</v>
      </c>
      <c r="G906" t="s">
        <v>4613</v>
      </c>
      <c r="I906" t="s">
        <v>4072</v>
      </c>
    </row>
    <row r="907" spans="1:11">
      <c r="A907" s="92" t="s">
        <v>4656</v>
      </c>
      <c r="B907" t="s">
        <v>2049</v>
      </c>
      <c r="C907" t="s">
        <v>2537</v>
      </c>
      <c r="D907" t="s">
        <v>2426</v>
      </c>
      <c r="E907" t="s">
        <v>2427</v>
      </c>
      <c r="G907" t="s">
        <v>4658</v>
      </c>
      <c r="H907" t="s">
        <v>2712</v>
      </c>
      <c r="I907" t="s">
        <v>4072</v>
      </c>
    </row>
    <row r="908" spans="1:11">
      <c r="A908" s="92" t="s">
        <v>4659</v>
      </c>
      <c r="B908" t="s">
        <v>2004</v>
      </c>
      <c r="C908" t="s">
        <v>2426</v>
      </c>
      <c r="D908" t="s">
        <v>2426</v>
      </c>
      <c r="E908" t="s">
        <v>2427</v>
      </c>
      <c r="F908" t="s">
        <v>2430</v>
      </c>
      <c r="G908" t="s">
        <v>4660</v>
      </c>
      <c r="H908" t="s">
        <v>2482</v>
      </c>
      <c r="I908" t="s">
        <v>4001</v>
      </c>
    </row>
    <row r="909" spans="1:11">
      <c r="A909" s="92" t="s">
        <v>4659</v>
      </c>
      <c r="B909" t="s">
        <v>2004</v>
      </c>
      <c r="C909" t="s">
        <v>2431</v>
      </c>
      <c r="D909" t="s">
        <v>2432</v>
      </c>
      <c r="G909" t="s">
        <v>4613</v>
      </c>
      <c r="I909" t="s">
        <v>4001</v>
      </c>
    </row>
    <row r="910" spans="1:11">
      <c r="A910" s="92" t="s">
        <v>4659</v>
      </c>
      <c r="B910" t="s">
        <v>2004</v>
      </c>
      <c r="C910" t="s">
        <v>2436</v>
      </c>
      <c r="D910" t="s">
        <v>2432</v>
      </c>
      <c r="G910" t="s">
        <v>4613</v>
      </c>
      <c r="I910" t="s">
        <v>4001</v>
      </c>
    </row>
    <row r="911" spans="1:11">
      <c r="A911" s="92" t="s">
        <v>4659</v>
      </c>
      <c r="B911" t="s">
        <v>2007</v>
      </c>
      <c r="C911" t="s">
        <v>2806</v>
      </c>
      <c r="D911" t="s">
        <v>2792</v>
      </c>
      <c r="E911" t="s">
        <v>2427</v>
      </c>
      <c r="F911" t="s">
        <v>2807</v>
      </c>
      <c r="G911" t="s">
        <v>4660</v>
      </c>
      <c r="H911" t="s">
        <v>2482</v>
      </c>
      <c r="I911" t="s">
        <v>4005</v>
      </c>
      <c r="J911" t="s">
        <v>1413</v>
      </c>
      <c r="K911" t="s">
        <v>121</v>
      </c>
    </row>
    <row r="912" spans="1:11">
      <c r="A912" s="92" t="s">
        <v>4659</v>
      </c>
      <c r="B912" t="s">
        <v>2007</v>
      </c>
      <c r="C912" t="s">
        <v>2438</v>
      </c>
      <c r="D912" t="s">
        <v>2432</v>
      </c>
      <c r="G912" t="s">
        <v>4614</v>
      </c>
      <c r="I912" t="s">
        <v>4005</v>
      </c>
      <c r="J912" t="s">
        <v>1413</v>
      </c>
      <c r="K912" t="s">
        <v>121</v>
      </c>
    </row>
    <row r="913" spans="1:11">
      <c r="A913" s="92" t="s">
        <v>4659</v>
      </c>
      <c r="B913" t="s">
        <v>2007</v>
      </c>
      <c r="C913" t="s">
        <v>2440</v>
      </c>
      <c r="D913" t="s">
        <v>2441</v>
      </c>
      <c r="G913" t="s">
        <v>4613</v>
      </c>
      <c r="I913" t="s">
        <v>4005</v>
      </c>
      <c r="J913" t="s">
        <v>1413</v>
      </c>
      <c r="K913" t="s">
        <v>121</v>
      </c>
    </row>
    <row r="914" spans="1:11">
      <c r="A914" s="92" t="s">
        <v>4659</v>
      </c>
      <c r="B914" t="s">
        <v>2007</v>
      </c>
      <c r="C914" t="s">
        <v>2442</v>
      </c>
      <c r="D914" t="s">
        <v>2441</v>
      </c>
      <c r="G914" t="s">
        <v>4613</v>
      </c>
      <c r="I914" t="s">
        <v>4005</v>
      </c>
    </row>
    <row r="915" spans="1:11">
      <c r="A915" s="92" t="s">
        <v>4659</v>
      </c>
      <c r="B915" t="s">
        <v>2007</v>
      </c>
      <c r="C915" t="s">
        <v>2808</v>
      </c>
      <c r="D915" t="s">
        <v>2809</v>
      </c>
      <c r="E915" t="s">
        <v>2427</v>
      </c>
      <c r="F915" t="s">
        <v>2810</v>
      </c>
      <c r="G915" t="s">
        <v>4660</v>
      </c>
      <c r="H915" t="s">
        <v>2482</v>
      </c>
      <c r="I915" t="s">
        <v>4005</v>
      </c>
      <c r="J915" t="s">
        <v>1413</v>
      </c>
      <c r="K915" t="s">
        <v>121</v>
      </c>
    </row>
    <row r="916" spans="1:11">
      <c r="A916" s="92" t="s">
        <v>4659</v>
      </c>
      <c r="B916" t="s">
        <v>2007</v>
      </c>
      <c r="C916" t="s">
        <v>2443</v>
      </c>
      <c r="D916" t="s">
        <v>2432</v>
      </c>
      <c r="G916" t="s">
        <v>4614</v>
      </c>
      <c r="I916" t="s">
        <v>4005</v>
      </c>
      <c r="J916" t="s">
        <v>1413</v>
      </c>
      <c r="K916" t="s">
        <v>121</v>
      </c>
    </row>
    <row r="917" spans="1:11">
      <c r="A917" s="92" t="s">
        <v>4659</v>
      </c>
      <c r="B917" t="s">
        <v>2007</v>
      </c>
      <c r="C917" t="s">
        <v>2821</v>
      </c>
      <c r="D917" t="s">
        <v>2801</v>
      </c>
      <c r="E917" t="s">
        <v>2822</v>
      </c>
      <c r="F917" t="s">
        <v>2824</v>
      </c>
      <c r="G917" t="s">
        <v>4660</v>
      </c>
      <c r="H917" t="s">
        <v>2475</v>
      </c>
      <c r="I917" t="s">
        <v>4005</v>
      </c>
    </row>
    <row r="918" spans="1:11">
      <c r="A918" s="92" t="s">
        <v>4659</v>
      </c>
      <c r="B918" t="s">
        <v>2007</v>
      </c>
      <c r="C918" t="s">
        <v>2825</v>
      </c>
      <c r="D918" t="s">
        <v>2826</v>
      </c>
      <c r="E918" t="s">
        <v>2427</v>
      </c>
      <c r="G918" t="s">
        <v>4660</v>
      </c>
      <c r="H918" t="s">
        <v>2482</v>
      </c>
      <c r="I918" t="s">
        <v>4005</v>
      </c>
    </row>
    <row r="919" spans="1:11">
      <c r="A919" s="92" t="s">
        <v>4659</v>
      </c>
      <c r="B919" t="s">
        <v>2007</v>
      </c>
      <c r="C919" t="s">
        <v>2444</v>
      </c>
      <c r="D919" t="s">
        <v>2441</v>
      </c>
      <c r="G919" t="s">
        <v>4613</v>
      </c>
      <c r="I919" t="s">
        <v>4005</v>
      </c>
    </row>
    <row r="920" spans="1:11">
      <c r="A920" s="92" t="s">
        <v>4659</v>
      </c>
      <c r="B920" t="s">
        <v>2007</v>
      </c>
      <c r="C920" t="s">
        <v>2445</v>
      </c>
      <c r="D920" t="s">
        <v>2432</v>
      </c>
      <c r="G920" t="s">
        <v>4613</v>
      </c>
      <c r="I920" t="s">
        <v>4005</v>
      </c>
    </row>
    <row r="921" spans="1:11">
      <c r="A921" s="92" t="s">
        <v>4659</v>
      </c>
      <c r="B921" t="s">
        <v>2007</v>
      </c>
      <c r="C921" t="s">
        <v>2446</v>
      </c>
      <c r="D921" t="s">
        <v>2432</v>
      </c>
      <c r="G921" t="s">
        <v>4614</v>
      </c>
      <c r="I921" t="s">
        <v>4005</v>
      </c>
    </row>
    <row r="922" spans="1:11">
      <c r="A922" s="92" t="s">
        <v>4659</v>
      </c>
      <c r="B922" t="s">
        <v>2007</v>
      </c>
      <c r="C922" t="s">
        <v>2827</v>
      </c>
      <c r="D922" t="s">
        <v>2826</v>
      </c>
      <c r="E922" t="s">
        <v>2474</v>
      </c>
      <c r="F922" t="s">
        <v>2828</v>
      </c>
      <c r="G922" t="s">
        <v>4660</v>
      </c>
      <c r="H922" t="s">
        <v>2475</v>
      </c>
      <c r="I922" t="s">
        <v>4005</v>
      </c>
    </row>
    <row r="923" spans="1:11">
      <c r="A923" s="92" t="s">
        <v>4659</v>
      </c>
      <c r="B923" t="s">
        <v>2007</v>
      </c>
      <c r="C923" t="s">
        <v>2829</v>
      </c>
      <c r="D923" t="s">
        <v>2818</v>
      </c>
      <c r="E923" t="s">
        <v>2474</v>
      </c>
      <c r="F923" t="s">
        <v>2828</v>
      </c>
      <c r="G923" t="s">
        <v>4660</v>
      </c>
      <c r="H923" t="s">
        <v>2475</v>
      </c>
      <c r="I923" t="s">
        <v>4005</v>
      </c>
    </row>
    <row r="924" spans="1:11">
      <c r="A924" s="92" t="s">
        <v>4659</v>
      </c>
      <c r="B924" t="s">
        <v>2007</v>
      </c>
      <c r="C924" t="s">
        <v>2447</v>
      </c>
      <c r="D924" t="s">
        <v>2432</v>
      </c>
      <c r="G924" t="s">
        <v>4614</v>
      </c>
      <c r="I924" t="s">
        <v>4005</v>
      </c>
    </row>
    <row r="925" spans="1:11">
      <c r="A925" s="92" t="s">
        <v>4659</v>
      </c>
      <c r="B925" t="s">
        <v>2007</v>
      </c>
      <c r="C925" t="s">
        <v>2830</v>
      </c>
      <c r="D925" t="s">
        <v>2467</v>
      </c>
      <c r="E925" t="s">
        <v>2427</v>
      </c>
      <c r="G925" t="s">
        <v>4660</v>
      </c>
      <c r="H925" t="s">
        <v>2482</v>
      </c>
      <c r="I925" t="s">
        <v>4005</v>
      </c>
      <c r="J925" t="s">
        <v>1413</v>
      </c>
      <c r="K925" t="s">
        <v>121</v>
      </c>
    </row>
    <row r="926" spans="1:11">
      <c r="A926" s="92" t="s">
        <v>4659</v>
      </c>
      <c r="B926" t="s">
        <v>2007</v>
      </c>
      <c r="C926" t="s">
        <v>2448</v>
      </c>
      <c r="D926" t="s">
        <v>2432</v>
      </c>
      <c r="G926" t="s">
        <v>4614</v>
      </c>
      <c r="I926" t="s">
        <v>4005</v>
      </c>
    </row>
    <row r="927" spans="1:11">
      <c r="A927" s="92" t="s">
        <v>4659</v>
      </c>
      <c r="B927" t="s">
        <v>2007</v>
      </c>
      <c r="C927" t="s">
        <v>2449</v>
      </c>
      <c r="D927" t="s">
        <v>2441</v>
      </c>
      <c r="G927" t="s">
        <v>4614</v>
      </c>
      <c r="I927" t="s">
        <v>4005</v>
      </c>
    </row>
    <row r="928" spans="1:11">
      <c r="A928" s="92" t="s">
        <v>4659</v>
      </c>
      <c r="B928" t="s">
        <v>2007</v>
      </c>
      <c r="C928" t="s">
        <v>2426</v>
      </c>
      <c r="D928" t="s">
        <v>2426</v>
      </c>
      <c r="E928" t="s">
        <v>2427</v>
      </c>
      <c r="F928" t="s">
        <v>2450</v>
      </c>
      <c r="G928" t="s">
        <v>4660</v>
      </c>
      <c r="H928" t="s">
        <v>2482</v>
      </c>
      <c r="I928" t="s">
        <v>4005</v>
      </c>
      <c r="J928" t="s">
        <v>1413</v>
      </c>
      <c r="K928" t="s">
        <v>121</v>
      </c>
    </row>
    <row r="929" spans="1:11">
      <c r="A929" s="92" t="s">
        <v>4659</v>
      </c>
      <c r="B929" t="s">
        <v>2007</v>
      </c>
      <c r="C929" t="s">
        <v>2835</v>
      </c>
      <c r="D929" t="s">
        <v>2432</v>
      </c>
      <c r="E929" t="s">
        <v>2427</v>
      </c>
      <c r="F929" t="s">
        <v>2836</v>
      </c>
      <c r="G929" t="s">
        <v>4660</v>
      </c>
      <c r="H929" t="s">
        <v>2482</v>
      </c>
      <c r="I929" t="s">
        <v>4005</v>
      </c>
      <c r="J929" t="s">
        <v>1234</v>
      </c>
      <c r="K929" t="s">
        <v>121</v>
      </c>
    </row>
    <row r="930" spans="1:11">
      <c r="A930" s="92" t="s">
        <v>4659</v>
      </c>
      <c r="B930" t="s">
        <v>2010</v>
      </c>
      <c r="C930" t="s">
        <v>2426</v>
      </c>
      <c r="D930" t="s">
        <v>2426</v>
      </c>
      <c r="E930" t="s">
        <v>2427</v>
      </c>
      <c r="F930" t="s">
        <v>2430</v>
      </c>
      <c r="G930" t="s">
        <v>4660</v>
      </c>
      <c r="H930" t="s">
        <v>2482</v>
      </c>
      <c r="I930" t="s">
        <v>4009</v>
      </c>
      <c r="J930" t="s">
        <v>1554</v>
      </c>
      <c r="K930" t="s">
        <v>1555</v>
      </c>
    </row>
    <row r="931" spans="1:11">
      <c r="A931" s="92" t="s">
        <v>4659</v>
      </c>
      <c r="B931" t="s">
        <v>2013</v>
      </c>
      <c r="C931" t="s">
        <v>2426</v>
      </c>
      <c r="D931" t="s">
        <v>2426</v>
      </c>
      <c r="E931" t="s">
        <v>2427</v>
      </c>
      <c r="F931" t="s">
        <v>2453</v>
      </c>
      <c r="G931" t="s">
        <v>4660</v>
      </c>
      <c r="H931" t="s">
        <v>2482</v>
      </c>
      <c r="I931" t="s">
        <v>4013</v>
      </c>
      <c r="J931" t="s">
        <v>1554</v>
      </c>
      <c r="K931" t="s">
        <v>1555</v>
      </c>
    </row>
    <row r="932" spans="1:11">
      <c r="A932" s="92" t="s">
        <v>4659</v>
      </c>
      <c r="B932" t="s">
        <v>2013</v>
      </c>
      <c r="C932" t="s">
        <v>2870</v>
      </c>
      <c r="D932" t="s">
        <v>2871</v>
      </c>
      <c r="E932" t="s">
        <v>2427</v>
      </c>
      <c r="G932" t="s">
        <v>4660</v>
      </c>
      <c r="H932" t="s">
        <v>2482</v>
      </c>
      <c r="I932" t="s">
        <v>4013</v>
      </c>
      <c r="J932" t="s">
        <v>1554</v>
      </c>
      <c r="K932" t="s">
        <v>1555</v>
      </c>
    </row>
    <row r="933" spans="1:11">
      <c r="A933" s="92" t="s">
        <v>4659</v>
      </c>
      <c r="B933" t="s">
        <v>2013</v>
      </c>
      <c r="C933" t="s">
        <v>2874</v>
      </c>
      <c r="D933" t="s">
        <v>2432</v>
      </c>
      <c r="E933" t="s">
        <v>2427</v>
      </c>
      <c r="G933" t="s">
        <v>4660</v>
      </c>
      <c r="H933" t="s">
        <v>2482</v>
      </c>
      <c r="I933" t="s">
        <v>4013</v>
      </c>
      <c r="J933" t="s">
        <v>1554</v>
      </c>
      <c r="K933" t="s">
        <v>1555</v>
      </c>
    </row>
    <row r="934" spans="1:11">
      <c r="A934" s="92" t="s">
        <v>4659</v>
      </c>
      <c r="B934" t="s">
        <v>2013</v>
      </c>
      <c r="C934" t="s">
        <v>2883</v>
      </c>
      <c r="D934" t="s">
        <v>2792</v>
      </c>
      <c r="E934" t="s">
        <v>2427</v>
      </c>
      <c r="F934" t="s">
        <v>2884</v>
      </c>
      <c r="G934" t="s">
        <v>4660</v>
      </c>
      <c r="H934" t="s">
        <v>2482</v>
      </c>
      <c r="I934" t="s">
        <v>4013</v>
      </c>
      <c r="J934" t="s">
        <v>1554</v>
      </c>
      <c r="K934" t="s">
        <v>1555</v>
      </c>
    </row>
    <row r="935" spans="1:11">
      <c r="A935" s="92" t="s">
        <v>4659</v>
      </c>
      <c r="B935" t="s">
        <v>2013</v>
      </c>
      <c r="C935" t="s">
        <v>2885</v>
      </c>
      <c r="D935" t="s">
        <v>2826</v>
      </c>
      <c r="E935" t="s">
        <v>2427</v>
      </c>
      <c r="F935" t="s">
        <v>2884</v>
      </c>
      <c r="G935" t="s">
        <v>4660</v>
      </c>
      <c r="H935" t="s">
        <v>2482</v>
      </c>
      <c r="I935" t="s">
        <v>4013</v>
      </c>
      <c r="J935" t="s">
        <v>1554</v>
      </c>
      <c r="K935" t="s">
        <v>1555</v>
      </c>
    </row>
    <row r="936" spans="1:11">
      <c r="A936" s="92" t="s">
        <v>4659</v>
      </c>
      <c r="B936" t="s">
        <v>2013</v>
      </c>
      <c r="C936" t="s">
        <v>2454</v>
      </c>
      <c r="D936" t="s">
        <v>2432</v>
      </c>
      <c r="G936" t="s">
        <v>4613</v>
      </c>
      <c r="I936" t="s">
        <v>4013</v>
      </c>
      <c r="J936" t="s">
        <v>1554</v>
      </c>
      <c r="K936" t="s">
        <v>1555</v>
      </c>
    </row>
    <row r="937" spans="1:11">
      <c r="A937" s="92" t="s">
        <v>4659</v>
      </c>
      <c r="B937" t="s">
        <v>2013</v>
      </c>
      <c r="C937" t="s">
        <v>2888</v>
      </c>
      <c r="D937" t="s">
        <v>2432</v>
      </c>
      <c r="E937" t="s">
        <v>2427</v>
      </c>
      <c r="G937" t="s">
        <v>4660</v>
      </c>
      <c r="H937" t="s">
        <v>2482</v>
      </c>
      <c r="I937" t="s">
        <v>4013</v>
      </c>
      <c r="J937" t="s">
        <v>1554</v>
      </c>
      <c r="K937" t="s">
        <v>1555</v>
      </c>
    </row>
    <row r="938" spans="1:11">
      <c r="A938" s="92" t="s">
        <v>4659</v>
      </c>
      <c r="B938" t="s">
        <v>2013</v>
      </c>
      <c r="C938" t="s">
        <v>2889</v>
      </c>
      <c r="D938" t="s">
        <v>2871</v>
      </c>
      <c r="E938" t="s">
        <v>2890</v>
      </c>
      <c r="G938" t="s">
        <v>4660</v>
      </c>
      <c r="H938" t="s">
        <v>2891</v>
      </c>
      <c r="I938" t="s">
        <v>4013</v>
      </c>
    </row>
    <row r="939" spans="1:11">
      <c r="A939" s="92" t="s">
        <v>4659</v>
      </c>
      <c r="B939" t="s">
        <v>2013</v>
      </c>
      <c r="C939" t="s">
        <v>2892</v>
      </c>
      <c r="D939" t="s">
        <v>2792</v>
      </c>
      <c r="E939" t="s">
        <v>2890</v>
      </c>
      <c r="F939" t="s">
        <v>2893</v>
      </c>
      <c r="G939" t="s">
        <v>4660</v>
      </c>
      <c r="H939" t="s">
        <v>2891</v>
      </c>
      <c r="I939" t="s">
        <v>4013</v>
      </c>
      <c r="J939" t="s">
        <v>1554</v>
      </c>
      <c r="K939" t="s">
        <v>1555</v>
      </c>
    </row>
    <row r="940" spans="1:11">
      <c r="A940" s="92" t="s">
        <v>4659</v>
      </c>
      <c r="B940" t="s">
        <v>2013</v>
      </c>
      <c r="C940" t="s">
        <v>2894</v>
      </c>
      <c r="D940" t="s">
        <v>2871</v>
      </c>
      <c r="E940" t="s">
        <v>2474</v>
      </c>
      <c r="F940" t="s">
        <v>2895</v>
      </c>
      <c r="G940" t="s">
        <v>4660</v>
      </c>
      <c r="H940" t="s">
        <v>2475</v>
      </c>
      <c r="I940" t="s">
        <v>4013</v>
      </c>
      <c r="J940" t="s">
        <v>1554</v>
      </c>
      <c r="K940" t="s">
        <v>1555</v>
      </c>
    </row>
    <row r="941" spans="1:11">
      <c r="A941" s="92" t="s">
        <v>4659</v>
      </c>
      <c r="B941" t="s">
        <v>2015</v>
      </c>
      <c r="C941" t="s">
        <v>2426</v>
      </c>
      <c r="D941" t="s">
        <v>2426</v>
      </c>
      <c r="E941" t="s">
        <v>2427</v>
      </c>
      <c r="F941" t="s">
        <v>2450</v>
      </c>
      <c r="G941" t="s">
        <v>4660</v>
      </c>
      <c r="H941" t="s">
        <v>2482</v>
      </c>
      <c r="I941" t="s">
        <v>4017</v>
      </c>
      <c r="J941" t="s">
        <v>1554</v>
      </c>
      <c r="K941" t="s">
        <v>1555</v>
      </c>
    </row>
    <row r="942" spans="1:11">
      <c r="A942" s="92" t="s">
        <v>4659</v>
      </c>
      <c r="B942" t="s">
        <v>2015</v>
      </c>
      <c r="C942" t="s">
        <v>2901</v>
      </c>
      <c r="D942" t="s">
        <v>2844</v>
      </c>
      <c r="E942" t="s">
        <v>2427</v>
      </c>
      <c r="G942" t="s">
        <v>4660</v>
      </c>
      <c r="H942" t="s">
        <v>2482</v>
      </c>
      <c r="I942" t="s">
        <v>4017</v>
      </c>
      <c r="J942" t="s">
        <v>1554</v>
      </c>
      <c r="K942" t="s">
        <v>1555</v>
      </c>
    </row>
    <row r="943" spans="1:11">
      <c r="A943" s="92" t="s">
        <v>4659</v>
      </c>
      <c r="B943" t="s">
        <v>2015</v>
      </c>
      <c r="C943" t="s">
        <v>2915</v>
      </c>
      <c r="D943" t="s">
        <v>2814</v>
      </c>
      <c r="E943" t="s">
        <v>2427</v>
      </c>
      <c r="F943" t="s">
        <v>2916</v>
      </c>
      <c r="G943" t="s">
        <v>4660</v>
      </c>
      <c r="H943" t="s">
        <v>2482</v>
      </c>
      <c r="I943" t="s">
        <v>4017</v>
      </c>
      <c r="J943" t="s">
        <v>1554</v>
      </c>
      <c r="K943" t="s">
        <v>1555</v>
      </c>
    </row>
    <row r="944" spans="1:11">
      <c r="A944" s="92" t="s">
        <v>4659</v>
      </c>
      <c r="B944" t="s">
        <v>2015</v>
      </c>
      <c r="C944" t="s">
        <v>2927</v>
      </c>
      <c r="D944" t="s">
        <v>2792</v>
      </c>
      <c r="E944" t="s">
        <v>2890</v>
      </c>
      <c r="G944" t="s">
        <v>4660</v>
      </c>
      <c r="H944" t="s">
        <v>2891</v>
      </c>
      <c r="I944" t="s">
        <v>4017</v>
      </c>
      <c r="J944" t="s">
        <v>1554</v>
      </c>
      <c r="K944" t="s">
        <v>1555</v>
      </c>
    </row>
    <row r="945" spans="1:11">
      <c r="A945" s="92" t="s">
        <v>4659</v>
      </c>
      <c r="B945" t="s">
        <v>2019</v>
      </c>
      <c r="C945" t="s">
        <v>2426</v>
      </c>
      <c r="D945" t="s">
        <v>2426</v>
      </c>
      <c r="E945" t="s">
        <v>2427</v>
      </c>
      <c r="F945" t="s">
        <v>2450</v>
      </c>
      <c r="G945" t="s">
        <v>4660</v>
      </c>
      <c r="H945" t="s">
        <v>2482</v>
      </c>
      <c r="I945" t="s">
        <v>4021</v>
      </c>
      <c r="J945" t="s">
        <v>1234</v>
      </c>
      <c r="K945" t="s">
        <v>121</v>
      </c>
    </row>
    <row r="946" spans="1:11">
      <c r="A946" s="92" t="s">
        <v>4659</v>
      </c>
      <c r="B946" t="s">
        <v>2019</v>
      </c>
      <c r="C946" t="s">
        <v>2937</v>
      </c>
      <c r="D946" t="s">
        <v>2792</v>
      </c>
      <c r="E946" t="s">
        <v>2938</v>
      </c>
      <c r="F946" t="s">
        <v>2940</v>
      </c>
      <c r="G946" t="s">
        <v>4660</v>
      </c>
      <c r="H946" t="s">
        <v>2482</v>
      </c>
      <c r="I946" t="s">
        <v>4021</v>
      </c>
      <c r="J946" t="s">
        <v>1554</v>
      </c>
      <c r="K946" t="s">
        <v>1555</v>
      </c>
    </row>
    <row r="947" spans="1:11">
      <c r="A947" s="92" t="s">
        <v>4659</v>
      </c>
      <c r="B947" t="s">
        <v>2019</v>
      </c>
      <c r="C947" t="s">
        <v>2945</v>
      </c>
      <c r="D947" t="s">
        <v>2467</v>
      </c>
      <c r="E947" t="s">
        <v>2427</v>
      </c>
      <c r="F947" t="s">
        <v>2946</v>
      </c>
      <c r="G947" t="s">
        <v>4660</v>
      </c>
      <c r="H947" t="s">
        <v>2482</v>
      </c>
      <c r="I947" t="s">
        <v>4021</v>
      </c>
      <c r="J947" t="s">
        <v>1554</v>
      </c>
      <c r="K947" t="s">
        <v>1555</v>
      </c>
    </row>
    <row r="948" spans="1:11">
      <c r="A948" s="92" t="s">
        <v>4659</v>
      </c>
      <c r="B948" t="s">
        <v>2019</v>
      </c>
      <c r="C948" t="s">
        <v>2457</v>
      </c>
      <c r="D948" t="s">
        <v>2432</v>
      </c>
      <c r="G948" t="s">
        <v>4613</v>
      </c>
      <c r="I948" t="s">
        <v>4021</v>
      </c>
      <c r="J948" t="s">
        <v>1554</v>
      </c>
      <c r="K948" t="s">
        <v>1555</v>
      </c>
    </row>
    <row r="949" spans="1:11">
      <c r="A949" s="92" t="s">
        <v>4659</v>
      </c>
      <c r="B949" t="s">
        <v>2019</v>
      </c>
      <c r="C949" t="s">
        <v>2458</v>
      </c>
      <c r="D949" t="s">
        <v>2432</v>
      </c>
      <c r="G949" t="s">
        <v>4613</v>
      </c>
      <c r="I949" t="s">
        <v>4021</v>
      </c>
      <c r="J949" t="s">
        <v>1554</v>
      </c>
      <c r="K949" t="s">
        <v>1555</v>
      </c>
    </row>
    <row r="950" spans="1:11">
      <c r="A950" s="92" t="s">
        <v>4659</v>
      </c>
      <c r="B950" t="s">
        <v>2019</v>
      </c>
      <c r="C950" t="s">
        <v>2459</v>
      </c>
      <c r="D950" t="s">
        <v>2432</v>
      </c>
      <c r="G950" t="s">
        <v>4613</v>
      </c>
      <c r="I950" t="s">
        <v>4021</v>
      </c>
    </row>
    <row r="951" spans="1:11">
      <c r="A951" s="92" t="s">
        <v>4659</v>
      </c>
      <c r="B951" t="s">
        <v>2019</v>
      </c>
      <c r="C951" t="s">
        <v>2460</v>
      </c>
      <c r="D951" t="s">
        <v>2432</v>
      </c>
      <c r="G951" t="s">
        <v>4613</v>
      </c>
      <c r="I951" t="s">
        <v>4021</v>
      </c>
    </row>
    <row r="952" spans="1:11">
      <c r="A952" s="92" t="s">
        <v>4659</v>
      </c>
      <c r="B952" t="s">
        <v>2019</v>
      </c>
      <c r="C952" t="s">
        <v>2461</v>
      </c>
      <c r="D952" t="s">
        <v>2432</v>
      </c>
      <c r="G952" t="s">
        <v>4613</v>
      </c>
      <c r="I952" t="s">
        <v>4021</v>
      </c>
    </row>
    <row r="953" spans="1:11">
      <c r="A953" s="92" t="s">
        <v>4659</v>
      </c>
      <c r="B953" t="s">
        <v>2019</v>
      </c>
      <c r="C953" t="s">
        <v>2462</v>
      </c>
      <c r="D953" t="s">
        <v>2432</v>
      </c>
      <c r="G953" t="s">
        <v>4613</v>
      </c>
      <c r="I953" t="s">
        <v>4021</v>
      </c>
    </row>
    <row r="954" spans="1:11">
      <c r="A954" s="92" t="s">
        <v>4659</v>
      </c>
      <c r="B954" t="s">
        <v>2019</v>
      </c>
      <c r="C954" t="s">
        <v>2463</v>
      </c>
      <c r="D954" t="s">
        <v>2432</v>
      </c>
      <c r="G954" t="s">
        <v>4613</v>
      </c>
      <c r="I954" t="s">
        <v>4021</v>
      </c>
      <c r="J954" t="s">
        <v>1554</v>
      </c>
      <c r="K954" t="s">
        <v>1555</v>
      </c>
    </row>
    <row r="955" spans="1:11">
      <c r="A955" s="92" t="s">
        <v>4659</v>
      </c>
      <c r="B955" t="s">
        <v>2019</v>
      </c>
      <c r="C955" t="s">
        <v>2464</v>
      </c>
      <c r="D955" t="s">
        <v>2432</v>
      </c>
      <c r="G955" t="s">
        <v>4613</v>
      </c>
      <c r="I955" t="s">
        <v>4021</v>
      </c>
      <c r="J955" t="s">
        <v>1554</v>
      </c>
      <c r="K955" t="s">
        <v>1555</v>
      </c>
    </row>
    <row r="956" spans="1:11">
      <c r="A956" s="92" t="s">
        <v>4659</v>
      </c>
      <c r="B956" t="s">
        <v>2019</v>
      </c>
      <c r="C956" t="s">
        <v>2959</v>
      </c>
      <c r="D956" t="s">
        <v>2809</v>
      </c>
      <c r="E956" t="s">
        <v>2890</v>
      </c>
      <c r="G956" t="s">
        <v>4660</v>
      </c>
      <c r="H956" t="s">
        <v>2891</v>
      </c>
      <c r="I956" t="s">
        <v>4021</v>
      </c>
      <c r="J956" t="s">
        <v>1554</v>
      </c>
      <c r="K956" t="s">
        <v>1555</v>
      </c>
    </row>
    <row r="957" spans="1:11">
      <c r="A957" s="92" t="s">
        <v>4659</v>
      </c>
      <c r="B957" t="s">
        <v>2021</v>
      </c>
      <c r="C957" t="s">
        <v>2426</v>
      </c>
      <c r="D957" t="s">
        <v>2426</v>
      </c>
      <c r="E957" t="s">
        <v>2427</v>
      </c>
      <c r="F957" t="s">
        <v>2450</v>
      </c>
      <c r="G957" t="s">
        <v>4660</v>
      </c>
      <c r="H957" t="s">
        <v>2482</v>
      </c>
      <c r="I957" t="s">
        <v>4025</v>
      </c>
      <c r="J957" t="s">
        <v>1554</v>
      </c>
      <c r="K957" t="s">
        <v>1555</v>
      </c>
    </row>
    <row r="958" spans="1:11">
      <c r="A958" s="92" t="s">
        <v>4659</v>
      </c>
      <c r="B958" t="s">
        <v>2021</v>
      </c>
      <c r="C958" t="s">
        <v>2466</v>
      </c>
      <c r="D958" t="s">
        <v>2467</v>
      </c>
      <c r="G958" t="s">
        <v>4615</v>
      </c>
      <c r="I958" t="s">
        <v>4025</v>
      </c>
      <c r="J958" t="s">
        <v>1554</v>
      </c>
      <c r="K958" t="s">
        <v>1555</v>
      </c>
    </row>
    <row r="959" spans="1:11">
      <c r="A959" s="92" t="s">
        <v>4659</v>
      </c>
      <c r="B959" t="s">
        <v>2021</v>
      </c>
      <c r="C959" t="s">
        <v>3097</v>
      </c>
      <c r="D959" t="s">
        <v>2467</v>
      </c>
      <c r="E959" t="s">
        <v>3098</v>
      </c>
      <c r="F959" t="s">
        <v>3099</v>
      </c>
      <c r="G959" t="s">
        <v>4617</v>
      </c>
      <c r="H959" t="s">
        <v>133</v>
      </c>
      <c r="I959" t="s">
        <v>4025</v>
      </c>
      <c r="J959" t="s">
        <v>1554</v>
      </c>
      <c r="K959" t="s">
        <v>1555</v>
      </c>
    </row>
    <row r="960" spans="1:11">
      <c r="A960" s="92" t="s">
        <v>4659</v>
      </c>
      <c r="B960" t="s">
        <v>2021</v>
      </c>
      <c r="C960" t="s">
        <v>2469</v>
      </c>
      <c r="D960" t="s">
        <v>2432</v>
      </c>
      <c r="G960" t="s">
        <v>4613</v>
      </c>
      <c r="I960" t="s">
        <v>4025</v>
      </c>
    </row>
    <row r="961" spans="1:11">
      <c r="A961" s="92" t="s">
        <v>4659</v>
      </c>
      <c r="B961" t="s">
        <v>2022</v>
      </c>
      <c r="C961" t="s">
        <v>2426</v>
      </c>
      <c r="D961" t="s">
        <v>2426</v>
      </c>
      <c r="E961" t="s">
        <v>2427</v>
      </c>
      <c r="F961" t="s">
        <v>2450</v>
      </c>
      <c r="G961" t="s">
        <v>4660</v>
      </c>
      <c r="H961" t="s">
        <v>2482</v>
      </c>
      <c r="I961" t="s">
        <v>4029</v>
      </c>
    </row>
    <row r="962" spans="1:11">
      <c r="A962" s="92" t="s">
        <v>4659</v>
      </c>
      <c r="B962" t="s">
        <v>2022</v>
      </c>
      <c r="C962" t="s">
        <v>2993</v>
      </c>
      <c r="D962" t="s">
        <v>2834</v>
      </c>
      <c r="E962" t="s">
        <v>2994</v>
      </c>
      <c r="F962" t="s">
        <v>2996</v>
      </c>
      <c r="G962" t="s">
        <v>4660</v>
      </c>
      <c r="H962" t="s">
        <v>2475</v>
      </c>
      <c r="I962" t="s">
        <v>4029</v>
      </c>
    </row>
    <row r="963" spans="1:11">
      <c r="A963" s="92" t="s">
        <v>4659</v>
      </c>
      <c r="B963" t="s">
        <v>2023</v>
      </c>
      <c r="C963" t="s">
        <v>2472</v>
      </c>
      <c r="D963" t="s">
        <v>2473</v>
      </c>
      <c r="E963" t="s">
        <v>2474</v>
      </c>
      <c r="F963" t="s">
        <v>2476</v>
      </c>
      <c r="G963" t="s">
        <v>4660</v>
      </c>
      <c r="H963" t="s">
        <v>2475</v>
      </c>
      <c r="I963" t="s">
        <v>4032</v>
      </c>
      <c r="J963" t="s">
        <v>1554</v>
      </c>
      <c r="K963" t="s">
        <v>1555</v>
      </c>
    </row>
    <row r="964" spans="1:11">
      <c r="A964" s="92" t="s">
        <v>4659</v>
      </c>
      <c r="B964" t="s">
        <v>2024</v>
      </c>
      <c r="C964" t="s">
        <v>2481</v>
      </c>
      <c r="D964" t="s">
        <v>2426</v>
      </c>
      <c r="E964" t="s">
        <v>2427</v>
      </c>
      <c r="G964" t="s">
        <v>4660</v>
      </c>
      <c r="H964" t="s">
        <v>2482</v>
      </c>
      <c r="I964" t="s">
        <v>4036</v>
      </c>
      <c r="J964" t="s">
        <v>1554</v>
      </c>
      <c r="K964" t="s">
        <v>1555</v>
      </c>
    </row>
    <row r="965" spans="1:11">
      <c r="A965" s="92" t="s">
        <v>4659</v>
      </c>
      <c r="B965" t="s">
        <v>2032</v>
      </c>
      <c r="C965" t="s">
        <v>2484</v>
      </c>
      <c r="D965" t="s">
        <v>2485</v>
      </c>
      <c r="E965" t="s">
        <v>2427</v>
      </c>
      <c r="G965" t="s">
        <v>4660</v>
      </c>
      <c r="H965" t="s">
        <v>2482</v>
      </c>
      <c r="I965" t="s">
        <v>4048</v>
      </c>
      <c r="J965" t="s">
        <v>1554</v>
      </c>
      <c r="K965" t="s">
        <v>1555</v>
      </c>
    </row>
    <row r="966" spans="1:11">
      <c r="A966" s="92" t="s">
        <v>4659</v>
      </c>
      <c r="B966" t="s">
        <v>2032</v>
      </c>
      <c r="C966" t="s">
        <v>2486</v>
      </c>
      <c r="D966" t="s">
        <v>2485</v>
      </c>
      <c r="E966" t="s">
        <v>2427</v>
      </c>
      <c r="G966" t="s">
        <v>4660</v>
      </c>
      <c r="H966" t="s">
        <v>2482</v>
      </c>
      <c r="I966" t="s">
        <v>4048</v>
      </c>
      <c r="J966" t="s">
        <v>1234</v>
      </c>
      <c r="K966" t="s">
        <v>121</v>
      </c>
    </row>
    <row r="967" spans="1:11">
      <c r="A967" s="92" t="s">
        <v>4659</v>
      </c>
      <c r="B967" t="s">
        <v>2032</v>
      </c>
      <c r="C967" t="s">
        <v>2487</v>
      </c>
      <c r="D967" t="s">
        <v>2485</v>
      </c>
      <c r="E967" t="s">
        <v>2427</v>
      </c>
      <c r="G967" t="s">
        <v>4660</v>
      </c>
      <c r="H967" t="s">
        <v>2482</v>
      </c>
      <c r="I967" t="s">
        <v>4048</v>
      </c>
      <c r="J967" t="s">
        <v>1554</v>
      </c>
      <c r="K967" t="s">
        <v>1555</v>
      </c>
    </row>
    <row r="968" spans="1:11">
      <c r="A968" s="92" t="s">
        <v>4659</v>
      </c>
      <c r="B968" t="s">
        <v>2032</v>
      </c>
      <c r="C968" t="s">
        <v>2488</v>
      </c>
      <c r="D968" t="s">
        <v>2485</v>
      </c>
      <c r="E968" t="s">
        <v>2427</v>
      </c>
      <c r="G968" t="s">
        <v>4660</v>
      </c>
      <c r="H968" t="s">
        <v>2482</v>
      </c>
      <c r="I968" t="s">
        <v>4048</v>
      </c>
      <c r="J968" t="s">
        <v>1554</v>
      </c>
      <c r="K968" t="s">
        <v>1555</v>
      </c>
    </row>
    <row r="969" spans="1:11">
      <c r="A969" s="92" t="s">
        <v>4659</v>
      </c>
      <c r="B969" t="s">
        <v>2034</v>
      </c>
      <c r="C969" t="s">
        <v>2494</v>
      </c>
      <c r="D969" t="s">
        <v>2426</v>
      </c>
      <c r="E969" t="s">
        <v>2427</v>
      </c>
      <c r="G969" t="s">
        <v>4660</v>
      </c>
      <c r="H969" t="s">
        <v>2482</v>
      </c>
      <c r="I969" t="s">
        <v>4050</v>
      </c>
      <c r="J969" t="s">
        <v>1554</v>
      </c>
      <c r="K969" t="s">
        <v>1555</v>
      </c>
    </row>
    <row r="970" spans="1:11">
      <c r="A970" s="92" t="s">
        <v>4659</v>
      </c>
      <c r="B970" t="s">
        <v>2034</v>
      </c>
      <c r="C970" t="s">
        <v>2495</v>
      </c>
      <c r="D970" t="s">
        <v>2426</v>
      </c>
      <c r="E970" t="s">
        <v>2427</v>
      </c>
      <c r="G970" t="s">
        <v>4660</v>
      </c>
      <c r="H970" t="s">
        <v>2482</v>
      </c>
      <c r="I970" t="s">
        <v>4050</v>
      </c>
      <c r="J970" t="s">
        <v>1554</v>
      </c>
      <c r="K970" t="s">
        <v>1555</v>
      </c>
    </row>
    <row r="971" spans="1:11">
      <c r="A971" s="92" t="s">
        <v>4659</v>
      </c>
      <c r="B971" t="s">
        <v>2034</v>
      </c>
      <c r="C971" t="s">
        <v>2496</v>
      </c>
      <c r="D971" t="s">
        <v>2426</v>
      </c>
      <c r="E971" t="s">
        <v>2427</v>
      </c>
      <c r="G971" t="s">
        <v>4660</v>
      </c>
      <c r="H971" t="s">
        <v>2482</v>
      </c>
      <c r="I971" t="s">
        <v>4050</v>
      </c>
      <c r="J971" t="s">
        <v>1554</v>
      </c>
      <c r="K971" t="s">
        <v>1555</v>
      </c>
    </row>
    <row r="972" spans="1:11">
      <c r="A972" s="92" t="s">
        <v>4659</v>
      </c>
      <c r="B972" t="s">
        <v>2037</v>
      </c>
      <c r="C972" t="s">
        <v>2498</v>
      </c>
      <c r="D972" t="s">
        <v>2426</v>
      </c>
      <c r="E972" t="s">
        <v>2427</v>
      </c>
      <c r="G972" t="s">
        <v>4660</v>
      </c>
      <c r="H972" t="s">
        <v>2482</v>
      </c>
      <c r="I972" t="s">
        <v>4052</v>
      </c>
    </row>
    <row r="973" spans="1:11">
      <c r="A973" s="92" t="s">
        <v>4659</v>
      </c>
      <c r="B973" t="s">
        <v>2040</v>
      </c>
      <c r="C973" t="s">
        <v>2500</v>
      </c>
      <c r="D973" t="s">
        <v>2501</v>
      </c>
      <c r="E973" t="s">
        <v>2474</v>
      </c>
      <c r="F973" t="s">
        <v>2502</v>
      </c>
      <c r="G973" t="s">
        <v>4660</v>
      </c>
      <c r="H973" t="s">
        <v>2475</v>
      </c>
      <c r="I973" t="s">
        <v>4060</v>
      </c>
      <c r="J973" t="s">
        <v>1554</v>
      </c>
      <c r="K973" t="s">
        <v>1555</v>
      </c>
    </row>
    <row r="974" spans="1:11">
      <c r="A974" s="92" t="s">
        <v>4659</v>
      </c>
      <c r="B974" t="s">
        <v>2040</v>
      </c>
      <c r="C974" t="s">
        <v>2503</v>
      </c>
      <c r="D974" t="s">
        <v>2504</v>
      </c>
      <c r="E974" t="s">
        <v>2474</v>
      </c>
      <c r="F974" t="s">
        <v>2505</v>
      </c>
      <c r="G974" t="s">
        <v>4660</v>
      </c>
      <c r="H974" t="s">
        <v>2475</v>
      </c>
      <c r="I974" t="s">
        <v>4060</v>
      </c>
      <c r="J974" t="s">
        <v>1554</v>
      </c>
      <c r="K974" t="s">
        <v>1555</v>
      </c>
    </row>
    <row r="975" spans="1:11">
      <c r="A975" s="92" t="s">
        <v>4659</v>
      </c>
      <c r="B975" t="s">
        <v>2040</v>
      </c>
      <c r="C975" t="s">
        <v>2506</v>
      </c>
      <c r="D975" t="s">
        <v>2507</v>
      </c>
      <c r="G975" t="s">
        <v>4618</v>
      </c>
      <c r="I975" t="s">
        <v>4060</v>
      </c>
      <c r="J975" t="s">
        <v>1554</v>
      </c>
      <c r="K975" t="s">
        <v>1555</v>
      </c>
    </row>
    <row r="976" spans="1:11">
      <c r="A976" s="92" t="s">
        <v>4659</v>
      </c>
      <c r="B976" t="s">
        <v>2040</v>
      </c>
      <c r="C976" t="s">
        <v>2509</v>
      </c>
      <c r="D976" t="s">
        <v>2507</v>
      </c>
      <c r="G976" t="s">
        <v>4618</v>
      </c>
      <c r="I976" t="s">
        <v>4060</v>
      </c>
      <c r="J976" t="s">
        <v>1554</v>
      </c>
      <c r="K976" t="s">
        <v>1555</v>
      </c>
    </row>
    <row r="977" spans="1:11">
      <c r="A977" s="92" t="s">
        <v>4659</v>
      </c>
      <c r="B977" t="s">
        <v>2040</v>
      </c>
      <c r="C977" t="s">
        <v>2510</v>
      </c>
      <c r="D977" t="s">
        <v>2507</v>
      </c>
      <c r="E977" t="s">
        <v>2511</v>
      </c>
      <c r="F977" t="s">
        <v>2513</v>
      </c>
      <c r="G977" t="s">
        <v>4619</v>
      </c>
      <c r="I977" t="s">
        <v>4060</v>
      </c>
      <c r="J977" t="s">
        <v>1234</v>
      </c>
      <c r="K977" t="s">
        <v>121</v>
      </c>
    </row>
    <row r="978" spans="1:11">
      <c r="A978" s="92" t="s">
        <v>4659</v>
      </c>
      <c r="B978" t="s">
        <v>2045</v>
      </c>
      <c r="C978" t="s">
        <v>2515</v>
      </c>
      <c r="D978" t="s">
        <v>2426</v>
      </c>
      <c r="E978" t="s">
        <v>2474</v>
      </c>
      <c r="G978" t="s">
        <v>4660</v>
      </c>
      <c r="H978" t="s">
        <v>2475</v>
      </c>
      <c r="I978" t="s">
        <v>4064</v>
      </c>
      <c r="J978" t="s">
        <v>1234</v>
      </c>
      <c r="K978" t="s">
        <v>121</v>
      </c>
    </row>
    <row r="979" spans="1:11">
      <c r="A979" s="92" t="s">
        <v>4659</v>
      </c>
      <c r="B979" t="s">
        <v>2047</v>
      </c>
      <c r="C979" t="s">
        <v>2517</v>
      </c>
      <c r="E979" t="s">
        <v>551</v>
      </c>
      <c r="G979" t="s">
        <v>4620</v>
      </c>
      <c r="I979" t="s">
        <v>4068</v>
      </c>
      <c r="J979" t="s">
        <v>1554</v>
      </c>
      <c r="K979" t="s">
        <v>1555</v>
      </c>
    </row>
    <row r="980" spans="1:11">
      <c r="A980" s="92" t="s">
        <v>4659</v>
      </c>
      <c r="B980" t="s">
        <v>2047</v>
      </c>
      <c r="C980" t="s">
        <v>2524</v>
      </c>
      <c r="E980" t="s">
        <v>2525</v>
      </c>
      <c r="G980" t="s">
        <v>4621</v>
      </c>
      <c r="I980" t="s">
        <v>4068</v>
      </c>
      <c r="J980" t="s">
        <v>1554</v>
      </c>
      <c r="K980" t="s">
        <v>1555</v>
      </c>
    </row>
    <row r="981" spans="1:11">
      <c r="A981" s="92" t="s">
        <v>4659</v>
      </c>
      <c r="B981" t="s">
        <v>2049</v>
      </c>
      <c r="C981" t="s">
        <v>2528</v>
      </c>
      <c r="D981" t="s">
        <v>2426</v>
      </c>
      <c r="E981" t="s">
        <v>2474</v>
      </c>
      <c r="F981" t="s">
        <v>2529</v>
      </c>
      <c r="G981" t="s">
        <v>4660</v>
      </c>
      <c r="H981" t="s">
        <v>2475</v>
      </c>
      <c r="I981" t="s">
        <v>4072</v>
      </c>
      <c r="J981" t="s">
        <v>1554</v>
      </c>
      <c r="K981" t="s">
        <v>1555</v>
      </c>
    </row>
    <row r="982" spans="1:11">
      <c r="A982" s="92" t="s">
        <v>4659</v>
      </c>
      <c r="B982" t="s">
        <v>2049</v>
      </c>
      <c r="C982" t="s">
        <v>2530</v>
      </c>
      <c r="D982" t="s">
        <v>2531</v>
      </c>
      <c r="E982" t="s">
        <v>2532</v>
      </c>
      <c r="F982" t="s">
        <v>2533</v>
      </c>
      <c r="G982" t="s">
        <v>4613</v>
      </c>
      <c r="I982" t="s">
        <v>4072</v>
      </c>
    </row>
    <row r="983" spans="1:11">
      <c r="A983" s="92" t="s">
        <v>4659</v>
      </c>
      <c r="B983" t="s">
        <v>2049</v>
      </c>
      <c r="C983" t="s">
        <v>2534</v>
      </c>
      <c r="D983" t="s">
        <v>2535</v>
      </c>
      <c r="E983" t="s">
        <v>2474</v>
      </c>
      <c r="F983" t="s">
        <v>2536</v>
      </c>
      <c r="G983" t="s">
        <v>4660</v>
      </c>
      <c r="H983" t="s">
        <v>2475</v>
      </c>
      <c r="I983" t="s">
        <v>4072</v>
      </c>
    </row>
    <row r="984" spans="1:11">
      <c r="A984" s="92" t="s">
        <v>4659</v>
      </c>
      <c r="B984" t="s">
        <v>2049</v>
      </c>
      <c r="C984" t="s">
        <v>2537</v>
      </c>
      <c r="D984" t="s">
        <v>2426</v>
      </c>
      <c r="E984" t="s">
        <v>2427</v>
      </c>
      <c r="G984" t="s">
        <v>4660</v>
      </c>
      <c r="H984" t="s">
        <v>2482</v>
      </c>
      <c r="I984" t="s">
        <v>4072</v>
      </c>
    </row>
    <row r="985" spans="1:11">
      <c r="A985" s="92"/>
      <c r="J985" t="s">
        <v>1554</v>
      </c>
      <c r="K985" t="s">
        <v>1555</v>
      </c>
    </row>
    <row r="986" spans="1:11">
      <c r="A986" s="92"/>
    </row>
    <row r="987" spans="1:11">
      <c r="A987" s="92"/>
      <c r="J987" t="s">
        <v>1234</v>
      </c>
      <c r="K987" t="s">
        <v>121</v>
      </c>
    </row>
    <row r="988" spans="1:11">
      <c r="A988" s="92"/>
      <c r="J988" t="s">
        <v>1554</v>
      </c>
      <c r="K988" t="s">
        <v>1555</v>
      </c>
    </row>
    <row r="989" spans="1:11">
      <c r="A989" s="92"/>
      <c r="J989" t="s">
        <v>1554</v>
      </c>
      <c r="K989" t="s">
        <v>1555</v>
      </c>
    </row>
    <row r="990" spans="1:11">
      <c r="A990" s="92"/>
      <c r="J990" t="s">
        <v>1554</v>
      </c>
      <c r="K990" t="s">
        <v>1555</v>
      </c>
    </row>
    <row r="991" spans="1:11">
      <c r="A991" s="92"/>
      <c r="J991" t="s">
        <v>1554</v>
      </c>
      <c r="K991" t="s">
        <v>1555</v>
      </c>
    </row>
    <row r="992" spans="1:11">
      <c r="A992" s="92"/>
      <c r="J992" t="s">
        <v>1234</v>
      </c>
      <c r="K992" t="s">
        <v>121</v>
      </c>
    </row>
    <row r="993" spans="1:11">
      <c r="A993" s="92"/>
      <c r="J993" t="s">
        <v>1234</v>
      </c>
      <c r="K993" t="s">
        <v>121</v>
      </c>
    </row>
    <row r="994" spans="1:11">
      <c r="A994" s="92"/>
      <c r="J994" t="s">
        <v>1554</v>
      </c>
      <c r="K994" t="s">
        <v>1555</v>
      </c>
    </row>
    <row r="995" spans="1:11">
      <c r="A995" s="92"/>
      <c r="J995" t="s">
        <v>1554</v>
      </c>
      <c r="K995" t="s">
        <v>1555</v>
      </c>
    </row>
    <row r="996" spans="1:11">
      <c r="A996" s="92"/>
      <c r="J996" t="s">
        <v>1554</v>
      </c>
      <c r="K996" t="s">
        <v>1555</v>
      </c>
    </row>
    <row r="997" spans="1:11">
      <c r="A997" s="92"/>
      <c r="J997" t="s">
        <v>1554</v>
      </c>
      <c r="K997" t="s">
        <v>1555</v>
      </c>
    </row>
    <row r="998" spans="1:11">
      <c r="A998" s="92"/>
      <c r="J998" t="s">
        <v>1554</v>
      </c>
      <c r="K998" t="s">
        <v>1555</v>
      </c>
    </row>
    <row r="999" spans="1:11">
      <c r="A999" s="92"/>
      <c r="J999" t="s">
        <v>1554</v>
      </c>
      <c r="K999" t="s">
        <v>1555</v>
      </c>
    </row>
    <row r="1000" spans="1:11">
      <c r="A1000" s="92"/>
      <c r="J1000" t="s">
        <v>1554</v>
      </c>
      <c r="K1000" t="s">
        <v>1555</v>
      </c>
    </row>
    <row r="1001" spans="1:11">
      <c r="A1001" s="92" t="s">
        <v>4641</v>
      </c>
      <c r="B1001" t="s">
        <v>2049</v>
      </c>
      <c r="C1001" t="s">
        <v>2673</v>
      </c>
      <c r="D1001" t="s">
        <v>2426</v>
      </c>
      <c r="E1001" t="s">
        <v>108</v>
      </c>
      <c r="G1001" t="s">
        <v>4661</v>
      </c>
      <c r="H1001" t="s">
        <v>108</v>
      </c>
      <c r="I1001" t="s">
        <v>4072</v>
      </c>
    </row>
    <row r="1002" spans="1:11">
      <c r="A1002" s="92" t="s">
        <v>4641</v>
      </c>
      <c r="B1002" t="s">
        <v>2049</v>
      </c>
      <c r="C1002" t="s">
        <v>2674</v>
      </c>
      <c r="D1002" t="s">
        <v>2535</v>
      </c>
      <c r="E1002" t="s">
        <v>2675</v>
      </c>
      <c r="F1002" t="s">
        <v>2676</v>
      </c>
      <c r="G1002" t="s">
        <v>4661</v>
      </c>
      <c r="H1002" t="s">
        <v>2675</v>
      </c>
      <c r="I1002" t="s">
        <v>4072</v>
      </c>
      <c r="J1002" t="s">
        <v>1554</v>
      </c>
      <c r="K1002" t="s">
        <v>1555</v>
      </c>
    </row>
    <row r="1003" spans="1:11">
      <c r="A1003" s="92" t="s">
        <v>4648</v>
      </c>
      <c r="B1003" t="s">
        <v>2004</v>
      </c>
      <c r="C1003" t="s">
        <v>2788</v>
      </c>
      <c r="D1003" t="s">
        <v>2467</v>
      </c>
      <c r="E1003" t="s">
        <v>1617</v>
      </c>
      <c r="F1003" t="s">
        <v>2790</v>
      </c>
      <c r="G1003" t="s">
        <v>4649</v>
      </c>
      <c r="H1003" t="s">
        <v>108</v>
      </c>
      <c r="I1003" t="s">
        <v>4001</v>
      </c>
    </row>
    <row r="1004" spans="1:11">
      <c r="A1004" s="92" t="s">
        <v>4648</v>
      </c>
      <c r="B1004" t="s">
        <v>2004</v>
      </c>
      <c r="C1004" t="s">
        <v>2791</v>
      </c>
      <c r="D1004" t="s">
        <v>2792</v>
      </c>
      <c r="E1004" t="s">
        <v>2793</v>
      </c>
      <c r="F1004" t="s">
        <v>2795</v>
      </c>
      <c r="G1004" t="s">
        <v>4649</v>
      </c>
      <c r="H1004" t="s">
        <v>2794</v>
      </c>
      <c r="I1004" t="s">
        <v>4001</v>
      </c>
      <c r="J1004" t="s">
        <v>1554</v>
      </c>
      <c r="K1004" t="s">
        <v>1555</v>
      </c>
    </row>
    <row r="1005" spans="1:11">
      <c r="A1005" s="92" t="s">
        <v>4648</v>
      </c>
      <c r="B1005" t="s">
        <v>2004</v>
      </c>
      <c r="C1005" t="s">
        <v>2796</v>
      </c>
      <c r="D1005" t="s">
        <v>2792</v>
      </c>
      <c r="E1005" t="s">
        <v>2556</v>
      </c>
      <c r="F1005" t="s">
        <v>2797</v>
      </c>
      <c r="G1005" t="s">
        <v>4649</v>
      </c>
      <c r="H1005" t="s">
        <v>2556</v>
      </c>
      <c r="I1005" t="s">
        <v>4001</v>
      </c>
      <c r="J1005" t="s">
        <v>1554</v>
      </c>
      <c r="K1005" t="s">
        <v>1555</v>
      </c>
    </row>
    <row r="1006" spans="1:11">
      <c r="A1006" s="92" t="s">
        <v>4648</v>
      </c>
      <c r="B1006" t="s">
        <v>2004</v>
      </c>
      <c r="C1006" t="s">
        <v>2798</v>
      </c>
      <c r="D1006" t="s">
        <v>2467</v>
      </c>
      <c r="E1006" t="s">
        <v>108</v>
      </c>
      <c r="F1006" t="s">
        <v>2799</v>
      </c>
      <c r="G1006" t="s">
        <v>4649</v>
      </c>
      <c r="H1006" t="s">
        <v>108</v>
      </c>
      <c r="I1006" t="s">
        <v>4001</v>
      </c>
      <c r="J1006" t="s">
        <v>222</v>
      </c>
      <c r="K1006" t="s">
        <v>121</v>
      </c>
    </row>
    <row r="1007" spans="1:11">
      <c r="A1007" s="92" t="s">
        <v>4648</v>
      </c>
      <c r="B1007" t="s">
        <v>2004</v>
      </c>
      <c r="C1007" t="s">
        <v>2800</v>
      </c>
      <c r="D1007" t="s">
        <v>2801</v>
      </c>
      <c r="E1007" t="s">
        <v>2556</v>
      </c>
      <c r="F1007" t="s">
        <v>2797</v>
      </c>
      <c r="G1007" t="s">
        <v>4649</v>
      </c>
      <c r="H1007" t="s">
        <v>2556</v>
      </c>
      <c r="I1007" t="s">
        <v>4001</v>
      </c>
      <c r="J1007" t="s">
        <v>222</v>
      </c>
      <c r="K1007" t="s">
        <v>121</v>
      </c>
    </row>
    <row r="1008" spans="1:11">
      <c r="A1008" s="92" t="s">
        <v>4648</v>
      </c>
      <c r="B1008" t="s">
        <v>2004</v>
      </c>
      <c r="C1008" t="s">
        <v>2426</v>
      </c>
      <c r="D1008" t="s">
        <v>2426</v>
      </c>
      <c r="E1008" t="s">
        <v>2427</v>
      </c>
      <c r="F1008" t="s">
        <v>2430</v>
      </c>
      <c r="G1008" t="s">
        <v>4650</v>
      </c>
      <c r="H1008" t="s">
        <v>2802</v>
      </c>
      <c r="I1008" t="s">
        <v>4001</v>
      </c>
      <c r="J1008" t="s">
        <v>222</v>
      </c>
      <c r="K1008" t="s">
        <v>121</v>
      </c>
    </row>
    <row r="1009" spans="1:11">
      <c r="A1009" s="92" t="s">
        <v>4648</v>
      </c>
      <c r="B1009" t="s">
        <v>2004</v>
      </c>
      <c r="C1009" t="s">
        <v>2431</v>
      </c>
      <c r="D1009" t="s">
        <v>2432</v>
      </c>
      <c r="G1009" t="s">
        <v>4613</v>
      </c>
      <c r="I1009" t="s">
        <v>4001</v>
      </c>
      <c r="J1009" t="s">
        <v>222</v>
      </c>
      <c r="K1009" t="s">
        <v>121</v>
      </c>
    </row>
    <row r="1010" spans="1:11">
      <c r="A1010" s="92" t="s">
        <v>4648</v>
      </c>
      <c r="B1010" t="s">
        <v>2004</v>
      </c>
      <c r="C1010" t="s">
        <v>2436</v>
      </c>
      <c r="D1010" t="s">
        <v>2432</v>
      </c>
      <c r="G1010" t="s">
        <v>4613</v>
      </c>
      <c r="I1010" t="s">
        <v>4001</v>
      </c>
      <c r="J1010" t="s">
        <v>222</v>
      </c>
      <c r="K1010" t="s">
        <v>121</v>
      </c>
    </row>
    <row r="1011" spans="1:11">
      <c r="A1011" s="92" t="s">
        <v>4648</v>
      </c>
      <c r="B1011" t="s">
        <v>2007</v>
      </c>
      <c r="C1011" t="s">
        <v>2804</v>
      </c>
      <c r="D1011" t="s">
        <v>2792</v>
      </c>
      <c r="E1011" t="s">
        <v>2675</v>
      </c>
      <c r="F1011" t="s">
        <v>2805</v>
      </c>
      <c r="G1011" t="s">
        <v>4649</v>
      </c>
      <c r="H1011" t="s">
        <v>2675</v>
      </c>
      <c r="I1011" t="s">
        <v>4005</v>
      </c>
      <c r="J1011" t="s">
        <v>2210</v>
      </c>
      <c r="K1011" t="s">
        <v>121</v>
      </c>
    </row>
    <row r="1012" spans="1:11">
      <c r="A1012" s="92" t="s">
        <v>4648</v>
      </c>
      <c r="B1012" t="s">
        <v>2007</v>
      </c>
      <c r="C1012" t="s">
        <v>2806</v>
      </c>
      <c r="D1012" t="s">
        <v>2792</v>
      </c>
      <c r="E1012" t="s">
        <v>2427</v>
      </c>
      <c r="F1012" t="s">
        <v>2807</v>
      </c>
      <c r="G1012" t="s">
        <v>4650</v>
      </c>
      <c r="H1012" t="s">
        <v>2802</v>
      </c>
      <c r="I1012" t="s">
        <v>4005</v>
      </c>
    </row>
    <row r="1013" spans="1:11">
      <c r="A1013" s="92" t="s">
        <v>4648</v>
      </c>
      <c r="B1013" t="s">
        <v>2007</v>
      </c>
      <c r="C1013" t="s">
        <v>2438</v>
      </c>
      <c r="D1013" t="s">
        <v>2432</v>
      </c>
      <c r="G1013" t="s">
        <v>4614</v>
      </c>
      <c r="I1013" t="s">
        <v>4005</v>
      </c>
    </row>
    <row r="1014" spans="1:11">
      <c r="A1014" s="92" t="s">
        <v>4648</v>
      </c>
      <c r="B1014" t="s">
        <v>2007</v>
      </c>
      <c r="C1014" t="s">
        <v>2440</v>
      </c>
      <c r="D1014" t="s">
        <v>2441</v>
      </c>
      <c r="G1014" t="s">
        <v>4613</v>
      </c>
      <c r="I1014" t="s">
        <v>4005</v>
      </c>
      <c r="J1014" t="s">
        <v>222</v>
      </c>
      <c r="K1014" t="s">
        <v>121</v>
      </c>
    </row>
    <row r="1015" spans="1:11">
      <c r="A1015" s="92" t="s">
        <v>4648</v>
      </c>
      <c r="B1015" t="s">
        <v>2007</v>
      </c>
      <c r="C1015" t="s">
        <v>2442</v>
      </c>
      <c r="D1015" t="s">
        <v>2441</v>
      </c>
      <c r="G1015" t="s">
        <v>4613</v>
      </c>
      <c r="I1015" t="s">
        <v>4005</v>
      </c>
      <c r="J1015" t="s">
        <v>2210</v>
      </c>
      <c r="K1015" t="s">
        <v>121</v>
      </c>
    </row>
    <row r="1016" spans="1:11">
      <c r="A1016" s="92" t="s">
        <v>4648</v>
      </c>
      <c r="B1016" t="s">
        <v>2007</v>
      </c>
      <c r="C1016" t="s">
        <v>2808</v>
      </c>
      <c r="D1016" t="s">
        <v>2809</v>
      </c>
      <c r="E1016" t="s">
        <v>2427</v>
      </c>
      <c r="F1016" t="s">
        <v>2810</v>
      </c>
      <c r="G1016" t="s">
        <v>4650</v>
      </c>
      <c r="H1016" t="s">
        <v>2802</v>
      </c>
      <c r="I1016" t="s">
        <v>4005</v>
      </c>
    </row>
    <row r="1017" spans="1:11">
      <c r="A1017" s="92" t="s">
        <v>4648</v>
      </c>
      <c r="B1017" t="s">
        <v>2007</v>
      </c>
      <c r="C1017" t="s">
        <v>2811</v>
      </c>
      <c r="D1017" t="s">
        <v>2467</v>
      </c>
      <c r="E1017" t="s">
        <v>2675</v>
      </c>
      <c r="F1017" t="s">
        <v>2812</v>
      </c>
      <c r="G1017" t="s">
        <v>4649</v>
      </c>
      <c r="H1017" t="s">
        <v>2675</v>
      </c>
      <c r="I1017" t="s">
        <v>4005</v>
      </c>
    </row>
    <row r="1018" spans="1:11">
      <c r="A1018" s="92" t="s">
        <v>4648</v>
      </c>
      <c r="B1018" t="s">
        <v>2007</v>
      </c>
      <c r="C1018" t="s">
        <v>2443</v>
      </c>
      <c r="D1018" t="s">
        <v>2432</v>
      </c>
      <c r="G1018" t="s">
        <v>4614</v>
      </c>
      <c r="I1018" t="s">
        <v>4005</v>
      </c>
    </row>
    <row r="1019" spans="1:11">
      <c r="A1019" s="92" t="s">
        <v>4648</v>
      </c>
      <c r="B1019" t="s">
        <v>2007</v>
      </c>
      <c r="C1019" t="s">
        <v>2813</v>
      </c>
      <c r="D1019" t="s">
        <v>2814</v>
      </c>
      <c r="E1019" t="s">
        <v>2815</v>
      </c>
      <c r="F1019" t="s">
        <v>2816</v>
      </c>
      <c r="G1019" t="s">
        <v>4649</v>
      </c>
      <c r="H1019" t="s">
        <v>2675</v>
      </c>
      <c r="I1019" t="s">
        <v>4005</v>
      </c>
      <c r="J1019" t="s">
        <v>2210</v>
      </c>
      <c r="K1019" t="s">
        <v>121</v>
      </c>
    </row>
    <row r="1020" spans="1:11">
      <c r="A1020" s="92" t="s">
        <v>4648</v>
      </c>
      <c r="B1020" t="s">
        <v>2007</v>
      </c>
      <c r="C1020" t="s">
        <v>2817</v>
      </c>
      <c r="D1020" t="s">
        <v>2818</v>
      </c>
      <c r="E1020" t="s">
        <v>2819</v>
      </c>
      <c r="F1020" t="s">
        <v>2820</v>
      </c>
      <c r="G1020" t="s">
        <v>4651</v>
      </c>
      <c r="H1020" t="s">
        <v>1213</v>
      </c>
      <c r="I1020" t="s">
        <v>4005</v>
      </c>
      <c r="J1020" t="s">
        <v>222</v>
      </c>
      <c r="K1020" t="s">
        <v>121</v>
      </c>
    </row>
    <row r="1021" spans="1:11">
      <c r="A1021" s="92" t="s">
        <v>4648</v>
      </c>
      <c r="B1021" t="s">
        <v>2007</v>
      </c>
      <c r="C1021" t="s">
        <v>2821</v>
      </c>
      <c r="D1021" t="s">
        <v>2801</v>
      </c>
      <c r="E1021" t="s">
        <v>2822</v>
      </c>
      <c r="F1021" t="s">
        <v>2824</v>
      </c>
      <c r="G1021" t="s">
        <v>4650</v>
      </c>
      <c r="H1021" t="s">
        <v>2823</v>
      </c>
      <c r="I1021" t="s">
        <v>4005</v>
      </c>
    </row>
    <row r="1022" spans="1:11">
      <c r="A1022" s="92" t="s">
        <v>4648</v>
      </c>
      <c r="B1022" t="s">
        <v>2007</v>
      </c>
      <c r="C1022" t="s">
        <v>2825</v>
      </c>
      <c r="D1022" t="s">
        <v>2826</v>
      </c>
      <c r="E1022" t="s">
        <v>2427</v>
      </c>
      <c r="G1022" t="s">
        <v>4650</v>
      </c>
      <c r="H1022" t="s">
        <v>2802</v>
      </c>
      <c r="I1022" t="s">
        <v>4005</v>
      </c>
      <c r="J1022" t="s">
        <v>222</v>
      </c>
      <c r="K1022" t="s">
        <v>121</v>
      </c>
    </row>
    <row r="1023" spans="1:11">
      <c r="A1023" s="92" t="s">
        <v>4648</v>
      </c>
      <c r="B1023" t="s">
        <v>2007</v>
      </c>
      <c r="C1023" t="s">
        <v>2444</v>
      </c>
      <c r="D1023" t="s">
        <v>2441</v>
      </c>
      <c r="G1023" t="s">
        <v>4613</v>
      </c>
      <c r="I1023" t="s">
        <v>4005</v>
      </c>
      <c r="J1023" t="s">
        <v>2206</v>
      </c>
      <c r="K1023" t="s">
        <v>108</v>
      </c>
    </row>
    <row r="1024" spans="1:11">
      <c r="A1024" s="92" t="s">
        <v>4648</v>
      </c>
      <c r="B1024" t="s">
        <v>2007</v>
      </c>
      <c r="C1024" t="s">
        <v>2445</v>
      </c>
      <c r="D1024" t="s">
        <v>2432</v>
      </c>
      <c r="G1024" t="s">
        <v>4613</v>
      </c>
      <c r="I1024" t="s">
        <v>4005</v>
      </c>
      <c r="J1024" t="s">
        <v>2210</v>
      </c>
      <c r="K1024" t="s">
        <v>121</v>
      </c>
    </row>
    <row r="1025" spans="1:11">
      <c r="A1025" s="92" t="s">
        <v>4648</v>
      </c>
      <c r="B1025" t="s">
        <v>2007</v>
      </c>
      <c r="C1025" t="s">
        <v>2446</v>
      </c>
      <c r="D1025" t="s">
        <v>2432</v>
      </c>
      <c r="G1025" t="s">
        <v>4614</v>
      </c>
      <c r="I1025" t="s">
        <v>4005</v>
      </c>
      <c r="J1025" t="s">
        <v>2210</v>
      </c>
      <c r="K1025" t="s">
        <v>121</v>
      </c>
    </row>
    <row r="1026" spans="1:11">
      <c r="A1026" s="92" t="s">
        <v>4648</v>
      </c>
      <c r="B1026" t="s">
        <v>2007</v>
      </c>
      <c r="C1026" t="s">
        <v>2827</v>
      </c>
      <c r="D1026" t="s">
        <v>2826</v>
      </c>
      <c r="E1026" t="s">
        <v>2474</v>
      </c>
      <c r="F1026" t="s">
        <v>2828</v>
      </c>
      <c r="G1026" t="s">
        <v>4650</v>
      </c>
      <c r="H1026" t="s">
        <v>2475</v>
      </c>
      <c r="I1026" t="s">
        <v>4005</v>
      </c>
    </row>
    <row r="1027" spans="1:11">
      <c r="A1027" s="92" t="s">
        <v>4648</v>
      </c>
      <c r="B1027" t="s">
        <v>2007</v>
      </c>
      <c r="C1027" t="s">
        <v>2829</v>
      </c>
      <c r="D1027" t="s">
        <v>2818</v>
      </c>
      <c r="E1027" t="s">
        <v>2474</v>
      </c>
      <c r="F1027" t="s">
        <v>2828</v>
      </c>
      <c r="G1027" t="s">
        <v>4650</v>
      </c>
      <c r="H1027" t="s">
        <v>2475</v>
      </c>
      <c r="I1027" t="s">
        <v>4005</v>
      </c>
    </row>
    <row r="1028" spans="1:11">
      <c r="A1028" s="92" t="s">
        <v>4648</v>
      </c>
      <c r="B1028" t="s">
        <v>2007</v>
      </c>
      <c r="C1028" t="s">
        <v>2447</v>
      </c>
      <c r="D1028" t="s">
        <v>2432</v>
      </c>
      <c r="G1028" t="s">
        <v>4614</v>
      </c>
      <c r="I1028" t="s">
        <v>4005</v>
      </c>
    </row>
    <row r="1029" spans="1:11">
      <c r="A1029" s="92" t="s">
        <v>4648</v>
      </c>
      <c r="B1029" t="s">
        <v>2007</v>
      </c>
      <c r="C1029" t="s">
        <v>2830</v>
      </c>
      <c r="D1029" t="s">
        <v>2467</v>
      </c>
      <c r="E1029" t="s">
        <v>2427</v>
      </c>
      <c r="G1029" t="s">
        <v>4650</v>
      </c>
      <c r="H1029" t="s">
        <v>2802</v>
      </c>
      <c r="I1029" t="s">
        <v>4005</v>
      </c>
      <c r="J1029" t="s">
        <v>2210</v>
      </c>
      <c r="K1029" t="s">
        <v>121</v>
      </c>
    </row>
    <row r="1030" spans="1:11">
      <c r="A1030" s="92" t="s">
        <v>4648</v>
      </c>
      <c r="B1030" t="s">
        <v>2007</v>
      </c>
      <c r="C1030" t="s">
        <v>2831</v>
      </c>
      <c r="D1030" t="s">
        <v>2826</v>
      </c>
      <c r="E1030" t="s">
        <v>108</v>
      </c>
      <c r="F1030" t="s">
        <v>2832</v>
      </c>
      <c r="G1030" t="s">
        <v>4649</v>
      </c>
      <c r="H1030" t="s">
        <v>108</v>
      </c>
      <c r="I1030" t="s">
        <v>4005</v>
      </c>
      <c r="J1030" t="s">
        <v>2210</v>
      </c>
      <c r="K1030" t="s">
        <v>121</v>
      </c>
    </row>
    <row r="1031" spans="1:11">
      <c r="A1031" s="92" t="s">
        <v>4648</v>
      </c>
      <c r="B1031" t="s">
        <v>2007</v>
      </c>
      <c r="C1031" t="s">
        <v>2833</v>
      </c>
      <c r="D1031" t="s">
        <v>2834</v>
      </c>
      <c r="E1031" t="s">
        <v>2819</v>
      </c>
      <c r="F1031" t="s">
        <v>2820</v>
      </c>
      <c r="G1031" t="s">
        <v>4651</v>
      </c>
      <c r="H1031" t="s">
        <v>1213</v>
      </c>
      <c r="I1031" t="s">
        <v>4005</v>
      </c>
    </row>
    <row r="1032" spans="1:11">
      <c r="A1032" s="92" t="s">
        <v>4648</v>
      </c>
      <c r="B1032" t="s">
        <v>2007</v>
      </c>
      <c r="C1032" t="s">
        <v>2448</v>
      </c>
      <c r="D1032" t="s">
        <v>2432</v>
      </c>
      <c r="G1032" t="s">
        <v>4614</v>
      </c>
      <c r="I1032" t="s">
        <v>4005</v>
      </c>
      <c r="J1032" t="s">
        <v>2210</v>
      </c>
      <c r="K1032" t="s">
        <v>121</v>
      </c>
    </row>
    <row r="1033" spans="1:11">
      <c r="A1033" s="92" t="s">
        <v>4648</v>
      </c>
      <c r="B1033" t="s">
        <v>2007</v>
      </c>
      <c r="C1033" t="s">
        <v>2449</v>
      </c>
      <c r="D1033" t="s">
        <v>2441</v>
      </c>
      <c r="G1033" t="s">
        <v>4614</v>
      </c>
      <c r="I1033" t="s">
        <v>4005</v>
      </c>
      <c r="J1033" t="s">
        <v>222</v>
      </c>
      <c r="K1033" t="s">
        <v>121</v>
      </c>
    </row>
    <row r="1034" spans="1:11">
      <c r="A1034" s="92" t="s">
        <v>4648</v>
      </c>
      <c r="B1034" t="s">
        <v>2007</v>
      </c>
      <c r="C1034" t="s">
        <v>2426</v>
      </c>
      <c r="D1034" t="s">
        <v>2426</v>
      </c>
      <c r="E1034" t="s">
        <v>2427</v>
      </c>
      <c r="F1034" t="s">
        <v>2450</v>
      </c>
      <c r="G1034" t="s">
        <v>4650</v>
      </c>
      <c r="H1034" t="s">
        <v>2802</v>
      </c>
      <c r="I1034" t="s">
        <v>4005</v>
      </c>
      <c r="J1034" t="s">
        <v>2206</v>
      </c>
      <c r="K1034" t="s">
        <v>108</v>
      </c>
    </row>
    <row r="1035" spans="1:11">
      <c r="A1035" s="92" t="s">
        <v>4648</v>
      </c>
      <c r="B1035" t="s">
        <v>2007</v>
      </c>
      <c r="C1035" t="s">
        <v>2835</v>
      </c>
      <c r="D1035" t="s">
        <v>2432</v>
      </c>
      <c r="E1035" t="s">
        <v>2427</v>
      </c>
      <c r="F1035" t="s">
        <v>2836</v>
      </c>
      <c r="G1035" t="s">
        <v>4650</v>
      </c>
      <c r="H1035" t="s">
        <v>2802</v>
      </c>
      <c r="I1035" t="s">
        <v>4005</v>
      </c>
    </row>
    <row r="1036" spans="1:11">
      <c r="A1036" s="92" t="s">
        <v>4648</v>
      </c>
      <c r="B1036" t="s">
        <v>2007</v>
      </c>
      <c r="C1036" t="s">
        <v>2837</v>
      </c>
      <c r="D1036" t="s">
        <v>2801</v>
      </c>
      <c r="E1036" t="s">
        <v>2838</v>
      </c>
      <c r="F1036" t="s">
        <v>2839</v>
      </c>
      <c r="G1036" t="s">
        <v>4649</v>
      </c>
      <c r="H1036" t="s">
        <v>2552</v>
      </c>
      <c r="I1036" t="s">
        <v>4005</v>
      </c>
    </row>
    <row r="1037" spans="1:11">
      <c r="A1037" s="92" t="s">
        <v>4648</v>
      </c>
      <c r="B1037" t="s">
        <v>2007</v>
      </c>
      <c r="C1037" t="s">
        <v>2840</v>
      </c>
      <c r="D1037" t="s">
        <v>2809</v>
      </c>
      <c r="E1037" t="s">
        <v>2675</v>
      </c>
      <c r="F1037" t="s">
        <v>2841</v>
      </c>
      <c r="G1037" t="s">
        <v>4649</v>
      </c>
      <c r="H1037" t="s">
        <v>2675</v>
      </c>
      <c r="I1037" t="s">
        <v>4005</v>
      </c>
      <c r="J1037" t="s">
        <v>2210</v>
      </c>
      <c r="K1037" t="s">
        <v>121</v>
      </c>
    </row>
    <row r="1038" spans="1:11">
      <c r="A1038" s="92" t="s">
        <v>4648</v>
      </c>
      <c r="B1038" t="s">
        <v>2010</v>
      </c>
      <c r="C1038" t="s">
        <v>2426</v>
      </c>
      <c r="D1038" t="s">
        <v>2426</v>
      </c>
      <c r="E1038" t="s">
        <v>2427</v>
      </c>
      <c r="F1038" t="s">
        <v>2430</v>
      </c>
      <c r="G1038" t="s">
        <v>4650</v>
      </c>
      <c r="H1038" t="s">
        <v>2802</v>
      </c>
      <c r="I1038" t="s">
        <v>4009</v>
      </c>
      <c r="J1038" t="s">
        <v>2210</v>
      </c>
      <c r="K1038" t="s">
        <v>121</v>
      </c>
    </row>
    <row r="1039" spans="1:11">
      <c r="A1039" s="92" t="s">
        <v>4648</v>
      </c>
      <c r="B1039" t="s">
        <v>2010</v>
      </c>
      <c r="C1039" t="s">
        <v>2843</v>
      </c>
      <c r="D1039" t="s">
        <v>2844</v>
      </c>
      <c r="E1039" t="s">
        <v>2845</v>
      </c>
      <c r="F1039" t="s">
        <v>2847</v>
      </c>
      <c r="G1039" t="s">
        <v>4649</v>
      </c>
      <c r="H1039" t="s">
        <v>2846</v>
      </c>
      <c r="I1039" t="s">
        <v>4009</v>
      </c>
      <c r="J1039" t="s">
        <v>222</v>
      </c>
      <c r="K1039" t="s">
        <v>121</v>
      </c>
    </row>
    <row r="1040" spans="1:11">
      <c r="A1040" s="92" t="s">
        <v>4648</v>
      </c>
      <c r="B1040" t="s">
        <v>2010</v>
      </c>
      <c r="C1040" t="s">
        <v>2848</v>
      </c>
      <c r="D1040" t="s">
        <v>2467</v>
      </c>
      <c r="E1040" t="s">
        <v>2675</v>
      </c>
      <c r="F1040" t="s">
        <v>2849</v>
      </c>
      <c r="G1040" t="s">
        <v>4649</v>
      </c>
      <c r="H1040" t="s">
        <v>2675</v>
      </c>
      <c r="I1040" t="s">
        <v>4009</v>
      </c>
      <c r="J1040" t="s">
        <v>222</v>
      </c>
      <c r="K1040" t="s">
        <v>121</v>
      </c>
    </row>
    <row r="1041" spans="1:11">
      <c r="A1041" s="92" t="s">
        <v>4648</v>
      </c>
      <c r="B1041" t="s">
        <v>2010</v>
      </c>
      <c r="C1041" t="s">
        <v>2850</v>
      </c>
      <c r="D1041" t="s">
        <v>2432</v>
      </c>
      <c r="E1041" t="s">
        <v>108</v>
      </c>
      <c r="G1041" t="s">
        <v>4649</v>
      </c>
      <c r="H1041" t="s">
        <v>108</v>
      </c>
      <c r="I1041" t="s">
        <v>4009</v>
      </c>
      <c r="J1041" t="s">
        <v>2210</v>
      </c>
      <c r="K1041" t="s">
        <v>121</v>
      </c>
    </row>
    <row r="1042" spans="1:11">
      <c r="A1042" s="92" t="s">
        <v>4648</v>
      </c>
      <c r="B1042" t="s">
        <v>2010</v>
      </c>
      <c r="C1042" t="s">
        <v>2851</v>
      </c>
      <c r="D1042" t="s">
        <v>2792</v>
      </c>
      <c r="E1042" t="s">
        <v>108</v>
      </c>
      <c r="F1042" t="s">
        <v>2852</v>
      </c>
      <c r="G1042" t="s">
        <v>4649</v>
      </c>
      <c r="H1042" t="s">
        <v>108</v>
      </c>
      <c r="I1042" t="s">
        <v>4009</v>
      </c>
      <c r="J1042" t="s">
        <v>222</v>
      </c>
      <c r="K1042" t="s">
        <v>121</v>
      </c>
    </row>
    <row r="1043" spans="1:11">
      <c r="A1043" s="92" t="s">
        <v>4648</v>
      </c>
      <c r="B1043" t="s">
        <v>2010</v>
      </c>
      <c r="C1043" t="s">
        <v>2853</v>
      </c>
      <c r="D1043" t="s">
        <v>2814</v>
      </c>
      <c r="E1043" t="s">
        <v>2675</v>
      </c>
      <c r="F1043" t="s">
        <v>2854</v>
      </c>
      <c r="G1043" t="s">
        <v>4649</v>
      </c>
      <c r="H1043" t="s">
        <v>2675</v>
      </c>
      <c r="I1043" t="s">
        <v>4009</v>
      </c>
      <c r="J1043" t="s">
        <v>222</v>
      </c>
      <c r="K1043" t="s">
        <v>121</v>
      </c>
    </row>
    <row r="1044" spans="1:11">
      <c r="A1044" s="92" t="s">
        <v>4648</v>
      </c>
      <c r="B1044" t="s">
        <v>2010</v>
      </c>
      <c r="C1044" t="s">
        <v>2855</v>
      </c>
      <c r="D1044" t="s">
        <v>2467</v>
      </c>
      <c r="E1044" t="s">
        <v>2675</v>
      </c>
      <c r="F1044" t="s">
        <v>2856</v>
      </c>
      <c r="G1044" t="s">
        <v>4649</v>
      </c>
      <c r="H1044" t="s">
        <v>2675</v>
      </c>
      <c r="I1044" t="s">
        <v>4009</v>
      </c>
      <c r="J1044" t="s">
        <v>222</v>
      </c>
      <c r="K1044" t="s">
        <v>121</v>
      </c>
    </row>
    <row r="1045" spans="1:11">
      <c r="A1045" s="92" t="s">
        <v>4648</v>
      </c>
      <c r="B1045" t="s">
        <v>2010</v>
      </c>
      <c r="C1045" t="s">
        <v>2857</v>
      </c>
      <c r="D1045" t="s">
        <v>2814</v>
      </c>
      <c r="E1045" t="s">
        <v>2858</v>
      </c>
      <c r="F1045" t="s">
        <v>2859</v>
      </c>
      <c r="G1045" t="s">
        <v>4617</v>
      </c>
      <c r="H1045" t="s">
        <v>2556</v>
      </c>
      <c r="I1045" t="s">
        <v>4009</v>
      </c>
      <c r="J1045" t="s">
        <v>222</v>
      </c>
      <c r="K1045" t="s">
        <v>121</v>
      </c>
    </row>
    <row r="1046" spans="1:11">
      <c r="A1046" s="92" t="s">
        <v>4648</v>
      </c>
      <c r="B1046" t="s">
        <v>2010</v>
      </c>
      <c r="C1046" t="s">
        <v>2860</v>
      </c>
      <c r="D1046" t="s">
        <v>2818</v>
      </c>
      <c r="E1046" t="s">
        <v>2861</v>
      </c>
      <c r="F1046" t="s">
        <v>2862</v>
      </c>
      <c r="G1046" t="s">
        <v>4649</v>
      </c>
      <c r="H1046" t="s">
        <v>2675</v>
      </c>
      <c r="I1046" t="s">
        <v>4009</v>
      </c>
      <c r="J1046" t="s">
        <v>222</v>
      </c>
      <c r="K1046" t="s">
        <v>121</v>
      </c>
    </row>
    <row r="1047" spans="1:11">
      <c r="A1047" s="92" t="s">
        <v>4648</v>
      </c>
      <c r="B1047" t="s">
        <v>2010</v>
      </c>
      <c r="C1047" t="s">
        <v>2863</v>
      </c>
      <c r="D1047" t="s">
        <v>2801</v>
      </c>
      <c r="E1047" t="s">
        <v>108</v>
      </c>
      <c r="G1047" t="s">
        <v>4649</v>
      </c>
      <c r="H1047" t="s">
        <v>108</v>
      </c>
      <c r="I1047" t="s">
        <v>4009</v>
      </c>
      <c r="J1047" t="s">
        <v>222</v>
      </c>
      <c r="K1047" t="s">
        <v>121</v>
      </c>
    </row>
    <row r="1048" spans="1:11">
      <c r="A1048" s="92" t="s">
        <v>4648</v>
      </c>
      <c r="B1048" t="s">
        <v>2010</v>
      </c>
      <c r="C1048" t="s">
        <v>2864</v>
      </c>
      <c r="D1048" t="s">
        <v>2801</v>
      </c>
      <c r="E1048" t="s">
        <v>2675</v>
      </c>
      <c r="F1048" t="s">
        <v>2865</v>
      </c>
      <c r="G1048" t="s">
        <v>4649</v>
      </c>
      <c r="H1048" t="s">
        <v>2675</v>
      </c>
      <c r="I1048" t="s">
        <v>4009</v>
      </c>
    </row>
    <row r="1049" spans="1:11">
      <c r="A1049" s="92" t="s">
        <v>4648</v>
      </c>
      <c r="B1049" t="s">
        <v>2013</v>
      </c>
      <c r="C1049" t="s">
        <v>2426</v>
      </c>
      <c r="D1049" t="s">
        <v>2426</v>
      </c>
      <c r="E1049" t="s">
        <v>2427</v>
      </c>
      <c r="F1049" t="s">
        <v>2453</v>
      </c>
      <c r="G1049" t="s">
        <v>4650</v>
      </c>
      <c r="H1049" t="s">
        <v>2802</v>
      </c>
      <c r="I1049" t="s">
        <v>4013</v>
      </c>
      <c r="J1049" t="s">
        <v>222</v>
      </c>
      <c r="K1049" t="s">
        <v>121</v>
      </c>
    </row>
    <row r="1050" spans="1:11">
      <c r="A1050" s="92" t="s">
        <v>4648</v>
      </c>
      <c r="B1050" t="s">
        <v>2013</v>
      </c>
      <c r="C1050" t="s">
        <v>2867</v>
      </c>
      <c r="D1050" t="s">
        <v>2792</v>
      </c>
      <c r="E1050" t="s">
        <v>2868</v>
      </c>
      <c r="F1050" t="s">
        <v>2869</v>
      </c>
      <c r="G1050" t="s">
        <v>4649</v>
      </c>
      <c r="H1050" t="s">
        <v>2675</v>
      </c>
      <c r="I1050" t="s">
        <v>4013</v>
      </c>
      <c r="J1050" t="s">
        <v>222</v>
      </c>
      <c r="K1050" t="s">
        <v>121</v>
      </c>
    </row>
    <row r="1051" spans="1:11">
      <c r="A1051" s="92" t="s">
        <v>4648</v>
      </c>
      <c r="B1051" t="s">
        <v>2013</v>
      </c>
      <c r="C1051" t="s">
        <v>2870</v>
      </c>
      <c r="D1051" t="s">
        <v>2871</v>
      </c>
      <c r="E1051" t="s">
        <v>2427</v>
      </c>
      <c r="G1051" t="s">
        <v>4650</v>
      </c>
      <c r="H1051" t="s">
        <v>2802</v>
      </c>
      <c r="I1051" t="s">
        <v>4013</v>
      </c>
      <c r="J1051" t="s">
        <v>222</v>
      </c>
      <c r="K1051" t="s">
        <v>121</v>
      </c>
    </row>
    <row r="1052" spans="1:11">
      <c r="A1052" s="92" t="s">
        <v>4648</v>
      </c>
      <c r="B1052" t="s">
        <v>2013</v>
      </c>
      <c r="C1052" t="s">
        <v>2872</v>
      </c>
      <c r="D1052" t="s">
        <v>2809</v>
      </c>
      <c r="E1052" t="s">
        <v>2675</v>
      </c>
      <c r="F1052" t="s">
        <v>2873</v>
      </c>
      <c r="G1052" t="s">
        <v>4649</v>
      </c>
      <c r="H1052" t="s">
        <v>2675</v>
      </c>
      <c r="I1052" t="s">
        <v>4013</v>
      </c>
      <c r="J1052" t="s">
        <v>2210</v>
      </c>
      <c r="K1052" t="s">
        <v>121</v>
      </c>
    </row>
    <row r="1053" spans="1:11">
      <c r="A1053" s="92" t="s">
        <v>4648</v>
      </c>
      <c r="B1053" t="s">
        <v>2013</v>
      </c>
      <c r="C1053" t="s">
        <v>2874</v>
      </c>
      <c r="D1053" t="s">
        <v>2432</v>
      </c>
      <c r="E1053" t="s">
        <v>2427</v>
      </c>
      <c r="G1053" t="s">
        <v>4650</v>
      </c>
      <c r="H1053" t="s">
        <v>2802</v>
      </c>
      <c r="I1053" t="s">
        <v>4013</v>
      </c>
      <c r="J1053" t="s">
        <v>222</v>
      </c>
      <c r="K1053" t="s">
        <v>121</v>
      </c>
    </row>
    <row r="1054" spans="1:11">
      <c r="A1054" s="92" t="s">
        <v>4648</v>
      </c>
      <c r="B1054" t="s">
        <v>2013</v>
      </c>
      <c r="C1054" t="s">
        <v>2875</v>
      </c>
      <c r="D1054" t="s">
        <v>2467</v>
      </c>
      <c r="E1054" t="s">
        <v>2675</v>
      </c>
      <c r="F1054" t="s">
        <v>2876</v>
      </c>
      <c r="G1054" t="s">
        <v>4649</v>
      </c>
      <c r="H1054" t="s">
        <v>2675</v>
      </c>
      <c r="I1054" t="s">
        <v>4013</v>
      </c>
      <c r="J1054" t="s">
        <v>2210</v>
      </c>
      <c r="K1054" t="s">
        <v>121</v>
      </c>
    </row>
    <row r="1055" spans="1:11">
      <c r="A1055" s="92" t="s">
        <v>4648</v>
      </c>
      <c r="B1055" t="s">
        <v>2013</v>
      </c>
      <c r="C1055" t="s">
        <v>2877</v>
      </c>
      <c r="D1055" t="s">
        <v>2467</v>
      </c>
      <c r="E1055" t="s">
        <v>2675</v>
      </c>
      <c r="G1055" t="s">
        <v>4649</v>
      </c>
      <c r="H1055" t="s">
        <v>2675</v>
      </c>
      <c r="I1055" t="s">
        <v>4013</v>
      </c>
      <c r="J1055" t="s">
        <v>222</v>
      </c>
      <c r="K1055" t="s">
        <v>121</v>
      </c>
    </row>
    <row r="1056" spans="1:11">
      <c r="A1056" s="92" t="s">
        <v>4648</v>
      </c>
      <c r="B1056" t="s">
        <v>2013</v>
      </c>
      <c r="C1056" t="s">
        <v>2878</v>
      </c>
      <c r="D1056" t="s">
        <v>2834</v>
      </c>
      <c r="E1056" t="s">
        <v>1213</v>
      </c>
      <c r="F1056" t="s">
        <v>2879</v>
      </c>
      <c r="G1056" t="s">
        <v>4651</v>
      </c>
      <c r="H1056" t="s">
        <v>1213</v>
      </c>
      <c r="I1056" t="s">
        <v>4013</v>
      </c>
      <c r="J1056" t="s">
        <v>2210</v>
      </c>
      <c r="K1056" t="s">
        <v>121</v>
      </c>
    </row>
    <row r="1057" spans="1:11">
      <c r="A1057" s="92" t="s">
        <v>4648</v>
      </c>
      <c r="B1057" t="s">
        <v>2013</v>
      </c>
      <c r="C1057" t="s">
        <v>2880</v>
      </c>
      <c r="D1057" t="s">
        <v>2467</v>
      </c>
      <c r="E1057" t="s">
        <v>2881</v>
      </c>
      <c r="F1057" t="s">
        <v>2882</v>
      </c>
      <c r="G1057" t="s">
        <v>4649</v>
      </c>
      <c r="H1057" t="s">
        <v>2881</v>
      </c>
      <c r="I1057" t="s">
        <v>4013</v>
      </c>
      <c r="J1057" t="s">
        <v>222</v>
      </c>
      <c r="K1057" t="s">
        <v>121</v>
      </c>
    </row>
    <row r="1058" spans="1:11">
      <c r="A1058" s="92" t="s">
        <v>4648</v>
      </c>
      <c r="B1058" t="s">
        <v>2013</v>
      </c>
      <c r="C1058" t="s">
        <v>2883</v>
      </c>
      <c r="D1058" t="s">
        <v>2792</v>
      </c>
      <c r="E1058" t="s">
        <v>2427</v>
      </c>
      <c r="F1058" t="s">
        <v>2884</v>
      </c>
      <c r="G1058" t="s">
        <v>4650</v>
      </c>
      <c r="H1058" t="s">
        <v>2802</v>
      </c>
      <c r="I1058" t="s">
        <v>4013</v>
      </c>
      <c r="J1058" t="s">
        <v>222</v>
      </c>
      <c r="K1058" t="s">
        <v>121</v>
      </c>
    </row>
    <row r="1059" spans="1:11">
      <c r="A1059" s="92" t="s">
        <v>4648</v>
      </c>
      <c r="B1059" t="s">
        <v>2013</v>
      </c>
      <c r="C1059" t="s">
        <v>2885</v>
      </c>
      <c r="D1059" t="s">
        <v>2826</v>
      </c>
      <c r="E1059" t="s">
        <v>2427</v>
      </c>
      <c r="F1059" t="s">
        <v>2884</v>
      </c>
      <c r="G1059" t="s">
        <v>4650</v>
      </c>
      <c r="H1059" t="s">
        <v>2802</v>
      </c>
      <c r="I1059" t="s">
        <v>4013</v>
      </c>
      <c r="J1059" t="s">
        <v>2206</v>
      </c>
      <c r="K1059" t="s">
        <v>108</v>
      </c>
    </row>
    <row r="1060" spans="1:11">
      <c r="A1060" s="92" t="s">
        <v>4648</v>
      </c>
      <c r="B1060" t="s">
        <v>2013</v>
      </c>
      <c r="C1060" t="s">
        <v>2886</v>
      </c>
      <c r="D1060" t="s">
        <v>2818</v>
      </c>
      <c r="E1060" t="s">
        <v>2675</v>
      </c>
      <c r="F1060" t="s">
        <v>2887</v>
      </c>
      <c r="G1060" t="s">
        <v>4649</v>
      </c>
      <c r="H1060" t="s">
        <v>2675</v>
      </c>
      <c r="I1060" t="s">
        <v>4013</v>
      </c>
      <c r="J1060" t="s">
        <v>222</v>
      </c>
      <c r="K1060" t="s">
        <v>121</v>
      </c>
    </row>
    <row r="1061" spans="1:11">
      <c r="A1061" s="92" t="s">
        <v>4648</v>
      </c>
      <c r="B1061" t="s">
        <v>2013</v>
      </c>
      <c r="C1061" t="s">
        <v>2454</v>
      </c>
      <c r="D1061" t="s">
        <v>2432</v>
      </c>
      <c r="G1061" t="s">
        <v>4613</v>
      </c>
      <c r="I1061" t="s">
        <v>4013</v>
      </c>
      <c r="J1061" t="s">
        <v>2210</v>
      </c>
      <c r="K1061" t="s">
        <v>121</v>
      </c>
    </row>
    <row r="1062" spans="1:11">
      <c r="A1062" s="92" t="s">
        <v>4648</v>
      </c>
      <c r="B1062" t="s">
        <v>2013</v>
      </c>
      <c r="C1062" t="s">
        <v>2888</v>
      </c>
      <c r="D1062" t="s">
        <v>2432</v>
      </c>
      <c r="E1062" t="s">
        <v>2427</v>
      </c>
      <c r="G1062" t="s">
        <v>4650</v>
      </c>
      <c r="H1062" t="s">
        <v>2802</v>
      </c>
      <c r="I1062" t="s">
        <v>4013</v>
      </c>
      <c r="J1062" t="s">
        <v>2210</v>
      </c>
      <c r="K1062" t="s">
        <v>121</v>
      </c>
    </row>
    <row r="1063" spans="1:11">
      <c r="A1063" s="92" t="s">
        <v>4648</v>
      </c>
      <c r="B1063" t="s">
        <v>2013</v>
      </c>
      <c r="C1063" t="s">
        <v>2889</v>
      </c>
      <c r="D1063" t="s">
        <v>2871</v>
      </c>
      <c r="E1063" t="s">
        <v>2890</v>
      </c>
      <c r="G1063" t="s">
        <v>4650</v>
      </c>
      <c r="H1063" t="s">
        <v>2891</v>
      </c>
      <c r="I1063" t="s">
        <v>4013</v>
      </c>
      <c r="J1063" t="s">
        <v>222</v>
      </c>
      <c r="K1063" t="s">
        <v>121</v>
      </c>
    </row>
    <row r="1064" spans="1:11">
      <c r="A1064" s="92" t="s">
        <v>4648</v>
      </c>
      <c r="B1064" t="s">
        <v>2013</v>
      </c>
      <c r="C1064" t="s">
        <v>2892</v>
      </c>
      <c r="D1064" t="s">
        <v>2792</v>
      </c>
      <c r="E1064" t="s">
        <v>2890</v>
      </c>
      <c r="F1064" t="s">
        <v>2893</v>
      </c>
      <c r="G1064" t="s">
        <v>4650</v>
      </c>
      <c r="H1064" t="s">
        <v>2891</v>
      </c>
      <c r="I1064" t="s">
        <v>4013</v>
      </c>
    </row>
    <row r="1065" spans="1:11">
      <c r="A1065" s="92" t="s">
        <v>4648</v>
      </c>
      <c r="B1065" t="s">
        <v>2013</v>
      </c>
      <c r="C1065" t="s">
        <v>2894</v>
      </c>
      <c r="D1065" t="s">
        <v>2871</v>
      </c>
      <c r="E1065" t="s">
        <v>2474</v>
      </c>
      <c r="F1065" t="s">
        <v>2895</v>
      </c>
      <c r="G1065" t="s">
        <v>4650</v>
      </c>
      <c r="H1065" t="s">
        <v>2475</v>
      </c>
      <c r="I1065" t="s">
        <v>4013</v>
      </c>
      <c r="J1065" t="s">
        <v>2210</v>
      </c>
      <c r="K1065" t="s">
        <v>121</v>
      </c>
    </row>
    <row r="1066" spans="1:11">
      <c r="A1066" s="92" t="s">
        <v>4648</v>
      </c>
      <c r="B1066" t="s">
        <v>2015</v>
      </c>
      <c r="C1066" t="s">
        <v>2426</v>
      </c>
      <c r="D1066" t="s">
        <v>2426</v>
      </c>
      <c r="E1066" t="s">
        <v>2427</v>
      </c>
      <c r="F1066" t="s">
        <v>2450</v>
      </c>
      <c r="G1066" t="s">
        <v>4650</v>
      </c>
      <c r="H1066" t="s">
        <v>2802</v>
      </c>
      <c r="I1066" t="s">
        <v>4017</v>
      </c>
      <c r="J1066" t="s">
        <v>2210</v>
      </c>
      <c r="K1066" t="s">
        <v>121</v>
      </c>
    </row>
    <row r="1067" spans="1:11">
      <c r="A1067" s="92" t="s">
        <v>4648</v>
      </c>
      <c r="B1067" t="s">
        <v>2015</v>
      </c>
      <c r="C1067" t="s">
        <v>2897</v>
      </c>
      <c r="D1067" t="s">
        <v>2834</v>
      </c>
      <c r="E1067" t="s">
        <v>2675</v>
      </c>
      <c r="F1067" t="s">
        <v>2898</v>
      </c>
      <c r="G1067" t="s">
        <v>4649</v>
      </c>
      <c r="H1067" t="s">
        <v>2675</v>
      </c>
      <c r="I1067" t="s">
        <v>4017</v>
      </c>
      <c r="J1067" t="s">
        <v>2210</v>
      </c>
      <c r="K1067" t="s">
        <v>121</v>
      </c>
    </row>
    <row r="1068" spans="1:11">
      <c r="A1068" s="92" t="s">
        <v>4648</v>
      </c>
      <c r="B1068" t="s">
        <v>2015</v>
      </c>
      <c r="C1068" t="s">
        <v>2899</v>
      </c>
      <c r="D1068" t="s">
        <v>2792</v>
      </c>
      <c r="E1068" t="s">
        <v>2675</v>
      </c>
      <c r="F1068" t="s">
        <v>2900</v>
      </c>
      <c r="G1068" t="s">
        <v>4649</v>
      </c>
      <c r="H1068" t="s">
        <v>2675</v>
      </c>
      <c r="I1068" t="s">
        <v>4017</v>
      </c>
      <c r="J1068" t="s">
        <v>2210</v>
      </c>
      <c r="K1068" t="s">
        <v>121</v>
      </c>
    </row>
    <row r="1069" spans="1:11">
      <c r="A1069" s="92" t="s">
        <v>4648</v>
      </c>
      <c r="B1069" t="s">
        <v>2015</v>
      </c>
      <c r="C1069" t="s">
        <v>2901</v>
      </c>
      <c r="D1069" t="s">
        <v>2844</v>
      </c>
      <c r="E1069" t="s">
        <v>2427</v>
      </c>
      <c r="G1069" t="s">
        <v>4650</v>
      </c>
      <c r="H1069" t="s">
        <v>2802</v>
      </c>
      <c r="I1069" t="s">
        <v>4017</v>
      </c>
      <c r="J1069" t="s">
        <v>2210</v>
      </c>
      <c r="K1069" t="s">
        <v>121</v>
      </c>
    </row>
    <row r="1070" spans="1:11">
      <c r="A1070" s="92" t="s">
        <v>4648</v>
      </c>
      <c r="B1070" t="s">
        <v>2015</v>
      </c>
      <c r="C1070" t="s">
        <v>2902</v>
      </c>
      <c r="D1070" t="s">
        <v>2844</v>
      </c>
      <c r="E1070" t="s">
        <v>2675</v>
      </c>
      <c r="F1070" t="s">
        <v>2903</v>
      </c>
      <c r="G1070" t="s">
        <v>4649</v>
      </c>
      <c r="H1070" t="s">
        <v>2675</v>
      </c>
      <c r="I1070" t="s">
        <v>4017</v>
      </c>
      <c r="J1070" t="s">
        <v>222</v>
      </c>
      <c r="K1070" t="s">
        <v>121</v>
      </c>
    </row>
    <row r="1071" spans="1:11">
      <c r="A1071" s="92" t="s">
        <v>4648</v>
      </c>
      <c r="B1071" t="s">
        <v>2015</v>
      </c>
      <c r="C1071" t="s">
        <v>2904</v>
      </c>
      <c r="D1071" t="s">
        <v>2826</v>
      </c>
      <c r="E1071" t="s">
        <v>2905</v>
      </c>
      <c r="F1071" t="s">
        <v>2906</v>
      </c>
      <c r="G1071" t="s">
        <v>4649</v>
      </c>
      <c r="H1071" t="s">
        <v>2675</v>
      </c>
      <c r="I1071" t="s">
        <v>4017</v>
      </c>
      <c r="J1071" t="s">
        <v>222</v>
      </c>
      <c r="K1071" t="s">
        <v>121</v>
      </c>
    </row>
    <row r="1072" spans="1:11">
      <c r="A1072" s="92" t="s">
        <v>4648</v>
      </c>
      <c r="B1072" t="s">
        <v>2015</v>
      </c>
      <c r="C1072" t="s">
        <v>2907</v>
      </c>
      <c r="D1072" t="s">
        <v>2467</v>
      </c>
      <c r="E1072" t="s">
        <v>2675</v>
      </c>
      <c r="F1072" t="s">
        <v>2908</v>
      </c>
      <c r="G1072" t="s">
        <v>4649</v>
      </c>
      <c r="H1072" t="s">
        <v>2675</v>
      </c>
      <c r="I1072" t="s">
        <v>4017</v>
      </c>
      <c r="J1072" t="s">
        <v>2210</v>
      </c>
      <c r="K1072" t="s">
        <v>121</v>
      </c>
    </row>
    <row r="1073" spans="1:11">
      <c r="A1073" s="92" t="s">
        <v>4648</v>
      </c>
      <c r="B1073" t="s">
        <v>2015</v>
      </c>
      <c r="C1073" t="s">
        <v>2909</v>
      </c>
      <c r="D1073" t="s">
        <v>2826</v>
      </c>
      <c r="E1073" t="s">
        <v>2675</v>
      </c>
      <c r="F1073" t="s">
        <v>2910</v>
      </c>
      <c r="G1073" t="s">
        <v>4649</v>
      </c>
      <c r="H1073" t="s">
        <v>2675</v>
      </c>
      <c r="I1073" t="s">
        <v>4017</v>
      </c>
      <c r="J1073" t="s">
        <v>222</v>
      </c>
      <c r="K1073" t="s">
        <v>121</v>
      </c>
    </row>
    <row r="1074" spans="1:11">
      <c r="A1074" s="92" t="s">
        <v>4648</v>
      </c>
      <c r="B1074" t="s">
        <v>2015</v>
      </c>
      <c r="C1074" t="s">
        <v>2911</v>
      </c>
      <c r="D1074" t="s">
        <v>2467</v>
      </c>
      <c r="E1074" t="s">
        <v>2675</v>
      </c>
      <c r="F1074" t="s">
        <v>2912</v>
      </c>
      <c r="G1074" t="s">
        <v>4649</v>
      </c>
      <c r="H1074" t="s">
        <v>2675</v>
      </c>
      <c r="I1074" t="s">
        <v>4017</v>
      </c>
      <c r="J1074" t="s">
        <v>222</v>
      </c>
      <c r="K1074" t="s">
        <v>121</v>
      </c>
    </row>
    <row r="1075" spans="1:11">
      <c r="A1075" s="92" t="s">
        <v>4648</v>
      </c>
      <c r="B1075" t="s">
        <v>2015</v>
      </c>
      <c r="C1075" t="s">
        <v>2913</v>
      </c>
      <c r="D1075" t="s">
        <v>2814</v>
      </c>
      <c r="E1075" t="s">
        <v>2675</v>
      </c>
      <c r="F1075" t="s">
        <v>2914</v>
      </c>
      <c r="G1075" t="s">
        <v>4649</v>
      </c>
      <c r="H1075" t="s">
        <v>2675</v>
      </c>
      <c r="I1075" t="s">
        <v>4017</v>
      </c>
      <c r="J1075" t="s">
        <v>222</v>
      </c>
      <c r="K1075" t="s">
        <v>121</v>
      </c>
    </row>
    <row r="1076" spans="1:11">
      <c r="A1076" s="92" t="s">
        <v>4648</v>
      </c>
      <c r="B1076" t="s">
        <v>2015</v>
      </c>
      <c r="C1076" t="s">
        <v>2915</v>
      </c>
      <c r="D1076" t="s">
        <v>2814</v>
      </c>
      <c r="E1076" t="s">
        <v>2427</v>
      </c>
      <c r="F1076" t="s">
        <v>2916</v>
      </c>
      <c r="G1076" t="s">
        <v>4650</v>
      </c>
      <c r="H1076" t="s">
        <v>2802</v>
      </c>
      <c r="I1076" t="s">
        <v>4017</v>
      </c>
      <c r="J1076" t="s">
        <v>222</v>
      </c>
      <c r="K1076" t="s">
        <v>121</v>
      </c>
    </row>
    <row r="1077" spans="1:11">
      <c r="A1077" s="92" t="s">
        <v>4648</v>
      </c>
      <c r="B1077" t="s">
        <v>2015</v>
      </c>
      <c r="C1077" t="s">
        <v>2917</v>
      </c>
      <c r="D1077" t="s">
        <v>2814</v>
      </c>
      <c r="E1077" t="s">
        <v>2675</v>
      </c>
      <c r="F1077" t="s">
        <v>2918</v>
      </c>
      <c r="G1077" t="s">
        <v>4649</v>
      </c>
      <c r="H1077" t="s">
        <v>2675</v>
      </c>
      <c r="I1077" t="s">
        <v>4017</v>
      </c>
      <c r="J1077" t="s">
        <v>222</v>
      </c>
      <c r="K1077" t="s">
        <v>121</v>
      </c>
    </row>
    <row r="1078" spans="1:11">
      <c r="A1078" s="92" t="s">
        <v>4648</v>
      </c>
      <c r="B1078" t="s">
        <v>2015</v>
      </c>
      <c r="C1078" t="s">
        <v>2919</v>
      </c>
      <c r="D1078" t="s">
        <v>2818</v>
      </c>
      <c r="E1078" t="s">
        <v>2675</v>
      </c>
      <c r="F1078" t="s">
        <v>2920</v>
      </c>
      <c r="G1078" t="s">
        <v>4649</v>
      </c>
      <c r="H1078" t="s">
        <v>2675</v>
      </c>
      <c r="I1078" t="s">
        <v>4017</v>
      </c>
      <c r="J1078" t="s">
        <v>222</v>
      </c>
      <c r="K1078" t="s">
        <v>121</v>
      </c>
    </row>
    <row r="1079" spans="1:11">
      <c r="A1079" s="92" t="s">
        <v>4648</v>
      </c>
      <c r="B1079" t="s">
        <v>2015</v>
      </c>
      <c r="C1079" t="s">
        <v>2921</v>
      </c>
      <c r="D1079" t="s">
        <v>2826</v>
      </c>
      <c r="E1079" t="s">
        <v>2922</v>
      </c>
      <c r="F1079" t="s">
        <v>2924</v>
      </c>
      <c r="G1079" t="s">
        <v>4649</v>
      </c>
      <c r="H1079" t="s">
        <v>2923</v>
      </c>
      <c r="I1079" t="s">
        <v>4017</v>
      </c>
      <c r="J1079" t="s">
        <v>2210</v>
      </c>
      <c r="K1079" t="s">
        <v>121</v>
      </c>
    </row>
    <row r="1080" spans="1:11">
      <c r="A1080" s="92" t="s">
        <v>4648</v>
      </c>
      <c r="B1080" t="s">
        <v>2015</v>
      </c>
      <c r="C1080" t="s">
        <v>2925</v>
      </c>
      <c r="D1080" t="s">
        <v>2844</v>
      </c>
      <c r="E1080" t="s">
        <v>2675</v>
      </c>
      <c r="F1080" t="s">
        <v>2926</v>
      </c>
      <c r="G1080" t="s">
        <v>4649</v>
      </c>
      <c r="H1080" t="s">
        <v>2675</v>
      </c>
      <c r="I1080" t="s">
        <v>4017</v>
      </c>
      <c r="J1080" t="s">
        <v>222</v>
      </c>
      <c r="K1080" t="s">
        <v>121</v>
      </c>
    </row>
    <row r="1081" spans="1:11">
      <c r="A1081" s="92" t="s">
        <v>4648</v>
      </c>
      <c r="B1081" t="s">
        <v>2015</v>
      </c>
      <c r="C1081" t="s">
        <v>2927</v>
      </c>
      <c r="D1081" t="s">
        <v>2792</v>
      </c>
      <c r="E1081" t="s">
        <v>2890</v>
      </c>
      <c r="G1081" t="s">
        <v>4650</v>
      </c>
      <c r="H1081" t="s">
        <v>2891</v>
      </c>
      <c r="I1081" t="s">
        <v>4017</v>
      </c>
      <c r="J1081" t="s">
        <v>222</v>
      </c>
      <c r="K1081" t="s">
        <v>121</v>
      </c>
    </row>
    <row r="1082" spans="1:11">
      <c r="A1082" s="92" t="s">
        <v>4648</v>
      </c>
      <c r="B1082" t="s">
        <v>2015</v>
      </c>
      <c r="C1082" t="s">
        <v>2928</v>
      </c>
      <c r="D1082" t="s">
        <v>2467</v>
      </c>
      <c r="E1082" t="s">
        <v>1213</v>
      </c>
      <c r="F1082" t="s">
        <v>2929</v>
      </c>
      <c r="G1082" t="s">
        <v>4651</v>
      </c>
      <c r="H1082" t="s">
        <v>1213</v>
      </c>
      <c r="I1082" t="s">
        <v>4017</v>
      </c>
      <c r="J1082" t="s">
        <v>222</v>
      </c>
      <c r="K1082" t="s">
        <v>121</v>
      </c>
    </row>
    <row r="1083" spans="1:11">
      <c r="A1083" s="92" t="s">
        <v>4648</v>
      </c>
      <c r="B1083" t="s">
        <v>2019</v>
      </c>
      <c r="C1083" t="s">
        <v>2426</v>
      </c>
      <c r="D1083" t="s">
        <v>2426</v>
      </c>
      <c r="E1083" t="s">
        <v>2427</v>
      </c>
      <c r="F1083" t="s">
        <v>2450</v>
      </c>
      <c r="G1083" t="s">
        <v>4650</v>
      </c>
      <c r="H1083" t="s">
        <v>2802</v>
      </c>
      <c r="I1083" t="s">
        <v>4021</v>
      </c>
      <c r="J1083" t="s">
        <v>222</v>
      </c>
      <c r="K1083" t="s">
        <v>121</v>
      </c>
    </row>
    <row r="1084" spans="1:11">
      <c r="A1084" s="92" t="s">
        <v>4648</v>
      </c>
      <c r="B1084" t="s">
        <v>2019</v>
      </c>
      <c r="C1084" t="s">
        <v>2931</v>
      </c>
      <c r="D1084" t="s">
        <v>2467</v>
      </c>
      <c r="E1084" t="s">
        <v>2675</v>
      </c>
      <c r="F1084" t="s">
        <v>2932</v>
      </c>
      <c r="G1084" t="s">
        <v>4649</v>
      </c>
      <c r="H1084" t="s">
        <v>2675</v>
      </c>
      <c r="I1084" t="s">
        <v>4021</v>
      </c>
      <c r="J1084" t="s">
        <v>2210</v>
      </c>
      <c r="K1084" t="s">
        <v>121</v>
      </c>
    </row>
    <row r="1085" spans="1:11">
      <c r="A1085" s="92" t="s">
        <v>4648</v>
      </c>
      <c r="B1085" t="s">
        <v>2019</v>
      </c>
      <c r="C1085" t="s">
        <v>2933</v>
      </c>
      <c r="D1085" t="s">
        <v>2792</v>
      </c>
      <c r="E1085" t="s">
        <v>2675</v>
      </c>
      <c r="F1085" t="s">
        <v>2934</v>
      </c>
      <c r="G1085" t="s">
        <v>4649</v>
      </c>
      <c r="H1085" t="s">
        <v>2675</v>
      </c>
      <c r="I1085" t="s">
        <v>4021</v>
      </c>
      <c r="J1085" t="s">
        <v>2206</v>
      </c>
      <c r="K1085" t="s">
        <v>108</v>
      </c>
    </row>
    <row r="1086" spans="1:11">
      <c r="A1086" s="92" t="s">
        <v>4648</v>
      </c>
      <c r="B1086" t="s">
        <v>2019</v>
      </c>
      <c r="C1086" t="s">
        <v>2935</v>
      </c>
      <c r="D1086" t="s">
        <v>2818</v>
      </c>
      <c r="E1086" t="s">
        <v>108</v>
      </c>
      <c r="F1086" t="s">
        <v>2936</v>
      </c>
      <c r="G1086" t="s">
        <v>4649</v>
      </c>
      <c r="H1086" t="s">
        <v>108</v>
      </c>
      <c r="I1086" t="s">
        <v>4021</v>
      </c>
      <c r="J1086" t="s">
        <v>2210</v>
      </c>
      <c r="K1086" t="s">
        <v>121</v>
      </c>
    </row>
    <row r="1087" spans="1:11">
      <c r="A1087" s="92" t="s">
        <v>4648</v>
      </c>
      <c r="B1087" t="s">
        <v>2019</v>
      </c>
      <c r="C1087" t="s">
        <v>2937</v>
      </c>
      <c r="D1087" t="s">
        <v>2792</v>
      </c>
      <c r="E1087" t="s">
        <v>2938</v>
      </c>
      <c r="F1087" t="s">
        <v>2940</v>
      </c>
      <c r="G1087" t="s">
        <v>4650</v>
      </c>
      <c r="H1087" t="s">
        <v>2939</v>
      </c>
      <c r="I1087" t="s">
        <v>4021</v>
      </c>
      <c r="J1087" t="s">
        <v>222</v>
      </c>
      <c r="K1087" t="s">
        <v>121</v>
      </c>
    </row>
    <row r="1088" spans="1:11">
      <c r="A1088" s="92" t="s">
        <v>4648</v>
      </c>
      <c r="B1088" t="s">
        <v>2019</v>
      </c>
      <c r="C1088" t="s">
        <v>2941</v>
      </c>
      <c r="D1088" t="s">
        <v>2809</v>
      </c>
      <c r="E1088" t="s">
        <v>2675</v>
      </c>
      <c r="F1088" t="s">
        <v>2942</v>
      </c>
      <c r="G1088" t="s">
        <v>4649</v>
      </c>
      <c r="H1088" t="s">
        <v>2675</v>
      </c>
      <c r="I1088" t="s">
        <v>4021</v>
      </c>
      <c r="J1088" t="s">
        <v>222</v>
      </c>
      <c r="K1088" t="s">
        <v>121</v>
      </c>
    </row>
    <row r="1089" spans="1:11">
      <c r="A1089" s="92" t="s">
        <v>4648</v>
      </c>
      <c r="B1089" t="s">
        <v>2019</v>
      </c>
      <c r="C1089" t="s">
        <v>2943</v>
      </c>
      <c r="D1089" t="s">
        <v>2809</v>
      </c>
      <c r="E1089" t="s">
        <v>2675</v>
      </c>
      <c r="F1089" t="s">
        <v>2944</v>
      </c>
      <c r="G1089" t="s">
        <v>4649</v>
      </c>
      <c r="H1089" t="s">
        <v>2675</v>
      </c>
      <c r="I1089" t="s">
        <v>4021</v>
      </c>
      <c r="J1089" t="s">
        <v>222</v>
      </c>
      <c r="K1089" t="s">
        <v>121</v>
      </c>
    </row>
    <row r="1090" spans="1:11">
      <c r="A1090" s="92" t="s">
        <v>4648</v>
      </c>
      <c r="B1090" t="s">
        <v>2019</v>
      </c>
      <c r="C1090" t="s">
        <v>2945</v>
      </c>
      <c r="D1090" t="s">
        <v>2467</v>
      </c>
      <c r="E1090" t="s">
        <v>2427</v>
      </c>
      <c r="F1090" t="s">
        <v>2946</v>
      </c>
      <c r="G1090" t="s">
        <v>4650</v>
      </c>
      <c r="H1090" t="s">
        <v>2802</v>
      </c>
      <c r="I1090" t="s">
        <v>4021</v>
      </c>
      <c r="J1090" t="s">
        <v>2210</v>
      </c>
      <c r="K1090" t="s">
        <v>121</v>
      </c>
    </row>
    <row r="1091" spans="1:11">
      <c r="A1091" s="92" t="s">
        <v>4648</v>
      </c>
      <c r="B1091" t="s">
        <v>2019</v>
      </c>
      <c r="C1091" t="s">
        <v>2947</v>
      </c>
      <c r="D1091" t="s">
        <v>2467</v>
      </c>
      <c r="E1091" t="s">
        <v>2675</v>
      </c>
      <c r="F1091" t="s">
        <v>2948</v>
      </c>
      <c r="G1091" t="s">
        <v>4649</v>
      </c>
      <c r="H1091" t="s">
        <v>2675</v>
      </c>
      <c r="I1091" t="s">
        <v>4021</v>
      </c>
      <c r="J1091" t="s">
        <v>222</v>
      </c>
      <c r="K1091" t="s">
        <v>121</v>
      </c>
    </row>
    <row r="1092" spans="1:11">
      <c r="A1092" s="92" t="s">
        <v>4648</v>
      </c>
      <c r="B1092" t="s">
        <v>2019</v>
      </c>
      <c r="C1092" t="s">
        <v>2949</v>
      </c>
      <c r="D1092" t="s">
        <v>2844</v>
      </c>
      <c r="E1092" t="s">
        <v>2675</v>
      </c>
      <c r="F1092" t="s">
        <v>2950</v>
      </c>
      <c r="G1092" t="s">
        <v>4649</v>
      </c>
      <c r="H1092" t="s">
        <v>2675</v>
      </c>
      <c r="I1092" t="s">
        <v>4021</v>
      </c>
      <c r="J1092" t="s">
        <v>222</v>
      </c>
      <c r="K1092" t="s">
        <v>121</v>
      </c>
    </row>
    <row r="1093" spans="1:11">
      <c r="A1093" s="92" t="s">
        <v>4648</v>
      </c>
      <c r="B1093" t="s">
        <v>2019</v>
      </c>
      <c r="C1093" t="s">
        <v>2951</v>
      </c>
      <c r="D1093" t="s">
        <v>2432</v>
      </c>
      <c r="E1093" t="s">
        <v>2612</v>
      </c>
      <c r="F1093" t="s">
        <v>2952</v>
      </c>
      <c r="G1093" t="s">
        <v>4649</v>
      </c>
      <c r="H1093" t="s">
        <v>2556</v>
      </c>
      <c r="I1093" t="s">
        <v>4021</v>
      </c>
      <c r="J1093" t="s">
        <v>2210</v>
      </c>
      <c r="K1093" t="s">
        <v>121</v>
      </c>
    </row>
    <row r="1094" spans="1:11">
      <c r="A1094" s="92" t="s">
        <v>4648</v>
      </c>
      <c r="B1094" t="s">
        <v>2019</v>
      </c>
      <c r="C1094" t="s">
        <v>2953</v>
      </c>
      <c r="D1094" t="s">
        <v>2826</v>
      </c>
      <c r="E1094" t="s">
        <v>2675</v>
      </c>
      <c r="F1094" t="s">
        <v>2954</v>
      </c>
      <c r="G1094" t="s">
        <v>4649</v>
      </c>
      <c r="H1094" t="s">
        <v>2675</v>
      </c>
      <c r="I1094" t="s">
        <v>4021</v>
      </c>
      <c r="J1094" t="s">
        <v>222</v>
      </c>
      <c r="K1094" t="s">
        <v>121</v>
      </c>
    </row>
    <row r="1095" spans="1:11">
      <c r="A1095" s="92" t="s">
        <v>4648</v>
      </c>
      <c r="B1095" t="s">
        <v>2019</v>
      </c>
      <c r="C1095" t="s">
        <v>2457</v>
      </c>
      <c r="D1095" t="s">
        <v>2432</v>
      </c>
      <c r="G1095" t="s">
        <v>4613</v>
      </c>
      <c r="I1095" t="s">
        <v>4021</v>
      </c>
      <c r="J1095" t="s">
        <v>222</v>
      </c>
      <c r="K1095" t="s">
        <v>121</v>
      </c>
    </row>
    <row r="1096" spans="1:11">
      <c r="A1096" s="92" t="s">
        <v>4648</v>
      </c>
      <c r="B1096" t="s">
        <v>2019</v>
      </c>
      <c r="C1096" t="s">
        <v>2458</v>
      </c>
      <c r="D1096" t="s">
        <v>2432</v>
      </c>
      <c r="G1096" t="s">
        <v>4613</v>
      </c>
      <c r="I1096" t="s">
        <v>4021</v>
      </c>
      <c r="J1096" t="s">
        <v>222</v>
      </c>
      <c r="K1096" t="s">
        <v>121</v>
      </c>
    </row>
    <row r="1097" spans="1:11">
      <c r="A1097" s="92" t="s">
        <v>4648</v>
      </c>
      <c r="B1097" t="s">
        <v>2019</v>
      </c>
      <c r="C1097" t="s">
        <v>2459</v>
      </c>
      <c r="D1097" t="s">
        <v>2432</v>
      </c>
      <c r="G1097" t="s">
        <v>4613</v>
      </c>
      <c r="I1097" t="s">
        <v>4021</v>
      </c>
      <c r="J1097" t="s">
        <v>222</v>
      </c>
      <c r="K1097" t="s">
        <v>121</v>
      </c>
    </row>
    <row r="1098" spans="1:11">
      <c r="A1098" s="92" t="s">
        <v>4648</v>
      </c>
      <c r="B1098" t="s">
        <v>2019</v>
      </c>
      <c r="C1098" t="s">
        <v>2460</v>
      </c>
      <c r="D1098" t="s">
        <v>2432</v>
      </c>
      <c r="G1098" t="s">
        <v>4613</v>
      </c>
      <c r="I1098" t="s">
        <v>4021</v>
      </c>
    </row>
    <row r="1099" spans="1:11">
      <c r="A1099" s="92" t="s">
        <v>4648</v>
      </c>
      <c r="B1099" t="s">
        <v>2019</v>
      </c>
      <c r="C1099" t="s">
        <v>2461</v>
      </c>
      <c r="D1099" t="s">
        <v>2432</v>
      </c>
      <c r="G1099" t="s">
        <v>4613</v>
      </c>
      <c r="I1099" t="s">
        <v>4021</v>
      </c>
    </row>
    <row r="1100" spans="1:11">
      <c r="A1100" s="92" t="s">
        <v>4648</v>
      </c>
      <c r="B1100" t="s">
        <v>2019</v>
      </c>
      <c r="C1100" t="s">
        <v>2462</v>
      </c>
      <c r="D1100" t="s">
        <v>2432</v>
      </c>
      <c r="G1100" t="s">
        <v>4613</v>
      </c>
      <c r="I1100" t="s">
        <v>4021</v>
      </c>
    </row>
    <row r="1101" spans="1:11">
      <c r="A1101" s="92" t="s">
        <v>4648</v>
      </c>
      <c r="B1101" t="s">
        <v>2019</v>
      </c>
      <c r="C1101" t="s">
        <v>2463</v>
      </c>
      <c r="D1101" t="s">
        <v>2432</v>
      </c>
      <c r="G1101" t="s">
        <v>4613</v>
      </c>
      <c r="I1101" t="s">
        <v>4021</v>
      </c>
    </row>
    <row r="1102" spans="1:11">
      <c r="A1102" s="92" t="s">
        <v>4648</v>
      </c>
      <c r="B1102" t="s">
        <v>2019</v>
      </c>
      <c r="C1102" t="s">
        <v>2464</v>
      </c>
      <c r="D1102" t="s">
        <v>2432</v>
      </c>
      <c r="G1102" t="s">
        <v>4613</v>
      </c>
      <c r="I1102" t="s">
        <v>4021</v>
      </c>
    </row>
    <row r="1103" spans="1:11">
      <c r="A1103" s="92" t="s">
        <v>4648</v>
      </c>
      <c r="B1103" t="s">
        <v>2019</v>
      </c>
      <c r="C1103" t="s">
        <v>2955</v>
      </c>
      <c r="D1103" t="s">
        <v>2814</v>
      </c>
      <c r="E1103" t="s">
        <v>2556</v>
      </c>
      <c r="F1103" t="s">
        <v>2956</v>
      </c>
      <c r="G1103" t="s">
        <v>4649</v>
      </c>
      <c r="H1103" t="s">
        <v>2556</v>
      </c>
      <c r="I1103" t="s">
        <v>4021</v>
      </c>
    </row>
    <row r="1104" spans="1:11">
      <c r="A1104" s="92" t="s">
        <v>4648</v>
      </c>
      <c r="B1104" t="s">
        <v>2019</v>
      </c>
      <c r="C1104" t="s">
        <v>2957</v>
      </c>
      <c r="D1104" t="s">
        <v>2809</v>
      </c>
      <c r="E1104" t="s">
        <v>2556</v>
      </c>
      <c r="F1104" t="s">
        <v>2958</v>
      </c>
      <c r="G1104" t="s">
        <v>4649</v>
      </c>
      <c r="H1104" t="s">
        <v>2556</v>
      </c>
      <c r="I1104" t="s">
        <v>4021</v>
      </c>
    </row>
    <row r="1105" spans="1:11">
      <c r="A1105" s="92" t="s">
        <v>4648</v>
      </c>
      <c r="B1105" t="s">
        <v>2019</v>
      </c>
      <c r="C1105" t="s">
        <v>2959</v>
      </c>
      <c r="D1105" t="s">
        <v>2809</v>
      </c>
      <c r="E1105" t="s">
        <v>2890</v>
      </c>
      <c r="G1105" t="s">
        <v>4650</v>
      </c>
      <c r="H1105" t="s">
        <v>2891</v>
      </c>
      <c r="I1105" t="s">
        <v>4021</v>
      </c>
    </row>
    <row r="1106" spans="1:11">
      <c r="A1106" s="92" t="s">
        <v>4648</v>
      </c>
      <c r="B1106" t="s">
        <v>2019</v>
      </c>
      <c r="C1106" t="s">
        <v>2960</v>
      </c>
      <c r="D1106" t="s">
        <v>2844</v>
      </c>
      <c r="E1106" t="s">
        <v>108</v>
      </c>
      <c r="F1106" t="s">
        <v>2961</v>
      </c>
      <c r="G1106" t="s">
        <v>4649</v>
      </c>
      <c r="H1106" t="s">
        <v>108</v>
      </c>
      <c r="I1106" t="s">
        <v>4021</v>
      </c>
      <c r="J1106" t="s">
        <v>222</v>
      </c>
      <c r="K1106" t="s">
        <v>121</v>
      </c>
    </row>
    <row r="1107" spans="1:11">
      <c r="A1107" s="92" t="s">
        <v>4648</v>
      </c>
      <c r="B1107" t="s">
        <v>2021</v>
      </c>
      <c r="C1107" t="s">
        <v>2426</v>
      </c>
      <c r="D1107" t="s">
        <v>2426</v>
      </c>
      <c r="E1107" t="s">
        <v>2427</v>
      </c>
      <c r="F1107" t="s">
        <v>2450</v>
      </c>
      <c r="G1107" t="s">
        <v>4650</v>
      </c>
      <c r="H1107" t="s">
        <v>2802</v>
      </c>
      <c r="I1107" t="s">
        <v>4025</v>
      </c>
      <c r="J1107" t="s">
        <v>222</v>
      </c>
      <c r="K1107" t="s">
        <v>121</v>
      </c>
    </row>
    <row r="1108" spans="1:11">
      <c r="A1108" s="92" t="s">
        <v>4648</v>
      </c>
      <c r="B1108" t="s">
        <v>2021</v>
      </c>
      <c r="C1108" t="s">
        <v>2963</v>
      </c>
      <c r="D1108" t="s">
        <v>2432</v>
      </c>
      <c r="E1108" t="s">
        <v>2964</v>
      </c>
      <c r="G1108" t="s">
        <v>4649</v>
      </c>
      <c r="H1108" t="s">
        <v>2923</v>
      </c>
      <c r="I1108" t="s">
        <v>4025</v>
      </c>
      <c r="J1108" t="s">
        <v>2210</v>
      </c>
      <c r="K1108" t="s">
        <v>121</v>
      </c>
    </row>
    <row r="1109" spans="1:11">
      <c r="A1109" s="92" t="s">
        <v>4648</v>
      </c>
      <c r="B1109" t="s">
        <v>2021</v>
      </c>
      <c r="C1109" t="s">
        <v>2965</v>
      </c>
      <c r="D1109" t="s">
        <v>2834</v>
      </c>
      <c r="E1109" t="s">
        <v>2675</v>
      </c>
      <c r="F1109" t="s">
        <v>2966</v>
      </c>
      <c r="G1109" t="s">
        <v>4649</v>
      </c>
      <c r="H1109" t="s">
        <v>2675</v>
      </c>
      <c r="I1109" t="s">
        <v>4025</v>
      </c>
      <c r="J1109" t="s">
        <v>222</v>
      </c>
      <c r="K1109" t="s">
        <v>121</v>
      </c>
    </row>
    <row r="1110" spans="1:11">
      <c r="A1110" s="92" t="s">
        <v>4648</v>
      </c>
      <c r="B1110" t="s">
        <v>2021</v>
      </c>
      <c r="C1110" t="s">
        <v>2967</v>
      </c>
      <c r="D1110" t="s">
        <v>2467</v>
      </c>
      <c r="E1110" t="s">
        <v>2968</v>
      </c>
      <c r="F1110" t="s">
        <v>2970</v>
      </c>
      <c r="G1110" t="s">
        <v>4654</v>
      </c>
      <c r="H1110" t="s">
        <v>2969</v>
      </c>
      <c r="I1110" t="s">
        <v>4025</v>
      </c>
      <c r="J1110" t="s">
        <v>2210</v>
      </c>
      <c r="K1110" t="s">
        <v>121</v>
      </c>
    </row>
    <row r="1111" spans="1:11">
      <c r="A1111" s="92" t="s">
        <v>4648</v>
      </c>
      <c r="B1111" t="s">
        <v>2021</v>
      </c>
      <c r="C1111" t="s">
        <v>2971</v>
      </c>
      <c r="D1111" t="s">
        <v>2844</v>
      </c>
      <c r="E1111" t="s">
        <v>2675</v>
      </c>
      <c r="F1111" t="s">
        <v>2972</v>
      </c>
      <c r="G1111" t="s">
        <v>4649</v>
      </c>
      <c r="H1111" t="s">
        <v>2675</v>
      </c>
      <c r="I1111" t="s">
        <v>4025</v>
      </c>
      <c r="J1111" t="s">
        <v>222</v>
      </c>
      <c r="K1111" t="s">
        <v>121</v>
      </c>
    </row>
    <row r="1112" spans="1:11">
      <c r="A1112" s="92" t="s">
        <v>4648</v>
      </c>
      <c r="B1112" t="s">
        <v>2021</v>
      </c>
      <c r="C1112" t="s">
        <v>2973</v>
      </c>
      <c r="D1112" t="s">
        <v>2826</v>
      </c>
      <c r="E1112" t="s">
        <v>2675</v>
      </c>
      <c r="F1112" t="s">
        <v>2974</v>
      </c>
      <c r="G1112" t="s">
        <v>4649</v>
      </c>
      <c r="H1112" t="s">
        <v>2675</v>
      </c>
      <c r="I1112" t="s">
        <v>4025</v>
      </c>
      <c r="J1112" t="s">
        <v>222</v>
      </c>
      <c r="K1112" t="s">
        <v>121</v>
      </c>
    </row>
    <row r="1113" spans="1:11">
      <c r="A1113" s="92" t="s">
        <v>4648</v>
      </c>
      <c r="B1113" t="s">
        <v>2021</v>
      </c>
      <c r="C1113" t="s">
        <v>2975</v>
      </c>
      <c r="D1113" t="s">
        <v>2814</v>
      </c>
      <c r="E1113" t="s">
        <v>2675</v>
      </c>
      <c r="F1113" t="s">
        <v>2976</v>
      </c>
      <c r="G1113" t="s">
        <v>4649</v>
      </c>
      <c r="H1113" t="s">
        <v>2675</v>
      </c>
      <c r="I1113" t="s">
        <v>4025</v>
      </c>
      <c r="J1113" t="s">
        <v>1888</v>
      </c>
      <c r="K1113" t="s">
        <v>108</v>
      </c>
    </row>
    <row r="1114" spans="1:11">
      <c r="A1114" s="92" t="s">
        <v>4648</v>
      </c>
      <c r="B1114" t="s">
        <v>2021</v>
      </c>
      <c r="C1114" t="s">
        <v>2977</v>
      </c>
      <c r="D1114" t="s">
        <v>2814</v>
      </c>
      <c r="E1114" t="s">
        <v>108</v>
      </c>
      <c r="F1114" t="s">
        <v>2978</v>
      </c>
      <c r="G1114" t="s">
        <v>4649</v>
      </c>
      <c r="H1114" t="s">
        <v>108</v>
      </c>
      <c r="I1114" t="s">
        <v>4025</v>
      </c>
      <c r="J1114" t="s">
        <v>222</v>
      </c>
      <c r="K1114" t="s">
        <v>121</v>
      </c>
    </row>
    <row r="1115" spans="1:11">
      <c r="A1115" s="92" t="s">
        <v>4648</v>
      </c>
      <c r="B1115" t="s">
        <v>2021</v>
      </c>
      <c r="C1115" t="s">
        <v>2979</v>
      </c>
      <c r="D1115" t="s">
        <v>2844</v>
      </c>
      <c r="E1115" t="s">
        <v>2675</v>
      </c>
      <c r="F1115" t="s">
        <v>2974</v>
      </c>
      <c r="G1115" t="s">
        <v>4649</v>
      </c>
      <c r="H1115" t="s">
        <v>2675</v>
      </c>
      <c r="I1115" t="s">
        <v>4025</v>
      </c>
      <c r="J1115" t="s">
        <v>222</v>
      </c>
      <c r="K1115" t="s">
        <v>121</v>
      </c>
    </row>
    <row r="1116" spans="1:11">
      <c r="A1116" s="92" t="s">
        <v>4648</v>
      </c>
      <c r="B1116" t="s">
        <v>2021</v>
      </c>
      <c r="C1116" t="s">
        <v>2466</v>
      </c>
      <c r="D1116" t="s">
        <v>2467</v>
      </c>
      <c r="G1116" t="s">
        <v>4615</v>
      </c>
      <c r="I1116" t="s">
        <v>4025</v>
      </c>
      <c r="J1116" t="s">
        <v>222</v>
      </c>
      <c r="K1116" t="s">
        <v>121</v>
      </c>
    </row>
    <row r="1117" spans="1:11">
      <c r="A1117" s="92" t="s">
        <v>4648</v>
      </c>
      <c r="B1117" t="s">
        <v>2021</v>
      </c>
      <c r="C1117" t="s">
        <v>2469</v>
      </c>
      <c r="D1117" t="s">
        <v>2432</v>
      </c>
      <c r="G1117" t="s">
        <v>4613</v>
      </c>
      <c r="I1117" t="s">
        <v>4025</v>
      </c>
      <c r="J1117" t="s">
        <v>222</v>
      </c>
      <c r="K1117" t="s">
        <v>121</v>
      </c>
    </row>
    <row r="1118" spans="1:11">
      <c r="A1118" s="92" t="s">
        <v>4648</v>
      </c>
      <c r="B1118" t="s">
        <v>2021</v>
      </c>
      <c r="C1118" t="s">
        <v>2980</v>
      </c>
      <c r="D1118" t="s">
        <v>2432</v>
      </c>
      <c r="E1118" t="s">
        <v>2556</v>
      </c>
      <c r="G1118" t="s">
        <v>4649</v>
      </c>
      <c r="H1118" t="s">
        <v>2556</v>
      </c>
      <c r="I1118" t="s">
        <v>4025</v>
      </c>
      <c r="J1118" t="s">
        <v>222</v>
      </c>
      <c r="K1118" t="s">
        <v>121</v>
      </c>
    </row>
    <row r="1119" spans="1:11">
      <c r="A1119" s="92" t="s">
        <v>4648</v>
      </c>
      <c r="B1119" t="s">
        <v>2021</v>
      </c>
      <c r="C1119" t="s">
        <v>2981</v>
      </c>
      <c r="D1119" t="s">
        <v>2844</v>
      </c>
      <c r="E1119" t="s">
        <v>108</v>
      </c>
      <c r="F1119" t="s">
        <v>2982</v>
      </c>
      <c r="G1119" t="s">
        <v>4649</v>
      </c>
      <c r="H1119" t="s">
        <v>108</v>
      </c>
      <c r="I1119" t="s">
        <v>4025</v>
      </c>
    </row>
    <row r="1120" spans="1:11">
      <c r="A1120" s="92" t="s">
        <v>4648</v>
      </c>
      <c r="B1120" t="s">
        <v>2021</v>
      </c>
      <c r="C1120" t="s">
        <v>2983</v>
      </c>
      <c r="D1120" t="s">
        <v>2801</v>
      </c>
      <c r="E1120" t="s">
        <v>2675</v>
      </c>
      <c r="F1120" t="s">
        <v>2984</v>
      </c>
      <c r="G1120" t="s">
        <v>4649</v>
      </c>
      <c r="H1120" t="s">
        <v>2675</v>
      </c>
      <c r="I1120" t="s">
        <v>4025</v>
      </c>
    </row>
    <row r="1121" spans="1:11">
      <c r="A1121" s="92" t="s">
        <v>4648</v>
      </c>
      <c r="B1121" t="s">
        <v>2021</v>
      </c>
      <c r="C1121" t="s">
        <v>2985</v>
      </c>
      <c r="D1121" t="s">
        <v>2801</v>
      </c>
      <c r="E1121" t="s">
        <v>2986</v>
      </c>
      <c r="F1121" t="s">
        <v>2987</v>
      </c>
      <c r="G1121" t="s">
        <v>4649</v>
      </c>
      <c r="H1121" t="s">
        <v>108</v>
      </c>
      <c r="I1121" t="s">
        <v>4025</v>
      </c>
      <c r="J1121" t="s">
        <v>222</v>
      </c>
      <c r="K1121" t="s">
        <v>121</v>
      </c>
    </row>
    <row r="1122" spans="1:11">
      <c r="A1122" s="92" t="s">
        <v>4648</v>
      </c>
      <c r="B1122" t="s">
        <v>2021</v>
      </c>
      <c r="C1122" t="s">
        <v>2988</v>
      </c>
      <c r="D1122" t="s">
        <v>2844</v>
      </c>
      <c r="E1122" t="s">
        <v>2675</v>
      </c>
      <c r="F1122" t="s">
        <v>2989</v>
      </c>
      <c r="G1122" t="s">
        <v>4649</v>
      </c>
      <c r="H1122" t="s">
        <v>2675</v>
      </c>
      <c r="I1122" t="s">
        <v>4025</v>
      </c>
      <c r="J1122" t="s">
        <v>222</v>
      </c>
      <c r="K1122" t="s">
        <v>121</v>
      </c>
    </row>
    <row r="1123" spans="1:11">
      <c r="A1123" s="92" t="s">
        <v>4648</v>
      </c>
      <c r="B1123" t="s">
        <v>2021</v>
      </c>
      <c r="C1123" t="s">
        <v>2990</v>
      </c>
      <c r="D1123" t="s">
        <v>2801</v>
      </c>
      <c r="E1123" t="s">
        <v>2556</v>
      </c>
      <c r="F1123" t="s">
        <v>2991</v>
      </c>
      <c r="G1123" t="s">
        <v>4649</v>
      </c>
      <c r="H1123" t="s">
        <v>2556</v>
      </c>
      <c r="I1123" t="s">
        <v>4025</v>
      </c>
      <c r="J1123" t="s">
        <v>222</v>
      </c>
      <c r="K1123" t="s">
        <v>121</v>
      </c>
    </row>
    <row r="1124" spans="1:11">
      <c r="A1124" s="92" t="s">
        <v>4648</v>
      </c>
      <c r="B1124" t="s">
        <v>2022</v>
      </c>
      <c r="C1124" t="s">
        <v>2426</v>
      </c>
      <c r="D1124" t="s">
        <v>2426</v>
      </c>
      <c r="E1124" t="s">
        <v>2427</v>
      </c>
      <c r="F1124" t="s">
        <v>2450</v>
      </c>
      <c r="G1124" t="s">
        <v>4650</v>
      </c>
      <c r="H1124" t="s">
        <v>2802</v>
      </c>
      <c r="I1124" t="s">
        <v>4029</v>
      </c>
      <c r="J1124" t="s">
        <v>222</v>
      </c>
      <c r="K1124" t="s">
        <v>121</v>
      </c>
    </row>
    <row r="1125" spans="1:11">
      <c r="A1125" s="92" t="s">
        <v>4648</v>
      </c>
      <c r="B1125" t="s">
        <v>2022</v>
      </c>
      <c r="C1125" t="s">
        <v>2993</v>
      </c>
      <c r="D1125" t="s">
        <v>2834</v>
      </c>
      <c r="E1125" t="s">
        <v>2994</v>
      </c>
      <c r="F1125" t="s">
        <v>2996</v>
      </c>
      <c r="G1125" t="s">
        <v>4650</v>
      </c>
      <c r="H1125" t="s">
        <v>2995</v>
      </c>
      <c r="I1125" t="s">
        <v>4029</v>
      </c>
      <c r="J1125" t="s">
        <v>222</v>
      </c>
      <c r="K1125" t="s">
        <v>121</v>
      </c>
    </row>
    <row r="1126" spans="1:11">
      <c r="A1126" s="92" t="s">
        <v>4648</v>
      </c>
      <c r="B1126" t="s">
        <v>2022</v>
      </c>
      <c r="C1126" t="s">
        <v>2997</v>
      </c>
      <c r="D1126" t="s">
        <v>2814</v>
      </c>
      <c r="E1126" t="s">
        <v>2998</v>
      </c>
      <c r="F1126" t="s">
        <v>2999</v>
      </c>
      <c r="G1126" t="s">
        <v>4649</v>
      </c>
      <c r="H1126" t="s">
        <v>108</v>
      </c>
      <c r="I1126" t="s">
        <v>4029</v>
      </c>
      <c r="J1126" t="s">
        <v>2210</v>
      </c>
      <c r="K1126" t="s">
        <v>121</v>
      </c>
    </row>
    <row r="1127" spans="1:11">
      <c r="A1127" s="92" t="s">
        <v>4648</v>
      </c>
      <c r="B1127" t="s">
        <v>2022</v>
      </c>
      <c r="C1127" t="s">
        <v>3000</v>
      </c>
      <c r="D1127" t="s">
        <v>2826</v>
      </c>
      <c r="E1127" t="s">
        <v>3001</v>
      </c>
      <c r="F1127" t="s">
        <v>3002</v>
      </c>
      <c r="G1127" t="s">
        <v>4649</v>
      </c>
      <c r="H1127" t="s">
        <v>2675</v>
      </c>
      <c r="I1127" t="s">
        <v>4029</v>
      </c>
      <c r="J1127" t="s">
        <v>2210</v>
      </c>
      <c r="K1127" t="s">
        <v>121</v>
      </c>
    </row>
    <row r="1128" spans="1:11">
      <c r="A1128" s="92" t="s">
        <v>4648</v>
      </c>
      <c r="B1128" t="s">
        <v>2022</v>
      </c>
      <c r="C1128" t="s">
        <v>3003</v>
      </c>
      <c r="D1128" t="s">
        <v>2826</v>
      </c>
      <c r="E1128" t="s">
        <v>3001</v>
      </c>
      <c r="F1128" t="s">
        <v>3002</v>
      </c>
      <c r="G1128" t="s">
        <v>4649</v>
      </c>
      <c r="H1128" t="s">
        <v>2675</v>
      </c>
      <c r="I1128" t="s">
        <v>4029</v>
      </c>
      <c r="J1128" t="s">
        <v>222</v>
      </c>
      <c r="K1128" t="s">
        <v>121</v>
      </c>
    </row>
    <row r="1129" spans="1:11">
      <c r="A1129" s="92" t="s">
        <v>4648</v>
      </c>
      <c r="B1129" t="s">
        <v>2022</v>
      </c>
      <c r="C1129" t="s">
        <v>3004</v>
      </c>
      <c r="D1129" t="s">
        <v>2467</v>
      </c>
      <c r="E1129" t="s">
        <v>2675</v>
      </c>
      <c r="F1129" t="s">
        <v>3005</v>
      </c>
      <c r="G1129" t="s">
        <v>4649</v>
      </c>
      <c r="H1129" t="s">
        <v>2675</v>
      </c>
      <c r="I1129" t="s">
        <v>4029</v>
      </c>
      <c r="J1129" t="s">
        <v>222</v>
      </c>
      <c r="K1129" t="s">
        <v>121</v>
      </c>
    </row>
    <row r="1130" spans="1:11">
      <c r="A1130" s="92" t="s">
        <v>4648</v>
      </c>
      <c r="B1130" t="s">
        <v>2022</v>
      </c>
      <c r="C1130" t="s">
        <v>3006</v>
      </c>
      <c r="D1130" t="s">
        <v>2834</v>
      </c>
      <c r="E1130" t="s">
        <v>2675</v>
      </c>
      <c r="F1130" t="s">
        <v>3007</v>
      </c>
      <c r="G1130" t="s">
        <v>4649</v>
      </c>
      <c r="H1130" t="s">
        <v>2675</v>
      </c>
      <c r="I1130" t="s">
        <v>4029</v>
      </c>
      <c r="J1130" t="s">
        <v>222</v>
      </c>
      <c r="K1130" t="s">
        <v>121</v>
      </c>
    </row>
    <row r="1131" spans="1:11">
      <c r="A1131" s="92" t="s">
        <v>4648</v>
      </c>
      <c r="B1131" t="s">
        <v>2022</v>
      </c>
      <c r="C1131" t="s">
        <v>3008</v>
      </c>
      <c r="D1131" t="s">
        <v>2826</v>
      </c>
      <c r="E1131" t="s">
        <v>2675</v>
      </c>
      <c r="F1131" t="s">
        <v>3009</v>
      </c>
      <c r="G1131" t="s">
        <v>4649</v>
      </c>
      <c r="H1131" t="s">
        <v>2675</v>
      </c>
      <c r="I1131" t="s">
        <v>4029</v>
      </c>
      <c r="J1131" t="s">
        <v>222</v>
      </c>
      <c r="K1131" t="s">
        <v>121</v>
      </c>
    </row>
    <row r="1132" spans="1:11">
      <c r="A1132" s="92" t="s">
        <v>4648</v>
      </c>
      <c r="B1132" t="s">
        <v>2022</v>
      </c>
      <c r="C1132" t="s">
        <v>3010</v>
      </c>
      <c r="D1132" t="s">
        <v>2792</v>
      </c>
      <c r="E1132" t="s">
        <v>2675</v>
      </c>
      <c r="F1132" t="s">
        <v>3011</v>
      </c>
      <c r="G1132" t="s">
        <v>4649</v>
      </c>
      <c r="H1132" t="s">
        <v>2675</v>
      </c>
      <c r="I1132" t="s">
        <v>4029</v>
      </c>
      <c r="J1132" t="s">
        <v>222</v>
      </c>
      <c r="K1132" t="s">
        <v>121</v>
      </c>
    </row>
    <row r="1133" spans="1:11">
      <c r="A1133" s="92" t="s">
        <v>4648</v>
      </c>
      <c r="B1133" t="s">
        <v>2022</v>
      </c>
      <c r="C1133" t="s">
        <v>3012</v>
      </c>
      <c r="D1133" t="s">
        <v>2834</v>
      </c>
      <c r="E1133" t="s">
        <v>2675</v>
      </c>
      <c r="F1133" t="s">
        <v>3013</v>
      </c>
      <c r="G1133" t="s">
        <v>4649</v>
      </c>
      <c r="H1133" t="s">
        <v>2675</v>
      </c>
      <c r="I1133" t="s">
        <v>4029</v>
      </c>
      <c r="J1133" t="s">
        <v>222</v>
      </c>
      <c r="K1133" t="s">
        <v>121</v>
      </c>
    </row>
    <row r="1134" spans="1:11">
      <c r="A1134" s="92" t="s">
        <v>4648</v>
      </c>
      <c r="B1134" t="s">
        <v>2022</v>
      </c>
      <c r="C1134" t="s">
        <v>3014</v>
      </c>
      <c r="D1134" t="s">
        <v>2871</v>
      </c>
      <c r="E1134" t="s">
        <v>2675</v>
      </c>
      <c r="F1134" t="s">
        <v>3015</v>
      </c>
      <c r="G1134" t="s">
        <v>4649</v>
      </c>
      <c r="H1134" t="s">
        <v>2675</v>
      </c>
      <c r="I1134" t="s">
        <v>4029</v>
      </c>
      <c r="J1134" t="s">
        <v>222</v>
      </c>
      <c r="K1134" t="s">
        <v>121</v>
      </c>
    </row>
    <row r="1135" spans="1:11">
      <c r="A1135" s="92" t="s">
        <v>4648</v>
      </c>
      <c r="B1135" t="s">
        <v>2022</v>
      </c>
      <c r="C1135" t="s">
        <v>3016</v>
      </c>
      <c r="D1135" t="s">
        <v>2792</v>
      </c>
      <c r="E1135" t="s">
        <v>2675</v>
      </c>
      <c r="F1135" t="s">
        <v>3017</v>
      </c>
      <c r="G1135" t="s">
        <v>4649</v>
      </c>
      <c r="H1135" t="s">
        <v>2675</v>
      </c>
      <c r="I1135" t="s">
        <v>4029</v>
      </c>
      <c r="J1135" t="s">
        <v>222</v>
      </c>
      <c r="K1135" t="s">
        <v>121</v>
      </c>
    </row>
    <row r="1136" spans="1:11">
      <c r="A1136" s="92" t="s">
        <v>4648</v>
      </c>
      <c r="B1136" t="s">
        <v>2022</v>
      </c>
      <c r="C1136" t="s">
        <v>3018</v>
      </c>
      <c r="D1136" t="s">
        <v>2432</v>
      </c>
      <c r="E1136" t="s">
        <v>3019</v>
      </c>
      <c r="F1136" t="s">
        <v>3020</v>
      </c>
      <c r="G1136" t="s">
        <v>4649</v>
      </c>
      <c r="H1136" t="s">
        <v>108</v>
      </c>
      <c r="I1136" t="s">
        <v>4029</v>
      </c>
      <c r="J1136" t="s">
        <v>222</v>
      </c>
      <c r="K1136" t="s">
        <v>121</v>
      </c>
    </row>
    <row r="1137" spans="1:11">
      <c r="A1137" s="92" t="s">
        <v>4648</v>
      </c>
      <c r="B1137" t="s">
        <v>2022</v>
      </c>
      <c r="C1137" t="s">
        <v>3021</v>
      </c>
      <c r="D1137" t="s">
        <v>2432</v>
      </c>
      <c r="E1137" t="s">
        <v>1213</v>
      </c>
      <c r="G1137" t="s">
        <v>4651</v>
      </c>
      <c r="H1137" t="s">
        <v>1213</v>
      </c>
      <c r="I1137" t="s">
        <v>4029</v>
      </c>
      <c r="J1137" t="s">
        <v>222</v>
      </c>
      <c r="K1137" t="s">
        <v>121</v>
      </c>
    </row>
    <row r="1138" spans="1:11">
      <c r="A1138" s="92" t="s">
        <v>4648</v>
      </c>
      <c r="B1138" t="s">
        <v>2022</v>
      </c>
      <c r="C1138" t="s">
        <v>3022</v>
      </c>
      <c r="D1138" t="s">
        <v>2818</v>
      </c>
      <c r="E1138" t="s">
        <v>2675</v>
      </c>
      <c r="F1138" t="s">
        <v>2966</v>
      </c>
      <c r="G1138" t="s">
        <v>4649</v>
      </c>
      <c r="H1138" t="s">
        <v>2675</v>
      </c>
      <c r="I1138" t="s">
        <v>4029</v>
      </c>
      <c r="J1138" t="s">
        <v>222</v>
      </c>
      <c r="K1138" t="s">
        <v>121</v>
      </c>
    </row>
    <row r="1139" spans="1:11">
      <c r="A1139" s="92" t="s">
        <v>4648</v>
      </c>
      <c r="B1139" t="s">
        <v>2023</v>
      </c>
      <c r="C1139" t="s">
        <v>2472</v>
      </c>
      <c r="D1139" t="s">
        <v>2473</v>
      </c>
      <c r="E1139" t="s">
        <v>2474</v>
      </c>
      <c r="F1139" t="s">
        <v>2476</v>
      </c>
      <c r="G1139" t="s">
        <v>4650</v>
      </c>
      <c r="H1139" t="s">
        <v>2475</v>
      </c>
      <c r="I1139" t="s">
        <v>4032</v>
      </c>
      <c r="J1139" t="s">
        <v>2206</v>
      </c>
      <c r="K1139" t="s">
        <v>108</v>
      </c>
    </row>
    <row r="1140" spans="1:11">
      <c r="A1140" s="92" t="s">
        <v>4648</v>
      </c>
      <c r="B1140" t="s">
        <v>2023</v>
      </c>
      <c r="C1140" t="s">
        <v>2477</v>
      </c>
      <c r="D1140" t="s">
        <v>2426</v>
      </c>
      <c r="E1140" t="s">
        <v>1213</v>
      </c>
      <c r="G1140" t="s">
        <v>4651</v>
      </c>
      <c r="H1140" t="s">
        <v>1213</v>
      </c>
      <c r="I1140" t="s">
        <v>4032</v>
      </c>
      <c r="J1140" t="s">
        <v>222</v>
      </c>
      <c r="K1140" t="s">
        <v>121</v>
      </c>
    </row>
    <row r="1141" spans="1:11">
      <c r="A1141" s="92" t="s">
        <v>4648</v>
      </c>
      <c r="B1141" t="s">
        <v>2023</v>
      </c>
      <c r="C1141" t="s">
        <v>2478</v>
      </c>
      <c r="E1141" t="s">
        <v>2479</v>
      </c>
      <c r="G1141" t="s">
        <v>4649</v>
      </c>
      <c r="H1141" t="s">
        <v>2552</v>
      </c>
      <c r="I1141" t="s">
        <v>4032</v>
      </c>
      <c r="J1141" t="s">
        <v>2210</v>
      </c>
      <c r="K1141" t="s">
        <v>121</v>
      </c>
    </row>
    <row r="1142" spans="1:11">
      <c r="A1142" s="92" t="s">
        <v>4648</v>
      </c>
      <c r="B1142" t="s">
        <v>2023</v>
      </c>
      <c r="C1142" t="s">
        <v>2553</v>
      </c>
      <c r="D1142" t="s">
        <v>2473</v>
      </c>
      <c r="E1142" t="s">
        <v>108</v>
      </c>
      <c r="G1142" t="s">
        <v>4649</v>
      </c>
      <c r="H1142" t="s">
        <v>108</v>
      </c>
      <c r="I1142" t="s">
        <v>4032</v>
      </c>
      <c r="J1142" t="s">
        <v>2206</v>
      </c>
      <c r="K1142" t="s">
        <v>108</v>
      </c>
    </row>
    <row r="1143" spans="1:11">
      <c r="A1143" s="92" t="s">
        <v>4648</v>
      </c>
      <c r="B1143" t="s">
        <v>2023</v>
      </c>
      <c r="C1143" t="s">
        <v>2554</v>
      </c>
      <c r="D1143" t="s">
        <v>2555</v>
      </c>
      <c r="E1143" t="s">
        <v>2556</v>
      </c>
      <c r="F1143" t="s">
        <v>2557</v>
      </c>
      <c r="G1143" t="s">
        <v>4649</v>
      </c>
      <c r="H1143" t="s">
        <v>2556</v>
      </c>
      <c r="I1143" t="s">
        <v>4032</v>
      </c>
      <c r="J1143" t="s">
        <v>222</v>
      </c>
      <c r="K1143" t="s">
        <v>121</v>
      </c>
    </row>
    <row r="1144" spans="1:11">
      <c r="A1144" s="92" t="s">
        <v>4648</v>
      </c>
      <c r="B1144" t="s">
        <v>2023</v>
      </c>
      <c r="C1144" t="s">
        <v>2558</v>
      </c>
      <c r="E1144" t="s">
        <v>108</v>
      </c>
      <c r="G1144" t="s">
        <v>4649</v>
      </c>
      <c r="H1144" t="s">
        <v>108</v>
      </c>
      <c r="I1144" t="s">
        <v>4032</v>
      </c>
      <c r="J1144" t="s">
        <v>222</v>
      </c>
      <c r="K1144" t="s">
        <v>121</v>
      </c>
    </row>
    <row r="1145" spans="1:11">
      <c r="A1145" s="92" t="s">
        <v>4648</v>
      </c>
      <c r="B1145" t="s">
        <v>2024</v>
      </c>
      <c r="C1145" t="s">
        <v>2560</v>
      </c>
      <c r="D1145" t="s">
        <v>2485</v>
      </c>
      <c r="E1145" t="s">
        <v>108</v>
      </c>
      <c r="G1145" t="s">
        <v>4649</v>
      </c>
      <c r="H1145" t="s">
        <v>108</v>
      </c>
      <c r="I1145" t="s">
        <v>4036</v>
      </c>
      <c r="J1145" t="s">
        <v>222</v>
      </c>
      <c r="K1145" t="s">
        <v>121</v>
      </c>
    </row>
    <row r="1146" spans="1:11">
      <c r="A1146" s="92" t="s">
        <v>4648</v>
      </c>
      <c r="B1146" t="s">
        <v>2024</v>
      </c>
      <c r="C1146" t="s">
        <v>2561</v>
      </c>
      <c r="D1146" t="s">
        <v>2562</v>
      </c>
      <c r="E1146" t="s">
        <v>108</v>
      </c>
      <c r="F1146" t="s">
        <v>2563</v>
      </c>
      <c r="G1146" t="s">
        <v>4649</v>
      </c>
      <c r="H1146" t="s">
        <v>108</v>
      </c>
      <c r="I1146" t="s">
        <v>4036</v>
      </c>
      <c r="J1146" t="s">
        <v>222</v>
      </c>
      <c r="K1146" t="s">
        <v>121</v>
      </c>
    </row>
    <row r="1147" spans="1:11">
      <c r="A1147" s="92" t="s">
        <v>4648</v>
      </c>
      <c r="B1147" t="s">
        <v>2024</v>
      </c>
      <c r="C1147" t="s">
        <v>2564</v>
      </c>
      <c r="D1147" t="s">
        <v>2562</v>
      </c>
      <c r="E1147" t="s">
        <v>108</v>
      </c>
      <c r="G1147" t="s">
        <v>4649</v>
      </c>
      <c r="H1147" t="s">
        <v>108</v>
      </c>
      <c r="I1147" t="s">
        <v>4036</v>
      </c>
      <c r="J1147" t="s">
        <v>222</v>
      </c>
      <c r="K1147" t="s">
        <v>121</v>
      </c>
    </row>
    <row r="1148" spans="1:11">
      <c r="A1148" s="92" t="s">
        <v>4648</v>
      </c>
      <c r="B1148" t="s">
        <v>2024</v>
      </c>
      <c r="C1148" t="s">
        <v>2481</v>
      </c>
      <c r="D1148" t="s">
        <v>2426</v>
      </c>
      <c r="E1148" t="s">
        <v>2427</v>
      </c>
      <c r="G1148" t="s">
        <v>4650</v>
      </c>
      <c r="H1148" t="s">
        <v>2802</v>
      </c>
      <c r="I1148" t="s">
        <v>4036</v>
      </c>
      <c r="J1148" t="s">
        <v>222</v>
      </c>
      <c r="K1148" t="s">
        <v>121</v>
      </c>
    </row>
    <row r="1149" spans="1:11">
      <c r="A1149" s="92" t="s">
        <v>4648</v>
      </c>
      <c r="B1149" t="s">
        <v>2024</v>
      </c>
      <c r="C1149" t="s">
        <v>2566</v>
      </c>
      <c r="D1149" t="s">
        <v>2567</v>
      </c>
      <c r="E1149" t="s">
        <v>108</v>
      </c>
      <c r="F1149" t="s">
        <v>2568</v>
      </c>
      <c r="G1149" t="s">
        <v>4649</v>
      </c>
      <c r="H1149" t="s">
        <v>108</v>
      </c>
      <c r="I1149" t="s">
        <v>4036</v>
      </c>
      <c r="J1149" t="s">
        <v>222</v>
      </c>
      <c r="K1149" t="s">
        <v>121</v>
      </c>
    </row>
    <row r="1150" spans="1:11">
      <c r="A1150" s="92" t="s">
        <v>4648</v>
      </c>
      <c r="B1150" t="s">
        <v>3816</v>
      </c>
      <c r="C1150" t="s">
        <v>2570</v>
      </c>
      <c r="D1150" t="s">
        <v>2571</v>
      </c>
      <c r="E1150" t="s">
        <v>108</v>
      </c>
      <c r="G1150" t="s">
        <v>4649</v>
      </c>
      <c r="H1150" t="s">
        <v>108</v>
      </c>
      <c r="I1150" t="s">
        <v>4040</v>
      </c>
      <c r="J1150" t="s">
        <v>2210</v>
      </c>
      <c r="K1150" t="s">
        <v>121</v>
      </c>
    </row>
    <row r="1151" spans="1:11">
      <c r="A1151" s="92" t="s">
        <v>4648</v>
      </c>
      <c r="B1151" t="s">
        <v>3816</v>
      </c>
      <c r="C1151" t="s">
        <v>2572</v>
      </c>
      <c r="D1151" t="s">
        <v>2571</v>
      </c>
      <c r="E1151" t="s">
        <v>2573</v>
      </c>
      <c r="G1151" t="s">
        <v>4649</v>
      </c>
      <c r="H1151" t="s">
        <v>2794</v>
      </c>
      <c r="I1151" t="s">
        <v>4040</v>
      </c>
      <c r="J1151" t="s">
        <v>222</v>
      </c>
      <c r="K1151" t="s">
        <v>121</v>
      </c>
    </row>
    <row r="1152" spans="1:11">
      <c r="A1152" s="92" t="s">
        <v>4648</v>
      </c>
      <c r="B1152" t="s">
        <v>3816</v>
      </c>
      <c r="C1152" t="s">
        <v>2574</v>
      </c>
      <c r="D1152" t="s">
        <v>2571</v>
      </c>
      <c r="E1152" t="s">
        <v>2575</v>
      </c>
      <c r="F1152" t="s">
        <v>2576</v>
      </c>
      <c r="G1152" t="s">
        <v>4649</v>
      </c>
      <c r="H1152" t="s">
        <v>108</v>
      </c>
      <c r="I1152" t="s">
        <v>4040</v>
      </c>
      <c r="J1152" t="s">
        <v>222</v>
      </c>
      <c r="K1152" t="s">
        <v>121</v>
      </c>
    </row>
    <row r="1153" spans="1:11">
      <c r="A1153" s="92" t="s">
        <v>4648</v>
      </c>
      <c r="B1153" t="s">
        <v>3816</v>
      </c>
      <c r="C1153" t="s">
        <v>2577</v>
      </c>
      <c r="D1153" t="s">
        <v>2571</v>
      </c>
      <c r="E1153" t="s">
        <v>108</v>
      </c>
      <c r="G1153" t="s">
        <v>4649</v>
      </c>
      <c r="H1153" t="s">
        <v>108</v>
      </c>
      <c r="I1153" t="s">
        <v>4040</v>
      </c>
      <c r="J1153" t="s">
        <v>222</v>
      </c>
      <c r="K1153" t="s">
        <v>121</v>
      </c>
    </row>
    <row r="1154" spans="1:11">
      <c r="A1154" s="92" t="s">
        <v>4648</v>
      </c>
      <c r="B1154" t="s">
        <v>2030</v>
      </c>
      <c r="C1154" t="s">
        <v>2579</v>
      </c>
      <c r="D1154" t="s">
        <v>2580</v>
      </c>
      <c r="E1154" t="s">
        <v>2581</v>
      </c>
      <c r="G1154" t="s">
        <v>4649</v>
      </c>
      <c r="H1154" t="s">
        <v>108</v>
      </c>
      <c r="I1154" t="s">
        <v>4044</v>
      </c>
      <c r="J1154" t="s">
        <v>222</v>
      </c>
      <c r="K1154" t="s">
        <v>121</v>
      </c>
    </row>
    <row r="1155" spans="1:11">
      <c r="A1155" s="92" t="s">
        <v>4648</v>
      </c>
      <c r="B1155" t="s">
        <v>2030</v>
      </c>
      <c r="C1155" t="s">
        <v>2584</v>
      </c>
      <c r="D1155" t="s">
        <v>2585</v>
      </c>
      <c r="E1155" t="s">
        <v>2586</v>
      </c>
      <c r="G1155" t="s">
        <v>4649</v>
      </c>
      <c r="H1155" t="s">
        <v>108</v>
      </c>
      <c r="I1155" t="s">
        <v>4044</v>
      </c>
      <c r="J1155" t="s">
        <v>222</v>
      </c>
      <c r="K1155" t="s">
        <v>121</v>
      </c>
    </row>
    <row r="1156" spans="1:11">
      <c r="A1156" s="92" t="s">
        <v>4648</v>
      </c>
      <c r="B1156" t="s">
        <v>2030</v>
      </c>
      <c r="C1156" t="s">
        <v>2587</v>
      </c>
      <c r="D1156" t="s">
        <v>2588</v>
      </c>
      <c r="E1156" t="s">
        <v>108</v>
      </c>
      <c r="F1156" t="s">
        <v>2589</v>
      </c>
      <c r="G1156" t="s">
        <v>4649</v>
      </c>
      <c r="H1156" t="s">
        <v>108</v>
      </c>
      <c r="I1156" t="s">
        <v>4044</v>
      </c>
      <c r="J1156" t="s">
        <v>222</v>
      </c>
      <c r="K1156" t="s">
        <v>121</v>
      </c>
    </row>
    <row r="1157" spans="1:11">
      <c r="A1157" s="92" t="s">
        <v>4648</v>
      </c>
      <c r="B1157" t="s">
        <v>2030</v>
      </c>
      <c r="C1157" t="s">
        <v>2590</v>
      </c>
      <c r="D1157" t="s">
        <v>2588</v>
      </c>
      <c r="E1157" t="s">
        <v>108</v>
      </c>
      <c r="G1157" t="s">
        <v>4649</v>
      </c>
      <c r="H1157" t="s">
        <v>108</v>
      </c>
      <c r="I1157" t="s">
        <v>4044</v>
      </c>
      <c r="J1157" t="s">
        <v>222</v>
      </c>
      <c r="K1157" t="s">
        <v>121</v>
      </c>
    </row>
    <row r="1158" spans="1:11">
      <c r="A1158" s="92" t="s">
        <v>4648</v>
      </c>
      <c r="B1158" t="s">
        <v>2032</v>
      </c>
      <c r="C1158" t="s">
        <v>2592</v>
      </c>
      <c r="D1158" t="s">
        <v>2485</v>
      </c>
      <c r="E1158" t="s">
        <v>108</v>
      </c>
      <c r="G1158" t="s">
        <v>4649</v>
      </c>
      <c r="H1158" t="s">
        <v>108</v>
      </c>
      <c r="I1158" t="s">
        <v>4048</v>
      </c>
      <c r="J1158" t="s">
        <v>222</v>
      </c>
      <c r="K1158" t="s">
        <v>121</v>
      </c>
    </row>
    <row r="1159" spans="1:11">
      <c r="A1159" s="92" t="s">
        <v>4648</v>
      </c>
      <c r="B1159" t="s">
        <v>2032</v>
      </c>
      <c r="C1159" t="s">
        <v>2484</v>
      </c>
      <c r="D1159" t="s">
        <v>2485</v>
      </c>
      <c r="E1159" t="s">
        <v>2427</v>
      </c>
      <c r="G1159" t="s">
        <v>4650</v>
      </c>
      <c r="H1159" t="s">
        <v>2802</v>
      </c>
      <c r="I1159" t="s">
        <v>4048</v>
      </c>
      <c r="J1159" t="s">
        <v>222</v>
      </c>
      <c r="K1159" t="s">
        <v>121</v>
      </c>
    </row>
    <row r="1160" spans="1:11">
      <c r="A1160" s="92" t="s">
        <v>4648</v>
      </c>
      <c r="B1160" t="s">
        <v>2032</v>
      </c>
      <c r="C1160" t="s">
        <v>2486</v>
      </c>
      <c r="D1160" t="s">
        <v>2485</v>
      </c>
      <c r="E1160" t="s">
        <v>2427</v>
      </c>
      <c r="G1160" t="s">
        <v>4650</v>
      </c>
      <c r="H1160" t="s">
        <v>2802</v>
      </c>
      <c r="I1160" t="s">
        <v>4048</v>
      </c>
      <c r="J1160" t="s">
        <v>222</v>
      </c>
      <c r="K1160" t="s">
        <v>121</v>
      </c>
    </row>
    <row r="1161" spans="1:11">
      <c r="A1161" s="92" t="s">
        <v>4648</v>
      </c>
      <c r="B1161" t="s">
        <v>2032</v>
      </c>
      <c r="C1161" t="s">
        <v>2487</v>
      </c>
      <c r="D1161" t="s">
        <v>2485</v>
      </c>
      <c r="E1161" t="s">
        <v>2427</v>
      </c>
      <c r="G1161" t="s">
        <v>4650</v>
      </c>
      <c r="H1161" t="s">
        <v>2802</v>
      </c>
      <c r="I1161" t="s">
        <v>4048</v>
      </c>
      <c r="J1161" t="s">
        <v>2210</v>
      </c>
      <c r="K1161" t="s">
        <v>121</v>
      </c>
    </row>
    <row r="1162" spans="1:11">
      <c r="A1162" s="92" t="s">
        <v>4648</v>
      </c>
      <c r="B1162" t="s">
        <v>2032</v>
      </c>
      <c r="C1162" t="s">
        <v>2488</v>
      </c>
      <c r="D1162" t="s">
        <v>2485</v>
      </c>
      <c r="E1162" t="s">
        <v>2427</v>
      </c>
      <c r="G1162" t="s">
        <v>4650</v>
      </c>
      <c r="H1162" t="s">
        <v>2802</v>
      </c>
      <c r="I1162" t="s">
        <v>4048</v>
      </c>
      <c r="J1162" t="s">
        <v>2210</v>
      </c>
      <c r="K1162" t="s">
        <v>121</v>
      </c>
    </row>
    <row r="1163" spans="1:11">
      <c r="A1163" s="92" t="s">
        <v>4648</v>
      </c>
      <c r="B1163" t="s">
        <v>2032</v>
      </c>
      <c r="C1163" t="s">
        <v>2593</v>
      </c>
      <c r="D1163" t="s">
        <v>2594</v>
      </c>
      <c r="E1163" t="s">
        <v>108</v>
      </c>
      <c r="F1163" t="s">
        <v>2595</v>
      </c>
      <c r="G1163" t="s">
        <v>4649</v>
      </c>
      <c r="H1163" t="s">
        <v>108</v>
      </c>
      <c r="I1163" t="s">
        <v>4048</v>
      </c>
      <c r="J1163" t="s">
        <v>2210</v>
      </c>
      <c r="K1163" t="s">
        <v>121</v>
      </c>
    </row>
    <row r="1164" spans="1:11">
      <c r="A1164" s="92" t="s">
        <v>4648</v>
      </c>
      <c r="B1164" t="s">
        <v>2032</v>
      </c>
      <c r="C1164" t="s">
        <v>2596</v>
      </c>
      <c r="D1164" t="s">
        <v>2594</v>
      </c>
      <c r="E1164" t="s">
        <v>108</v>
      </c>
      <c r="G1164" t="s">
        <v>4649</v>
      </c>
      <c r="H1164" t="s">
        <v>108</v>
      </c>
      <c r="I1164" t="s">
        <v>4048</v>
      </c>
      <c r="J1164" t="s">
        <v>2210</v>
      </c>
      <c r="K1164" t="s">
        <v>121</v>
      </c>
    </row>
    <row r="1165" spans="1:11">
      <c r="A1165" s="92" t="s">
        <v>4648</v>
      </c>
      <c r="B1165" t="s">
        <v>2034</v>
      </c>
      <c r="C1165" t="s">
        <v>2598</v>
      </c>
      <c r="D1165" t="s">
        <v>2599</v>
      </c>
      <c r="E1165" t="s">
        <v>108</v>
      </c>
      <c r="G1165" t="s">
        <v>4649</v>
      </c>
      <c r="H1165" t="s">
        <v>108</v>
      </c>
      <c r="I1165" t="s">
        <v>4050</v>
      </c>
      <c r="J1165" t="s">
        <v>222</v>
      </c>
      <c r="K1165" t="s">
        <v>121</v>
      </c>
    </row>
    <row r="1166" spans="1:11">
      <c r="A1166" s="92" t="s">
        <v>4648</v>
      </c>
      <c r="B1166" t="s">
        <v>2034</v>
      </c>
      <c r="C1166" t="s">
        <v>2600</v>
      </c>
      <c r="D1166" t="s">
        <v>2601</v>
      </c>
      <c r="E1166" t="s">
        <v>2581</v>
      </c>
      <c r="G1166" t="s">
        <v>4649</v>
      </c>
      <c r="H1166" t="s">
        <v>108</v>
      </c>
      <c r="I1166" t="s">
        <v>4050</v>
      </c>
      <c r="J1166" t="s">
        <v>222</v>
      </c>
      <c r="K1166" t="s">
        <v>121</v>
      </c>
    </row>
    <row r="1167" spans="1:11">
      <c r="A1167" s="92" t="s">
        <v>4648</v>
      </c>
      <c r="B1167" t="s">
        <v>2034</v>
      </c>
      <c r="C1167" t="s">
        <v>2602</v>
      </c>
      <c r="D1167" t="s">
        <v>2599</v>
      </c>
      <c r="E1167" t="s">
        <v>2603</v>
      </c>
      <c r="F1167" t="s">
        <v>2604</v>
      </c>
      <c r="G1167" t="s">
        <v>4649</v>
      </c>
      <c r="H1167" t="s">
        <v>108</v>
      </c>
      <c r="I1167" t="s">
        <v>4050</v>
      </c>
      <c r="J1167" t="s">
        <v>222</v>
      </c>
      <c r="K1167" t="s">
        <v>121</v>
      </c>
    </row>
    <row r="1168" spans="1:11">
      <c r="A1168" s="92" t="s">
        <v>4648</v>
      </c>
      <c r="B1168" t="s">
        <v>2034</v>
      </c>
      <c r="C1168" t="s">
        <v>2490</v>
      </c>
      <c r="D1168" t="s">
        <v>2426</v>
      </c>
      <c r="E1168" t="s">
        <v>2491</v>
      </c>
      <c r="G1168" t="s">
        <v>4617</v>
      </c>
      <c r="H1168" t="s">
        <v>108</v>
      </c>
      <c r="I1168" t="s">
        <v>4050</v>
      </c>
      <c r="J1168" t="s">
        <v>222</v>
      </c>
      <c r="K1168" t="s">
        <v>121</v>
      </c>
    </row>
    <row r="1169" spans="1:11">
      <c r="A1169" s="92" t="s">
        <v>4648</v>
      </c>
      <c r="B1169" t="s">
        <v>2034</v>
      </c>
      <c r="C1169" t="s">
        <v>2494</v>
      </c>
      <c r="D1169" t="s">
        <v>2426</v>
      </c>
      <c r="E1169" t="s">
        <v>2427</v>
      </c>
      <c r="G1169" t="s">
        <v>4650</v>
      </c>
      <c r="H1169" t="s">
        <v>2802</v>
      </c>
      <c r="I1169" t="s">
        <v>4050</v>
      </c>
      <c r="J1169" t="s">
        <v>222</v>
      </c>
      <c r="K1169" t="s">
        <v>121</v>
      </c>
    </row>
    <row r="1170" spans="1:11">
      <c r="A1170" s="92" t="s">
        <v>4648</v>
      </c>
      <c r="B1170" t="s">
        <v>2034</v>
      </c>
      <c r="C1170" t="s">
        <v>2495</v>
      </c>
      <c r="D1170" t="s">
        <v>2426</v>
      </c>
      <c r="E1170" t="s">
        <v>2427</v>
      </c>
      <c r="G1170" t="s">
        <v>4650</v>
      </c>
      <c r="H1170" t="s">
        <v>2802</v>
      </c>
      <c r="I1170" t="s">
        <v>4050</v>
      </c>
    </row>
    <row r="1171" spans="1:11">
      <c r="A1171" s="92" t="s">
        <v>4648</v>
      </c>
      <c r="B1171" t="s">
        <v>2034</v>
      </c>
      <c r="C1171" t="s">
        <v>2496</v>
      </c>
      <c r="D1171" t="s">
        <v>2426</v>
      </c>
      <c r="E1171" t="s">
        <v>2427</v>
      </c>
      <c r="G1171" t="s">
        <v>4650</v>
      </c>
      <c r="H1171" t="s">
        <v>2802</v>
      </c>
      <c r="I1171" t="s">
        <v>4050</v>
      </c>
      <c r="J1171" t="s">
        <v>2210</v>
      </c>
      <c r="K1171" t="s">
        <v>121</v>
      </c>
    </row>
    <row r="1172" spans="1:11">
      <c r="A1172" s="92" t="s">
        <v>4648</v>
      </c>
      <c r="B1172" t="s">
        <v>2034</v>
      </c>
      <c r="C1172" t="s">
        <v>2605</v>
      </c>
      <c r="D1172" t="s">
        <v>2599</v>
      </c>
      <c r="E1172" t="s">
        <v>2556</v>
      </c>
      <c r="G1172" t="s">
        <v>4649</v>
      </c>
      <c r="H1172" t="s">
        <v>2556</v>
      </c>
      <c r="I1172" t="s">
        <v>4050</v>
      </c>
      <c r="J1172" t="s">
        <v>2210</v>
      </c>
      <c r="K1172" t="s">
        <v>121</v>
      </c>
    </row>
    <row r="1173" spans="1:11">
      <c r="A1173" s="92" t="s">
        <v>4648</v>
      </c>
      <c r="B1173" t="s">
        <v>2034</v>
      </c>
      <c r="C1173" t="s">
        <v>2606</v>
      </c>
      <c r="D1173" t="s">
        <v>2607</v>
      </c>
      <c r="E1173" t="s">
        <v>108</v>
      </c>
      <c r="G1173" t="s">
        <v>4649</v>
      </c>
      <c r="H1173" t="s">
        <v>108</v>
      </c>
      <c r="I1173" t="s">
        <v>4050</v>
      </c>
      <c r="J1173" t="s">
        <v>2210</v>
      </c>
      <c r="K1173" t="s">
        <v>121</v>
      </c>
    </row>
    <row r="1174" spans="1:11">
      <c r="A1174" s="92" t="s">
        <v>4648</v>
      </c>
      <c r="B1174" t="s">
        <v>2037</v>
      </c>
      <c r="C1174" t="s">
        <v>3030</v>
      </c>
      <c r="D1174" t="s">
        <v>2599</v>
      </c>
      <c r="E1174" t="s">
        <v>3031</v>
      </c>
      <c r="G1174" t="s">
        <v>4654</v>
      </c>
      <c r="H1174" t="s">
        <v>2204</v>
      </c>
      <c r="I1174" t="s">
        <v>4052</v>
      </c>
      <c r="J1174" t="s">
        <v>222</v>
      </c>
      <c r="K1174" t="s">
        <v>121</v>
      </c>
    </row>
    <row r="1175" spans="1:11">
      <c r="A1175" s="92" t="s">
        <v>4648</v>
      </c>
      <c r="B1175" t="s">
        <v>2037</v>
      </c>
      <c r="C1175" t="s">
        <v>3032</v>
      </c>
      <c r="D1175" t="s">
        <v>2594</v>
      </c>
      <c r="E1175" t="s">
        <v>3031</v>
      </c>
      <c r="G1175" t="s">
        <v>4654</v>
      </c>
      <c r="H1175" t="s">
        <v>2204</v>
      </c>
      <c r="I1175" t="s">
        <v>4052</v>
      </c>
      <c r="J1175" t="s">
        <v>222</v>
      </c>
      <c r="K1175" t="s">
        <v>121</v>
      </c>
    </row>
    <row r="1176" spans="1:11">
      <c r="A1176" s="92" t="s">
        <v>4648</v>
      </c>
      <c r="B1176" t="s">
        <v>2037</v>
      </c>
      <c r="C1176" t="s">
        <v>2609</v>
      </c>
      <c r="E1176" t="s">
        <v>2556</v>
      </c>
      <c r="G1176" t="s">
        <v>4649</v>
      </c>
      <c r="H1176" t="s">
        <v>2556</v>
      </c>
      <c r="I1176" t="s">
        <v>4052</v>
      </c>
      <c r="J1176" t="s">
        <v>1888</v>
      </c>
      <c r="K1176" t="s">
        <v>108</v>
      </c>
    </row>
    <row r="1177" spans="1:11">
      <c r="A1177" s="92" t="s">
        <v>4648</v>
      </c>
      <c r="B1177" t="s">
        <v>2037</v>
      </c>
      <c r="C1177" t="s">
        <v>2610</v>
      </c>
      <c r="E1177" t="s">
        <v>2611</v>
      </c>
      <c r="G1177" t="s">
        <v>4649</v>
      </c>
      <c r="H1177" t="s">
        <v>2556</v>
      </c>
      <c r="I1177" t="s">
        <v>4052</v>
      </c>
      <c r="J1177" t="s">
        <v>1888</v>
      </c>
      <c r="K1177" t="s">
        <v>108</v>
      </c>
    </row>
    <row r="1178" spans="1:11">
      <c r="A1178" s="92" t="s">
        <v>4648</v>
      </c>
      <c r="B1178" t="s">
        <v>2037</v>
      </c>
      <c r="C1178" t="s">
        <v>2613</v>
      </c>
      <c r="D1178" t="s">
        <v>2599</v>
      </c>
      <c r="E1178" t="s">
        <v>108</v>
      </c>
      <c r="G1178" t="s">
        <v>4649</v>
      </c>
      <c r="H1178" t="s">
        <v>108</v>
      </c>
      <c r="I1178" t="s">
        <v>4052</v>
      </c>
      <c r="J1178" t="s">
        <v>222</v>
      </c>
      <c r="K1178" t="s">
        <v>121</v>
      </c>
    </row>
    <row r="1179" spans="1:11">
      <c r="A1179" s="92" t="s">
        <v>4648</v>
      </c>
      <c r="B1179" t="s">
        <v>2037</v>
      </c>
      <c r="C1179" t="s">
        <v>2614</v>
      </c>
      <c r="D1179" t="s">
        <v>2599</v>
      </c>
      <c r="E1179" t="s">
        <v>108</v>
      </c>
      <c r="G1179" t="s">
        <v>4649</v>
      </c>
      <c r="H1179" t="s">
        <v>108</v>
      </c>
      <c r="I1179" t="s">
        <v>4052</v>
      </c>
      <c r="J1179" t="s">
        <v>222</v>
      </c>
      <c r="K1179" t="s">
        <v>121</v>
      </c>
    </row>
    <row r="1180" spans="1:11">
      <c r="A1180" s="92" t="s">
        <v>4648</v>
      </c>
      <c r="B1180" t="s">
        <v>2037</v>
      </c>
      <c r="C1180" t="s">
        <v>2615</v>
      </c>
      <c r="D1180" t="s">
        <v>2594</v>
      </c>
      <c r="E1180" t="s">
        <v>108</v>
      </c>
      <c r="G1180" t="s">
        <v>4649</v>
      </c>
      <c r="H1180" t="s">
        <v>108</v>
      </c>
      <c r="I1180" t="s">
        <v>4052</v>
      </c>
      <c r="J1180" t="s">
        <v>222</v>
      </c>
      <c r="K1180" t="s">
        <v>121</v>
      </c>
    </row>
    <row r="1181" spans="1:11">
      <c r="A1181" s="92" t="s">
        <v>4648</v>
      </c>
      <c r="B1181" t="s">
        <v>2037</v>
      </c>
      <c r="C1181" t="s">
        <v>2616</v>
      </c>
      <c r="D1181" t="s">
        <v>2617</v>
      </c>
      <c r="E1181" t="s">
        <v>2556</v>
      </c>
      <c r="G1181" t="s">
        <v>4649</v>
      </c>
      <c r="H1181" t="s">
        <v>2556</v>
      </c>
      <c r="I1181" t="s">
        <v>4052</v>
      </c>
      <c r="J1181" t="s">
        <v>222</v>
      </c>
      <c r="K1181" t="s">
        <v>121</v>
      </c>
    </row>
    <row r="1182" spans="1:11">
      <c r="A1182" s="92" t="s">
        <v>4648</v>
      </c>
      <c r="B1182" t="s">
        <v>2037</v>
      </c>
      <c r="C1182" t="s">
        <v>2618</v>
      </c>
      <c r="D1182" t="s">
        <v>2617</v>
      </c>
      <c r="E1182" t="s">
        <v>2556</v>
      </c>
      <c r="G1182" t="s">
        <v>4649</v>
      </c>
      <c r="H1182" t="s">
        <v>2556</v>
      </c>
      <c r="I1182" t="s">
        <v>4052</v>
      </c>
      <c r="J1182" t="s">
        <v>222</v>
      </c>
      <c r="K1182" t="s">
        <v>121</v>
      </c>
    </row>
    <row r="1183" spans="1:11">
      <c r="A1183" s="92" t="s">
        <v>4648</v>
      </c>
      <c r="B1183" t="s">
        <v>2037</v>
      </c>
      <c r="C1183" t="s">
        <v>2498</v>
      </c>
      <c r="D1183" t="s">
        <v>2426</v>
      </c>
      <c r="E1183" t="s">
        <v>2427</v>
      </c>
      <c r="G1183" t="s">
        <v>4650</v>
      </c>
      <c r="H1183" t="s">
        <v>2802</v>
      </c>
      <c r="I1183" t="s">
        <v>4052</v>
      </c>
      <c r="J1183" t="s">
        <v>222</v>
      </c>
      <c r="K1183" t="s">
        <v>121</v>
      </c>
    </row>
    <row r="1184" spans="1:11">
      <c r="A1184" s="92" t="s">
        <v>4648</v>
      </c>
      <c r="B1184" t="s">
        <v>2037</v>
      </c>
      <c r="C1184" t="s">
        <v>2619</v>
      </c>
      <c r="D1184" t="s">
        <v>2617</v>
      </c>
      <c r="E1184" t="s">
        <v>108</v>
      </c>
      <c r="F1184" t="s">
        <v>2620</v>
      </c>
      <c r="G1184" t="s">
        <v>4649</v>
      </c>
      <c r="H1184" t="s">
        <v>108</v>
      </c>
      <c r="I1184" t="s">
        <v>4052</v>
      </c>
      <c r="J1184" t="s">
        <v>222</v>
      </c>
      <c r="K1184" t="s">
        <v>121</v>
      </c>
    </row>
    <row r="1185" spans="1:11">
      <c r="A1185" s="92" t="s">
        <v>4648</v>
      </c>
      <c r="B1185" t="s">
        <v>2038</v>
      </c>
      <c r="C1185" t="s">
        <v>2622</v>
      </c>
      <c r="D1185" t="s">
        <v>2623</v>
      </c>
      <c r="E1185" t="s">
        <v>108</v>
      </c>
      <c r="G1185" t="s">
        <v>4649</v>
      </c>
      <c r="H1185" t="s">
        <v>108</v>
      </c>
      <c r="I1185" t="s">
        <v>4056</v>
      </c>
      <c r="J1185" t="s">
        <v>2210</v>
      </c>
      <c r="K1185" t="s">
        <v>121</v>
      </c>
    </row>
    <row r="1186" spans="1:11">
      <c r="A1186" s="92" t="s">
        <v>4648</v>
      </c>
      <c r="B1186" t="s">
        <v>2038</v>
      </c>
      <c r="C1186" t="s">
        <v>2624</v>
      </c>
      <c r="D1186" t="s">
        <v>2625</v>
      </c>
      <c r="E1186" t="s">
        <v>108</v>
      </c>
      <c r="G1186" t="s">
        <v>4649</v>
      </c>
      <c r="H1186" t="s">
        <v>108</v>
      </c>
      <c r="I1186" t="s">
        <v>4056</v>
      </c>
      <c r="J1186" t="s">
        <v>222</v>
      </c>
      <c r="K1186" t="s">
        <v>121</v>
      </c>
    </row>
    <row r="1187" spans="1:11">
      <c r="A1187" s="92" t="s">
        <v>4648</v>
      </c>
      <c r="B1187" t="s">
        <v>2038</v>
      </c>
      <c r="C1187" t="s">
        <v>2626</v>
      </c>
      <c r="D1187" t="s">
        <v>2625</v>
      </c>
      <c r="E1187" t="s">
        <v>108</v>
      </c>
      <c r="G1187" t="s">
        <v>4649</v>
      </c>
      <c r="H1187" t="s">
        <v>108</v>
      </c>
      <c r="I1187" t="s">
        <v>4056</v>
      </c>
      <c r="J1187" t="s">
        <v>222</v>
      </c>
      <c r="K1187" t="s">
        <v>121</v>
      </c>
    </row>
    <row r="1188" spans="1:11">
      <c r="A1188" s="92" t="s">
        <v>4648</v>
      </c>
      <c r="B1188" t="s">
        <v>2040</v>
      </c>
      <c r="C1188" t="s">
        <v>2500</v>
      </c>
      <c r="D1188" t="s">
        <v>2501</v>
      </c>
      <c r="E1188" t="s">
        <v>2474</v>
      </c>
      <c r="F1188" t="s">
        <v>2502</v>
      </c>
      <c r="G1188" t="s">
        <v>4650</v>
      </c>
      <c r="H1188" t="s">
        <v>2475</v>
      </c>
      <c r="I1188" t="s">
        <v>4060</v>
      </c>
      <c r="J1188" t="s">
        <v>222</v>
      </c>
      <c r="K1188" t="s">
        <v>121</v>
      </c>
    </row>
    <row r="1189" spans="1:11">
      <c r="A1189" s="92" t="s">
        <v>4648</v>
      </c>
      <c r="B1189" t="s">
        <v>2040</v>
      </c>
      <c r="C1189" t="s">
        <v>2503</v>
      </c>
      <c r="D1189" t="s">
        <v>2504</v>
      </c>
      <c r="E1189" t="s">
        <v>2474</v>
      </c>
      <c r="F1189" t="s">
        <v>2505</v>
      </c>
      <c r="G1189" t="s">
        <v>4650</v>
      </c>
      <c r="H1189" t="s">
        <v>2475</v>
      </c>
      <c r="I1189" t="s">
        <v>4060</v>
      </c>
      <c r="J1189" t="s">
        <v>222</v>
      </c>
      <c r="K1189" t="s">
        <v>121</v>
      </c>
    </row>
    <row r="1190" spans="1:11">
      <c r="A1190" s="92" t="s">
        <v>4648</v>
      </c>
      <c r="B1190" t="s">
        <v>2040</v>
      </c>
      <c r="C1190" t="s">
        <v>2635</v>
      </c>
      <c r="D1190" t="s">
        <v>2501</v>
      </c>
      <c r="E1190" t="s">
        <v>2556</v>
      </c>
      <c r="F1190" t="s">
        <v>2636</v>
      </c>
      <c r="G1190" t="s">
        <v>4649</v>
      </c>
      <c r="H1190" t="s">
        <v>2556</v>
      </c>
      <c r="I1190" t="s">
        <v>4060</v>
      </c>
      <c r="J1190" t="s">
        <v>2210</v>
      </c>
      <c r="K1190" t="s">
        <v>121</v>
      </c>
    </row>
    <row r="1191" spans="1:11">
      <c r="A1191" s="92" t="s">
        <v>4648</v>
      </c>
      <c r="B1191" t="s">
        <v>2040</v>
      </c>
      <c r="C1191" t="s">
        <v>2637</v>
      </c>
      <c r="D1191" t="s">
        <v>2632</v>
      </c>
      <c r="E1191" t="s">
        <v>108</v>
      </c>
      <c r="F1191" t="s">
        <v>2638</v>
      </c>
      <c r="G1191" t="s">
        <v>4649</v>
      </c>
      <c r="H1191" t="s">
        <v>108</v>
      </c>
      <c r="I1191" t="s">
        <v>4060</v>
      </c>
      <c r="J1191" t="s">
        <v>2210</v>
      </c>
      <c r="K1191" t="s">
        <v>121</v>
      </c>
    </row>
    <row r="1192" spans="1:11">
      <c r="A1192" s="92" t="s">
        <v>4648</v>
      </c>
      <c r="B1192" t="s">
        <v>2040</v>
      </c>
      <c r="C1192" t="s">
        <v>2639</v>
      </c>
      <c r="D1192" t="s">
        <v>2640</v>
      </c>
      <c r="E1192" t="s">
        <v>108</v>
      </c>
      <c r="F1192" t="s">
        <v>2641</v>
      </c>
      <c r="G1192" t="s">
        <v>4649</v>
      </c>
      <c r="H1192" t="s">
        <v>108</v>
      </c>
      <c r="I1192" t="s">
        <v>4060</v>
      </c>
      <c r="J1192" t="s">
        <v>222</v>
      </c>
      <c r="K1192" t="s">
        <v>121</v>
      </c>
    </row>
    <row r="1193" spans="1:11">
      <c r="A1193" s="92" t="s">
        <v>4648</v>
      </c>
      <c r="B1193" t="s">
        <v>2040</v>
      </c>
      <c r="C1193" t="s">
        <v>2506</v>
      </c>
      <c r="D1193" t="s">
        <v>2507</v>
      </c>
      <c r="G1193" t="s">
        <v>4618</v>
      </c>
      <c r="I1193" t="s">
        <v>4060</v>
      </c>
      <c r="J1193" t="s">
        <v>222</v>
      </c>
      <c r="K1193" t="s">
        <v>121</v>
      </c>
    </row>
    <row r="1194" spans="1:11">
      <c r="A1194" s="92" t="s">
        <v>4648</v>
      </c>
      <c r="B1194" t="s">
        <v>2040</v>
      </c>
      <c r="C1194" t="s">
        <v>2509</v>
      </c>
      <c r="D1194" t="s">
        <v>2507</v>
      </c>
      <c r="G1194" t="s">
        <v>4618</v>
      </c>
      <c r="I1194" t="s">
        <v>4060</v>
      </c>
      <c r="J1194" t="s">
        <v>222</v>
      </c>
      <c r="K1194" t="s">
        <v>121</v>
      </c>
    </row>
    <row r="1195" spans="1:11">
      <c r="A1195" s="92" t="s">
        <v>4648</v>
      </c>
      <c r="B1195" t="s">
        <v>2040</v>
      </c>
      <c r="C1195" t="s">
        <v>2510</v>
      </c>
      <c r="D1195" t="s">
        <v>2507</v>
      </c>
      <c r="E1195" t="s">
        <v>2511</v>
      </c>
      <c r="F1195" t="s">
        <v>2513</v>
      </c>
      <c r="G1195" t="s">
        <v>4619</v>
      </c>
      <c r="I1195" t="s">
        <v>4060</v>
      </c>
    </row>
    <row r="1196" spans="1:11">
      <c r="A1196" s="92" t="s">
        <v>4648</v>
      </c>
      <c r="B1196" t="s">
        <v>2045</v>
      </c>
      <c r="C1196" t="s">
        <v>2643</v>
      </c>
      <c r="D1196" t="s">
        <v>2632</v>
      </c>
      <c r="E1196" t="s">
        <v>108</v>
      </c>
      <c r="F1196" t="s">
        <v>2644</v>
      </c>
      <c r="G1196" t="s">
        <v>4649</v>
      </c>
      <c r="H1196" t="s">
        <v>108</v>
      </c>
      <c r="I1196" t="s">
        <v>4064</v>
      </c>
    </row>
    <row r="1197" spans="1:11">
      <c r="A1197" s="92" t="s">
        <v>4648</v>
      </c>
      <c r="B1197" t="s">
        <v>2045</v>
      </c>
      <c r="C1197" t="s">
        <v>2515</v>
      </c>
      <c r="D1197" t="s">
        <v>2426</v>
      </c>
      <c r="E1197" t="s">
        <v>2474</v>
      </c>
      <c r="G1197" t="s">
        <v>4650</v>
      </c>
      <c r="H1197" t="s">
        <v>2475</v>
      </c>
      <c r="I1197" t="s">
        <v>4064</v>
      </c>
    </row>
    <row r="1198" spans="1:11">
      <c r="A1198" s="92" t="s">
        <v>4648</v>
      </c>
      <c r="B1198" t="s">
        <v>2045</v>
      </c>
      <c r="C1198" t="s">
        <v>3131</v>
      </c>
      <c r="D1198" t="s">
        <v>2426</v>
      </c>
      <c r="E1198" t="s">
        <v>551</v>
      </c>
      <c r="F1198" t="s">
        <v>3132</v>
      </c>
      <c r="G1198" t="s">
        <v>4662</v>
      </c>
      <c r="I1198" t="s">
        <v>4064</v>
      </c>
      <c r="J1198" t="s">
        <v>222</v>
      </c>
      <c r="K1198" t="s">
        <v>121</v>
      </c>
    </row>
    <row r="1199" spans="1:11">
      <c r="A1199" s="92" t="s">
        <v>4648</v>
      </c>
      <c r="B1199" t="s">
        <v>2045</v>
      </c>
      <c r="C1199" t="s">
        <v>2645</v>
      </c>
      <c r="D1199" t="s">
        <v>2646</v>
      </c>
      <c r="E1199" t="s">
        <v>108</v>
      </c>
      <c r="F1199" t="s">
        <v>2647</v>
      </c>
      <c r="G1199" t="s">
        <v>4649</v>
      </c>
      <c r="H1199" t="s">
        <v>108</v>
      </c>
      <c r="I1199" t="s">
        <v>4064</v>
      </c>
      <c r="J1199" t="s">
        <v>2210</v>
      </c>
      <c r="K1199" t="s">
        <v>121</v>
      </c>
    </row>
    <row r="1200" spans="1:11">
      <c r="A1200" s="92" t="s">
        <v>4648</v>
      </c>
      <c r="B1200" t="s">
        <v>2045</v>
      </c>
      <c r="C1200" t="s">
        <v>2648</v>
      </c>
      <c r="D1200" t="s">
        <v>2646</v>
      </c>
      <c r="E1200" t="s">
        <v>108</v>
      </c>
      <c r="F1200" t="s">
        <v>2649</v>
      </c>
      <c r="G1200" t="s">
        <v>4649</v>
      </c>
      <c r="H1200" t="s">
        <v>108</v>
      </c>
      <c r="I1200" t="s">
        <v>4064</v>
      </c>
    </row>
    <row r="1201" spans="1:11">
      <c r="A1201" s="92" t="s">
        <v>4648</v>
      </c>
      <c r="B1201" t="s">
        <v>2045</v>
      </c>
      <c r="C1201" t="s">
        <v>2650</v>
      </c>
      <c r="D1201" t="s">
        <v>2632</v>
      </c>
      <c r="E1201" t="s">
        <v>108</v>
      </c>
      <c r="G1201" t="s">
        <v>4649</v>
      </c>
      <c r="H1201" t="s">
        <v>108</v>
      </c>
      <c r="I1201" t="s">
        <v>4064</v>
      </c>
      <c r="J1201" t="s">
        <v>222</v>
      </c>
      <c r="K1201" t="s">
        <v>121</v>
      </c>
    </row>
    <row r="1202" spans="1:11">
      <c r="A1202" s="92" t="s">
        <v>4648</v>
      </c>
      <c r="B1202" t="s">
        <v>2045</v>
      </c>
      <c r="C1202" t="s">
        <v>2651</v>
      </c>
      <c r="D1202" t="s">
        <v>2652</v>
      </c>
      <c r="E1202" t="s">
        <v>2653</v>
      </c>
      <c r="G1202" t="s">
        <v>4649</v>
      </c>
      <c r="H1202" t="s">
        <v>108</v>
      </c>
      <c r="I1202" t="s">
        <v>4064</v>
      </c>
      <c r="J1202" t="s">
        <v>222</v>
      </c>
      <c r="K1202" t="s">
        <v>121</v>
      </c>
    </row>
    <row r="1203" spans="1:11">
      <c r="A1203" s="92" t="s">
        <v>4648</v>
      </c>
      <c r="B1203" t="s">
        <v>2047</v>
      </c>
      <c r="C1203" t="s">
        <v>2517</v>
      </c>
      <c r="E1203" t="s">
        <v>551</v>
      </c>
      <c r="G1203" t="s">
        <v>4620</v>
      </c>
      <c r="I1203" t="s">
        <v>4068</v>
      </c>
      <c r="J1203" t="s">
        <v>222</v>
      </c>
      <c r="K1203" t="s">
        <v>121</v>
      </c>
    </row>
    <row r="1204" spans="1:11">
      <c r="A1204" s="92" t="s">
        <v>4648</v>
      </c>
      <c r="B1204" t="s">
        <v>2047</v>
      </c>
      <c r="C1204" t="s">
        <v>2657</v>
      </c>
      <c r="D1204" t="s">
        <v>2658</v>
      </c>
      <c r="E1204" t="s">
        <v>108</v>
      </c>
      <c r="G1204" t="s">
        <v>4649</v>
      </c>
      <c r="H1204" t="s">
        <v>108</v>
      </c>
      <c r="I1204" t="s">
        <v>4068</v>
      </c>
      <c r="J1204" t="s">
        <v>222</v>
      </c>
      <c r="K1204" t="s">
        <v>121</v>
      </c>
    </row>
    <row r="1205" spans="1:11">
      <c r="A1205" s="92" t="s">
        <v>4648</v>
      </c>
      <c r="B1205" t="s">
        <v>2047</v>
      </c>
      <c r="C1205" t="s">
        <v>2659</v>
      </c>
      <c r="D1205" t="s">
        <v>2658</v>
      </c>
      <c r="E1205" t="s">
        <v>2556</v>
      </c>
      <c r="F1205" t="s">
        <v>2660</v>
      </c>
      <c r="G1205" t="s">
        <v>4649</v>
      </c>
      <c r="H1205" t="s">
        <v>2556</v>
      </c>
      <c r="I1205" t="s">
        <v>4068</v>
      </c>
      <c r="J1205" t="s">
        <v>222</v>
      </c>
      <c r="K1205" t="s">
        <v>121</v>
      </c>
    </row>
    <row r="1206" spans="1:11">
      <c r="A1206" s="92" t="s">
        <v>4648</v>
      </c>
      <c r="B1206" t="s">
        <v>2047</v>
      </c>
      <c r="C1206" t="s">
        <v>2519</v>
      </c>
      <c r="D1206" t="s">
        <v>2520</v>
      </c>
      <c r="E1206" t="s">
        <v>2521</v>
      </c>
      <c r="F1206" t="s">
        <v>2523</v>
      </c>
      <c r="G1206" t="s">
        <v>4651</v>
      </c>
      <c r="H1206" t="s">
        <v>3037</v>
      </c>
      <c r="I1206" t="s">
        <v>4068</v>
      </c>
      <c r="J1206" t="s">
        <v>222</v>
      </c>
      <c r="K1206" t="s">
        <v>121</v>
      </c>
    </row>
    <row r="1207" spans="1:11">
      <c r="A1207" s="92" t="s">
        <v>4648</v>
      </c>
      <c r="B1207" t="s">
        <v>2047</v>
      </c>
      <c r="C1207" t="s">
        <v>2662</v>
      </c>
      <c r="D1207" t="s">
        <v>2520</v>
      </c>
      <c r="E1207" t="s">
        <v>2575</v>
      </c>
      <c r="F1207" t="s">
        <v>2663</v>
      </c>
      <c r="G1207" t="s">
        <v>4649</v>
      </c>
      <c r="H1207" t="s">
        <v>108</v>
      </c>
      <c r="I1207" t="s">
        <v>4068</v>
      </c>
      <c r="J1207" t="s">
        <v>2206</v>
      </c>
      <c r="K1207" t="s">
        <v>108</v>
      </c>
    </row>
    <row r="1208" spans="1:11">
      <c r="A1208" s="92" t="s">
        <v>4648</v>
      </c>
      <c r="B1208" t="s">
        <v>2047</v>
      </c>
      <c r="C1208" t="s">
        <v>2664</v>
      </c>
      <c r="D1208" t="s">
        <v>2658</v>
      </c>
      <c r="E1208" t="s">
        <v>2665</v>
      </c>
      <c r="G1208" t="s">
        <v>4649</v>
      </c>
      <c r="H1208" t="s">
        <v>108</v>
      </c>
      <c r="I1208" t="s">
        <v>4068</v>
      </c>
      <c r="J1208" t="s">
        <v>222</v>
      </c>
      <c r="K1208" t="s">
        <v>121</v>
      </c>
    </row>
    <row r="1209" spans="1:11">
      <c r="A1209" s="92" t="s">
        <v>4648</v>
      </c>
      <c r="B1209" t="s">
        <v>2047</v>
      </c>
      <c r="C1209" t="s">
        <v>2524</v>
      </c>
      <c r="E1209" t="s">
        <v>2525</v>
      </c>
      <c r="G1209" t="s">
        <v>4621</v>
      </c>
      <c r="I1209" t="s">
        <v>4068</v>
      </c>
      <c r="J1209" t="s">
        <v>222</v>
      </c>
      <c r="K1209" t="s">
        <v>121</v>
      </c>
    </row>
    <row r="1210" spans="1:11">
      <c r="A1210" s="92" t="s">
        <v>4648</v>
      </c>
      <c r="B1210" t="s">
        <v>2047</v>
      </c>
      <c r="C1210" t="s">
        <v>2666</v>
      </c>
      <c r="D1210" t="s">
        <v>2658</v>
      </c>
      <c r="E1210" t="s">
        <v>2667</v>
      </c>
      <c r="F1210" t="s">
        <v>2668</v>
      </c>
      <c r="G1210" t="s">
        <v>4649</v>
      </c>
      <c r="H1210" t="s">
        <v>108</v>
      </c>
      <c r="I1210" t="s">
        <v>4068</v>
      </c>
      <c r="J1210" t="s">
        <v>222</v>
      </c>
      <c r="K1210" t="s">
        <v>121</v>
      </c>
    </row>
    <row r="1211" spans="1:11">
      <c r="A1211" s="92" t="s">
        <v>4648</v>
      </c>
      <c r="B1211" t="s">
        <v>2049</v>
      </c>
      <c r="C1211" t="s">
        <v>2528</v>
      </c>
      <c r="D1211" t="s">
        <v>2426</v>
      </c>
      <c r="E1211" t="s">
        <v>2474</v>
      </c>
      <c r="F1211" t="s">
        <v>2529</v>
      </c>
      <c r="G1211" t="s">
        <v>4650</v>
      </c>
      <c r="H1211" t="s">
        <v>2475</v>
      </c>
      <c r="I1211" t="s">
        <v>4072</v>
      </c>
      <c r="J1211" t="s">
        <v>2210</v>
      </c>
      <c r="K1211" t="s">
        <v>121</v>
      </c>
    </row>
    <row r="1212" spans="1:11">
      <c r="A1212" s="92" t="s">
        <v>4648</v>
      </c>
      <c r="B1212" t="s">
        <v>2049</v>
      </c>
      <c r="C1212" t="s">
        <v>2670</v>
      </c>
      <c r="D1212" t="s">
        <v>2507</v>
      </c>
      <c r="E1212" t="s">
        <v>2671</v>
      </c>
      <c r="F1212" t="s">
        <v>2672</v>
      </c>
      <c r="G1212" t="s">
        <v>4649</v>
      </c>
      <c r="H1212" t="s">
        <v>108</v>
      </c>
      <c r="I1212" t="s">
        <v>4072</v>
      </c>
      <c r="J1212" t="s">
        <v>222</v>
      </c>
      <c r="K1212" t="s">
        <v>121</v>
      </c>
    </row>
    <row r="1213" spans="1:11">
      <c r="A1213" s="92" t="s">
        <v>4648</v>
      </c>
      <c r="B1213" t="s">
        <v>2049</v>
      </c>
      <c r="C1213" t="s">
        <v>2530</v>
      </c>
      <c r="D1213" t="s">
        <v>2531</v>
      </c>
      <c r="E1213" t="s">
        <v>2532</v>
      </c>
      <c r="F1213" t="s">
        <v>2533</v>
      </c>
      <c r="G1213" t="s">
        <v>4613</v>
      </c>
      <c r="I1213" t="s">
        <v>4072</v>
      </c>
    </row>
    <row r="1214" spans="1:11">
      <c r="A1214" s="92" t="s">
        <v>4648</v>
      </c>
      <c r="B1214" t="s">
        <v>2049</v>
      </c>
      <c r="C1214" t="s">
        <v>2530</v>
      </c>
      <c r="D1214" t="s">
        <v>2531</v>
      </c>
      <c r="E1214" t="s">
        <v>2532</v>
      </c>
      <c r="F1214" t="s">
        <v>2533</v>
      </c>
      <c r="G1214" t="s">
        <v>4649</v>
      </c>
      <c r="H1214" t="s">
        <v>108</v>
      </c>
      <c r="I1214" t="s">
        <v>4072</v>
      </c>
      <c r="J1214" t="s">
        <v>222</v>
      </c>
      <c r="K1214" t="s">
        <v>121</v>
      </c>
    </row>
    <row r="1215" spans="1:11">
      <c r="A1215" s="92" t="s">
        <v>4648</v>
      </c>
      <c r="B1215" t="s">
        <v>2049</v>
      </c>
      <c r="C1215" t="s">
        <v>2534</v>
      </c>
      <c r="D1215" t="s">
        <v>2535</v>
      </c>
      <c r="E1215" t="s">
        <v>2474</v>
      </c>
      <c r="F1215" t="s">
        <v>2536</v>
      </c>
      <c r="G1215" t="s">
        <v>4650</v>
      </c>
      <c r="H1215" t="s">
        <v>2475</v>
      </c>
      <c r="I1215" t="s">
        <v>4072</v>
      </c>
      <c r="J1215" t="s">
        <v>2210</v>
      </c>
      <c r="K1215" t="s">
        <v>121</v>
      </c>
    </row>
    <row r="1216" spans="1:11">
      <c r="A1216" s="92" t="s">
        <v>4648</v>
      </c>
      <c r="B1216" t="s">
        <v>2049</v>
      </c>
      <c r="C1216" t="s">
        <v>2537</v>
      </c>
      <c r="D1216" t="s">
        <v>2426</v>
      </c>
      <c r="E1216" t="s">
        <v>2427</v>
      </c>
      <c r="G1216" t="s">
        <v>4650</v>
      </c>
      <c r="H1216" t="s">
        <v>2802</v>
      </c>
      <c r="I1216" t="s">
        <v>4072</v>
      </c>
      <c r="J1216" t="s">
        <v>2210</v>
      </c>
      <c r="K1216" t="s">
        <v>121</v>
      </c>
    </row>
    <row r="1217" spans="1:11">
      <c r="A1217" s="92" t="s">
        <v>4648</v>
      </c>
      <c r="B1217" t="s">
        <v>2049</v>
      </c>
      <c r="C1217" t="s">
        <v>2673</v>
      </c>
      <c r="D1217" t="s">
        <v>2426</v>
      </c>
      <c r="E1217" t="s">
        <v>108</v>
      </c>
      <c r="G1217" t="s">
        <v>4649</v>
      </c>
      <c r="H1217" t="s">
        <v>108</v>
      </c>
      <c r="I1217" t="s">
        <v>4072</v>
      </c>
      <c r="J1217" t="s">
        <v>222</v>
      </c>
      <c r="K1217" t="s">
        <v>121</v>
      </c>
    </row>
    <row r="1218" spans="1:11">
      <c r="A1218" s="92" t="s">
        <v>4648</v>
      </c>
      <c r="B1218" t="s">
        <v>2049</v>
      </c>
      <c r="C1218" t="s">
        <v>2674</v>
      </c>
      <c r="D1218" t="s">
        <v>2535</v>
      </c>
      <c r="E1218" t="s">
        <v>2675</v>
      </c>
      <c r="F1218" t="s">
        <v>2676</v>
      </c>
      <c r="G1218" t="s">
        <v>4649</v>
      </c>
      <c r="H1218" t="s">
        <v>2675</v>
      </c>
      <c r="I1218" t="s">
        <v>4072</v>
      </c>
      <c r="J1218" t="s">
        <v>222</v>
      </c>
      <c r="K1218" t="s">
        <v>121</v>
      </c>
    </row>
    <row r="1219" spans="1:11">
      <c r="A1219" s="92" t="s">
        <v>4656</v>
      </c>
      <c r="B1219" t="s">
        <v>2004</v>
      </c>
      <c r="C1219" t="s">
        <v>2788</v>
      </c>
      <c r="D1219" t="s">
        <v>2467</v>
      </c>
      <c r="E1219" t="s">
        <v>1617</v>
      </c>
      <c r="F1219" t="s">
        <v>2790</v>
      </c>
      <c r="G1219" t="s">
        <v>4657</v>
      </c>
      <c r="H1219" t="s">
        <v>551</v>
      </c>
      <c r="I1219" t="s">
        <v>4001</v>
      </c>
    </row>
    <row r="1220" spans="1:11">
      <c r="A1220" s="92" t="s">
        <v>4656</v>
      </c>
      <c r="B1220" t="s">
        <v>2004</v>
      </c>
      <c r="C1220" t="s">
        <v>2791</v>
      </c>
      <c r="D1220" t="s">
        <v>2792</v>
      </c>
      <c r="E1220" t="s">
        <v>2793</v>
      </c>
      <c r="F1220" t="s">
        <v>2795</v>
      </c>
      <c r="G1220" t="s">
        <v>4657</v>
      </c>
      <c r="H1220" t="s">
        <v>551</v>
      </c>
      <c r="I1220" t="s">
        <v>4001</v>
      </c>
    </row>
    <row r="1221" spans="1:11">
      <c r="A1221" s="92" t="s">
        <v>4656</v>
      </c>
      <c r="B1221" t="s">
        <v>2004</v>
      </c>
      <c r="C1221" t="s">
        <v>2426</v>
      </c>
      <c r="D1221" t="s">
        <v>2426</v>
      </c>
      <c r="E1221" t="s">
        <v>2427</v>
      </c>
      <c r="F1221" t="s">
        <v>2430</v>
      </c>
      <c r="G1221" t="s">
        <v>4658</v>
      </c>
      <c r="H1221" t="s">
        <v>2712</v>
      </c>
      <c r="I1221" t="s">
        <v>4001</v>
      </c>
    </row>
    <row r="1222" spans="1:11">
      <c r="A1222" s="92" t="s">
        <v>4656</v>
      </c>
      <c r="B1222" t="s">
        <v>2004</v>
      </c>
      <c r="C1222" t="s">
        <v>2431</v>
      </c>
      <c r="D1222" t="s">
        <v>2432</v>
      </c>
      <c r="G1222" t="s">
        <v>4613</v>
      </c>
      <c r="I1222" t="s">
        <v>4001</v>
      </c>
    </row>
    <row r="1223" spans="1:11">
      <c r="A1223" s="92" t="s">
        <v>4656</v>
      </c>
      <c r="B1223" t="s">
        <v>2004</v>
      </c>
      <c r="C1223" t="s">
        <v>2436</v>
      </c>
      <c r="D1223" t="s">
        <v>2432</v>
      </c>
      <c r="G1223" t="s">
        <v>4613</v>
      </c>
      <c r="I1223" t="s">
        <v>4001</v>
      </c>
    </row>
    <row r="1224" spans="1:11">
      <c r="A1224" s="92" t="s">
        <v>4656</v>
      </c>
      <c r="B1224" t="s">
        <v>2004</v>
      </c>
      <c r="C1224" t="s">
        <v>3041</v>
      </c>
      <c r="D1224" t="s">
        <v>2844</v>
      </c>
      <c r="E1224" t="s">
        <v>551</v>
      </c>
      <c r="F1224" t="s">
        <v>3042</v>
      </c>
      <c r="G1224" t="s">
        <v>4657</v>
      </c>
      <c r="H1224" t="s">
        <v>551</v>
      </c>
      <c r="I1224" t="s">
        <v>4001</v>
      </c>
    </row>
    <row r="1225" spans="1:11">
      <c r="A1225" s="92" t="s">
        <v>4656</v>
      </c>
      <c r="B1225" t="s">
        <v>2004</v>
      </c>
      <c r="C1225" t="s">
        <v>3043</v>
      </c>
      <c r="D1225" t="s">
        <v>2809</v>
      </c>
      <c r="E1225" t="s">
        <v>551</v>
      </c>
      <c r="F1225" t="s">
        <v>3044</v>
      </c>
      <c r="G1225" t="s">
        <v>4657</v>
      </c>
      <c r="H1225" t="s">
        <v>551</v>
      </c>
      <c r="I1225" t="s">
        <v>4001</v>
      </c>
    </row>
    <row r="1226" spans="1:11">
      <c r="A1226" s="92" t="s">
        <v>4656</v>
      </c>
      <c r="B1226" t="s">
        <v>2007</v>
      </c>
      <c r="C1226" t="s">
        <v>2806</v>
      </c>
      <c r="D1226" t="s">
        <v>2792</v>
      </c>
      <c r="E1226" t="s">
        <v>2427</v>
      </c>
      <c r="F1226" t="s">
        <v>2807</v>
      </c>
      <c r="G1226" t="s">
        <v>4658</v>
      </c>
      <c r="H1226" t="s">
        <v>2712</v>
      </c>
      <c r="I1226" t="s">
        <v>4005</v>
      </c>
    </row>
    <row r="1227" spans="1:11">
      <c r="A1227" s="92" t="s">
        <v>4656</v>
      </c>
      <c r="B1227" t="s">
        <v>2007</v>
      </c>
      <c r="C1227" t="s">
        <v>2438</v>
      </c>
      <c r="D1227" t="s">
        <v>2432</v>
      </c>
      <c r="G1227" t="s">
        <v>4614</v>
      </c>
      <c r="I1227" t="s">
        <v>4005</v>
      </c>
    </row>
    <row r="1228" spans="1:11">
      <c r="A1228" s="92" t="s">
        <v>4656</v>
      </c>
      <c r="B1228" t="s">
        <v>2007</v>
      </c>
      <c r="C1228" t="s">
        <v>2440</v>
      </c>
      <c r="D1228" t="s">
        <v>2441</v>
      </c>
      <c r="G1228" t="s">
        <v>4613</v>
      </c>
      <c r="I1228" t="s">
        <v>4005</v>
      </c>
    </row>
    <row r="1229" spans="1:11">
      <c r="A1229" s="92" t="s">
        <v>4656</v>
      </c>
      <c r="B1229" t="s">
        <v>2007</v>
      </c>
      <c r="C1229" t="s">
        <v>2442</v>
      </c>
      <c r="D1229" t="s">
        <v>2441</v>
      </c>
      <c r="G1229" t="s">
        <v>4613</v>
      </c>
      <c r="I1229" t="s">
        <v>4005</v>
      </c>
    </row>
    <row r="1230" spans="1:11">
      <c r="A1230" s="92" t="s">
        <v>4656</v>
      </c>
      <c r="B1230" t="s">
        <v>2007</v>
      </c>
      <c r="C1230" t="s">
        <v>2808</v>
      </c>
      <c r="D1230" t="s">
        <v>2809</v>
      </c>
      <c r="E1230" t="s">
        <v>2427</v>
      </c>
      <c r="F1230" t="s">
        <v>2810</v>
      </c>
      <c r="G1230" t="s">
        <v>4658</v>
      </c>
      <c r="H1230" t="s">
        <v>2712</v>
      </c>
      <c r="I1230" t="s">
        <v>4005</v>
      </c>
    </row>
    <row r="1231" spans="1:11">
      <c r="A1231" s="92" t="s">
        <v>4656</v>
      </c>
      <c r="B1231" t="s">
        <v>2007</v>
      </c>
      <c r="C1231" t="s">
        <v>3046</v>
      </c>
      <c r="D1231" t="s">
        <v>2792</v>
      </c>
      <c r="E1231" t="s">
        <v>3047</v>
      </c>
      <c r="F1231" t="s">
        <v>3048</v>
      </c>
      <c r="G1231" t="s">
        <v>4657</v>
      </c>
      <c r="H1231" t="s">
        <v>551</v>
      </c>
      <c r="I1231" t="s">
        <v>4005</v>
      </c>
    </row>
    <row r="1232" spans="1:11">
      <c r="A1232" s="92" t="s">
        <v>4656</v>
      </c>
      <c r="B1232" t="s">
        <v>2007</v>
      </c>
      <c r="C1232" t="s">
        <v>2443</v>
      </c>
      <c r="D1232" t="s">
        <v>2432</v>
      </c>
      <c r="G1232" t="s">
        <v>4614</v>
      </c>
      <c r="I1232" t="s">
        <v>4005</v>
      </c>
    </row>
    <row r="1233" spans="1:9">
      <c r="A1233" s="92" t="s">
        <v>4656</v>
      </c>
      <c r="B1233" t="s">
        <v>2007</v>
      </c>
      <c r="C1233" t="s">
        <v>3049</v>
      </c>
      <c r="D1233" t="s">
        <v>2818</v>
      </c>
      <c r="E1233" t="s">
        <v>551</v>
      </c>
      <c r="G1233" t="s">
        <v>4657</v>
      </c>
      <c r="H1233" t="s">
        <v>551</v>
      </c>
      <c r="I1233" t="s">
        <v>4005</v>
      </c>
    </row>
    <row r="1234" spans="1:9">
      <c r="A1234" s="92" t="s">
        <v>4656</v>
      </c>
      <c r="B1234" t="s">
        <v>2007</v>
      </c>
      <c r="C1234" t="s">
        <v>2825</v>
      </c>
      <c r="D1234" t="s">
        <v>2826</v>
      </c>
      <c r="E1234" t="s">
        <v>2427</v>
      </c>
      <c r="G1234" t="s">
        <v>4658</v>
      </c>
      <c r="H1234" t="s">
        <v>2712</v>
      </c>
      <c r="I1234" t="s">
        <v>4005</v>
      </c>
    </row>
    <row r="1235" spans="1:9">
      <c r="A1235" s="92" t="s">
        <v>4656</v>
      </c>
      <c r="B1235" t="s">
        <v>2007</v>
      </c>
      <c r="C1235" t="s">
        <v>2444</v>
      </c>
      <c r="D1235" t="s">
        <v>2441</v>
      </c>
      <c r="G1235" t="s">
        <v>4613</v>
      </c>
      <c r="I1235" t="s">
        <v>4005</v>
      </c>
    </row>
    <row r="1236" spans="1:9">
      <c r="A1236" s="92" t="s">
        <v>4656</v>
      </c>
      <c r="B1236" t="s">
        <v>2007</v>
      </c>
      <c r="C1236" t="s">
        <v>2445</v>
      </c>
      <c r="D1236" t="s">
        <v>2432</v>
      </c>
      <c r="G1236" t="s">
        <v>4613</v>
      </c>
      <c r="I1236" t="s">
        <v>4005</v>
      </c>
    </row>
    <row r="1237" spans="1:9">
      <c r="A1237" s="92" t="s">
        <v>4656</v>
      </c>
      <c r="B1237" t="s">
        <v>2007</v>
      </c>
      <c r="C1237" t="s">
        <v>2446</v>
      </c>
      <c r="D1237" t="s">
        <v>2432</v>
      </c>
      <c r="G1237" t="s">
        <v>4614</v>
      </c>
      <c r="I1237" t="s">
        <v>4005</v>
      </c>
    </row>
    <row r="1238" spans="1:9">
      <c r="A1238" s="92" t="s">
        <v>4656</v>
      </c>
      <c r="B1238" t="s">
        <v>2007</v>
      </c>
      <c r="C1238" t="s">
        <v>2447</v>
      </c>
      <c r="D1238" t="s">
        <v>2432</v>
      </c>
      <c r="G1238" t="s">
        <v>4614</v>
      </c>
      <c r="I1238" t="s">
        <v>4005</v>
      </c>
    </row>
    <row r="1239" spans="1:9">
      <c r="A1239" s="92" t="s">
        <v>4656</v>
      </c>
      <c r="B1239" t="s">
        <v>2007</v>
      </c>
      <c r="C1239" t="s">
        <v>2830</v>
      </c>
      <c r="D1239" t="s">
        <v>2467</v>
      </c>
      <c r="E1239" t="s">
        <v>2427</v>
      </c>
      <c r="G1239" t="s">
        <v>4658</v>
      </c>
      <c r="H1239" t="s">
        <v>2712</v>
      </c>
      <c r="I1239" t="s">
        <v>4005</v>
      </c>
    </row>
    <row r="1240" spans="1:9">
      <c r="A1240" s="92" t="s">
        <v>4656</v>
      </c>
      <c r="B1240" t="s">
        <v>2007</v>
      </c>
      <c r="C1240" t="s">
        <v>2448</v>
      </c>
      <c r="D1240" t="s">
        <v>2432</v>
      </c>
      <c r="G1240" t="s">
        <v>4614</v>
      </c>
      <c r="I1240" t="s">
        <v>4005</v>
      </c>
    </row>
    <row r="1241" spans="1:9">
      <c r="A1241" s="92" t="s">
        <v>4656</v>
      </c>
      <c r="B1241" t="s">
        <v>2007</v>
      </c>
      <c r="C1241" t="s">
        <v>2449</v>
      </c>
      <c r="D1241" t="s">
        <v>2441</v>
      </c>
      <c r="G1241" t="s">
        <v>4614</v>
      </c>
      <c r="I1241" t="s">
        <v>4005</v>
      </c>
    </row>
    <row r="1242" spans="1:9">
      <c r="A1242" s="92" t="s">
        <v>4656</v>
      </c>
      <c r="B1242" t="s">
        <v>2007</v>
      </c>
      <c r="C1242" t="s">
        <v>2426</v>
      </c>
      <c r="D1242" t="s">
        <v>2426</v>
      </c>
      <c r="E1242" t="s">
        <v>2427</v>
      </c>
      <c r="F1242" t="s">
        <v>2450</v>
      </c>
      <c r="G1242" t="s">
        <v>4658</v>
      </c>
      <c r="H1242" t="s">
        <v>2712</v>
      </c>
      <c r="I1242" t="s">
        <v>4005</v>
      </c>
    </row>
    <row r="1243" spans="1:9">
      <c r="A1243" s="92" t="s">
        <v>4656</v>
      </c>
      <c r="B1243" t="s">
        <v>2007</v>
      </c>
      <c r="C1243" t="s">
        <v>2835</v>
      </c>
      <c r="D1243" t="s">
        <v>2432</v>
      </c>
      <c r="E1243" t="s">
        <v>2427</v>
      </c>
      <c r="F1243" t="s">
        <v>2836</v>
      </c>
      <c r="G1243" t="s">
        <v>4658</v>
      </c>
      <c r="H1243" t="s">
        <v>2712</v>
      </c>
      <c r="I1243" t="s">
        <v>4005</v>
      </c>
    </row>
    <row r="1244" spans="1:9">
      <c r="A1244" s="92" t="s">
        <v>4656</v>
      </c>
      <c r="B1244" t="s">
        <v>2007</v>
      </c>
      <c r="C1244" t="s">
        <v>3050</v>
      </c>
      <c r="D1244" t="s">
        <v>2809</v>
      </c>
      <c r="E1244" t="s">
        <v>551</v>
      </c>
      <c r="F1244" t="s">
        <v>3051</v>
      </c>
      <c r="G1244" t="s">
        <v>4657</v>
      </c>
      <c r="H1244" t="s">
        <v>551</v>
      </c>
      <c r="I1244" t="s">
        <v>4005</v>
      </c>
    </row>
    <row r="1245" spans="1:9">
      <c r="A1245" s="92" t="s">
        <v>4656</v>
      </c>
      <c r="B1245" t="s">
        <v>2007</v>
      </c>
      <c r="C1245" t="s">
        <v>2837</v>
      </c>
      <c r="D1245" t="s">
        <v>2801</v>
      </c>
      <c r="E1245" t="s">
        <v>2838</v>
      </c>
      <c r="F1245" t="s">
        <v>2839</v>
      </c>
      <c r="G1245" t="s">
        <v>4657</v>
      </c>
      <c r="H1245" t="s">
        <v>551</v>
      </c>
      <c r="I1245" t="s">
        <v>4005</v>
      </c>
    </row>
    <row r="1246" spans="1:9">
      <c r="A1246" s="92" t="s">
        <v>4656</v>
      </c>
      <c r="B1246" t="s">
        <v>2007</v>
      </c>
      <c r="C1246" t="s">
        <v>3052</v>
      </c>
      <c r="D1246" t="s">
        <v>2809</v>
      </c>
      <c r="E1246" t="s">
        <v>3053</v>
      </c>
      <c r="F1246" t="s">
        <v>3054</v>
      </c>
      <c r="G1246" t="s">
        <v>4657</v>
      </c>
      <c r="H1246" t="s">
        <v>551</v>
      </c>
      <c r="I1246" t="s">
        <v>4005</v>
      </c>
    </row>
    <row r="1247" spans="1:9">
      <c r="A1247" s="92" t="s">
        <v>4656</v>
      </c>
      <c r="B1247" t="s">
        <v>2010</v>
      </c>
      <c r="C1247" t="s">
        <v>2426</v>
      </c>
      <c r="D1247" t="s">
        <v>2426</v>
      </c>
      <c r="E1247" t="s">
        <v>2427</v>
      </c>
      <c r="F1247" t="s">
        <v>2430</v>
      </c>
      <c r="G1247" t="s">
        <v>4658</v>
      </c>
      <c r="H1247" t="s">
        <v>2712</v>
      </c>
      <c r="I1247" t="s">
        <v>4009</v>
      </c>
    </row>
    <row r="1248" spans="1:9">
      <c r="A1248" s="92" t="s">
        <v>4656</v>
      </c>
      <c r="B1248" t="s">
        <v>2010</v>
      </c>
      <c r="C1248" t="s">
        <v>3056</v>
      </c>
      <c r="D1248" t="s">
        <v>2801</v>
      </c>
      <c r="E1248" t="s">
        <v>551</v>
      </c>
      <c r="F1248" t="s">
        <v>3057</v>
      </c>
      <c r="G1248" t="s">
        <v>4657</v>
      </c>
      <c r="H1248" t="s">
        <v>551</v>
      </c>
      <c r="I1248" t="s">
        <v>4009</v>
      </c>
    </row>
    <row r="1249" spans="1:9">
      <c r="A1249" s="92" t="s">
        <v>4656</v>
      </c>
      <c r="B1249" t="s">
        <v>2010</v>
      </c>
      <c r="C1249" t="s">
        <v>2857</v>
      </c>
      <c r="D1249" t="s">
        <v>2814</v>
      </c>
      <c r="E1249" t="s">
        <v>2858</v>
      </c>
      <c r="F1249" t="s">
        <v>2859</v>
      </c>
      <c r="G1249" t="s">
        <v>4617</v>
      </c>
      <c r="H1249" t="s">
        <v>3058</v>
      </c>
      <c r="I1249" t="s">
        <v>4009</v>
      </c>
    </row>
    <row r="1250" spans="1:9">
      <c r="A1250" s="92" t="s">
        <v>4656</v>
      </c>
      <c r="B1250" t="s">
        <v>2010</v>
      </c>
      <c r="C1250" t="s">
        <v>3059</v>
      </c>
      <c r="D1250" t="s">
        <v>2801</v>
      </c>
      <c r="E1250" t="s">
        <v>551</v>
      </c>
      <c r="F1250" t="s">
        <v>3060</v>
      </c>
      <c r="G1250" t="s">
        <v>4657</v>
      </c>
      <c r="H1250" t="s">
        <v>551</v>
      </c>
      <c r="I1250" t="s">
        <v>4009</v>
      </c>
    </row>
    <row r="1251" spans="1:9">
      <c r="A1251" s="92" t="s">
        <v>4656</v>
      </c>
      <c r="B1251" t="s">
        <v>2013</v>
      </c>
      <c r="C1251" t="s">
        <v>2426</v>
      </c>
      <c r="D1251" t="s">
        <v>2426</v>
      </c>
      <c r="E1251" t="s">
        <v>2427</v>
      </c>
      <c r="F1251" t="s">
        <v>2453</v>
      </c>
      <c r="G1251" t="s">
        <v>4658</v>
      </c>
      <c r="H1251" t="s">
        <v>2712</v>
      </c>
      <c r="I1251" t="s">
        <v>4013</v>
      </c>
    </row>
    <row r="1252" spans="1:9">
      <c r="A1252" s="92" t="s">
        <v>4656</v>
      </c>
      <c r="B1252" t="s">
        <v>2013</v>
      </c>
      <c r="C1252" t="s">
        <v>2870</v>
      </c>
      <c r="D1252" t="s">
        <v>2871</v>
      </c>
      <c r="E1252" t="s">
        <v>2427</v>
      </c>
      <c r="G1252" t="s">
        <v>4658</v>
      </c>
      <c r="H1252" t="s">
        <v>2712</v>
      </c>
      <c r="I1252" t="s">
        <v>4013</v>
      </c>
    </row>
    <row r="1253" spans="1:9">
      <c r="A1253" s="92" t="s">
        <v>4656</v>
      </c>
      <c r="B1253" t="s">
        <v>2013</v>
      </c>
      <c r="C1253" t="s">
        <v>2874</v>
      </c>
      <c r="D1253" t="s">
        <v>2432</v>
      </c>
      <c r="E1253" t="s">
        <v>2427</v>
      </c>
      <c r="G1253" t="s">
        <v>4658</v>
      </c>
      <c r="H1253" t="s">
        <v>2712</v>
      </c>
      <c r="I1253" t="s">
        <v>4013</v>
      </c>
    </row>
    <row r="1254" spans="1:9">
      <c r="A1254" s="92" t="s">
        <v>4656</v>
      </c>
      <c r="B1254" t="s">
        <v>2013</v>
      </c>
      <c r="C1254" t="s">
        <v>3062</v>
      </c>
      <c r="D1254" t="s">
        <v>2826</v>
      </c>
      <c r="E1254" t="s">
        <v>551</v>
      </c>
      <c r="F1254" t="s">
        <v>3063</v>
      </c>
      <c r="G1254" t="s">
        <v>4657</v>
      </c>
      <c r="H1254" t="s">
        <v>551</v>
      </c>
      <c r="I1254" t="s">
        <v>4013</v>
      </c>
    </row>
    <row r="1255" spans="1:9">
      <c r="A1255" s="92" t="s">
        <v>4656</v>
      </c>
      <c r="B1255" t="s">
        <v>2013</v>
      </c>
      <c r="C1255" t="s">
        <v>3064</v>
      </c>
      <c r="D1255" t="s">
        <v>2432</v>
      </c>
      <c r="E1255" t="s">
        <v>551</v>
      </c>
      <c r="F1255" t="s">
        <v>3065</v>
      </c>
      <c r="G1255" t="s">
        <v>4657</v>
      </c>
      <c r="H1255" t="s">
        <v>551</v>
      </c>
      <c r="I1255" t="s">
        <v>4013</v>
      </c>
    </row>
    <row r="1256" spans="1:9">
      <c r="A1256" s="92" t="s">
        <v>4656</v>
      </c>
      <c r="B1256" t="s">
        <v>2013</v>
      </c>
      <c r="C1256" t="s">
        <v>2883</v>
      </c>
      <c r="D1256" t="s">
        <v>2792</v>
      </c>
      <c r="E1256" t="s">
        <v>2427</v>
      </c>
      <c r="F1256" t="s">
        <v>2884</v>
      </c>
      <c r="G1256" t="s">
        <v>4658</v>
      </c>
      <c r="H1256" t="s">
        <v>2712</v>
      </c>
      <c r="I1256" t="s">
        <v>4013</v>
      </c>
    </row>
    <row r="1257" spans="1:9">
      <c r="A1257" s="92" t="s">
        <v>4656</v>
      </c>
      <c r="B1257" t="s">
        <v>2013</v>
      </c>
      <c r="C1257" t="s">
        <v>2885</v>
      </c>
      <c r="D1257" t="s">
        <v>2826</v>
      </c>
      <c r="E1257" t="s">
        <v>2427</v>
      </c>
      <c r="F1257" t="s">
        <v>2884</v>
      </c>
      <c r="G1257" t="s">
        <v>4658</v>
      </c>
      <c r="H1257" t="s">
        <v>2712</v>
      </c>
      <c r="I1257" t="s">
        <v>4013</v>
      </c>
    </row>
    <row r="1258" spans="1:9">
      <c r="A1258" s="92" t="s">
        <v>4656</v>
      </c>
      <c r="B1258" t="s">
        <v>2013</v>
      </c>
      <c r="C1258" t="s">
        <v>3066</v>
      </c>
      <c r="D1258" t="s">
        <v>2467</v>
      </c>
      <c r="E1258" t="s">
        <v>3067</v>
      </c>
      <c r="F1258" t="s">
        <v>3068</v>
      </c>
      <c r="G1258" t="s">
        <v>4657</v>
      </c>
      <c r="H1258" t="s">
        <v>551</v>
      </c>
      <c r="I1258" t="s">
        <v>4013</v>
      </c>
    </row>
    <row r="1259" spans="1:9">
      <c r="A1259" s="92" t="s">
        <v>4656</v>
      </c>
      <c r="B1259" t="s">
        <v>2013</v>
      </c>
      <c r="C1259" t="s">
        <v>2454</v>
      </c>
      <c r="D1259" t="s">
        <v>2432</v>
      </c>
      <c r="G1259" t="s">
        <v>4613</v>
      </c>
      <c r="I1259" t="s">
        <v>4013</v>
      </c>
    </row>
    <row r="1260" spans="1:9">
      <c r="A1260" s="92" t="s">
        <v>4656</v>
      </c>
      <c r="B1260" t="s">
        <v>2013</v>
      </c>
      <c r="C1260" t="s">
        <v>3069</v>
      </c>
      <c r="D1260" t="s">
        <v>2844</v>
      </c>
      <c r="E1260" t="s">
        <v>3070</v>
      </c>
      <c r="F1260" t="s">
        <v>3071</v>
      </c>
      <c r="G1260" t="s">
        <v>4657</v>
      </c>
      <c r="H1260" t="s">
        <v>551</v>
      </c>
      <c r="I1260" t="s">
        <v>4013</v>
      </c>
    </row>
    <row r="1261" spans="1:9">
      <c r="A1261" s="92" t="s">
        <v>4656</v>
      </c>
      <c r="B1261" t="s">
        <v>2013</v>
      </c>
      <c r="C1261" t="s">
        <v>3072</v>
      </c>
      <c r="D1261" t="s">
        <v>2467</v>
      </c>
      <c r="E1261" t="s">
        <v>551</v>
      </c>
      <c r="F1261" t="s">
        <v>3073</v>
      </c>
      <c r="G1261" t="s">
        <v>4657</v>
      </c>
      <c r="H1261" t="s">
        <v>551</v>
      </c>
      <c r="I1261" t="s">
        <v>4013</v>
      </c>
    </row>
    <row r="1262" spans="1:9">
      <c r="A1262" s="92" t="s">
        <v>4656</v>
      </c>
      <c r="B1262" t="s">
        <v>2013</v>
      </c>
      <c r="C1262" t="s">
        <v>2888</v>
      </c>
      <c r="D1262" t="s">
        <v>2432</v>
      </c>
      <c r="E1262" t="s">
        <v>2427</v>
      </c>
      <c r="G1262" t="s">
        <v>4658</v>
      </c>
      <c r="H1262" t="s">
        <v>2712</v>
      </c>
      <c r="I1262" t="s">
        <v>4013</v>
      </c>
    </row>
    <row r="1263" spans="1:9">
      <c r="A1263" s="92" t="s">
        <v>4656</v>
      </c>
      <c r="B1263" t="s">
        <v>2013</v>
      </c>
      <c r="C1263" t="s">
        <v>2889</v>
      </c>
      <c r="D1263" t="s">
        <v>2871</v>
      </c>
      <c r="E1263" t="s">
        <v>2890</v>
      </c>
      <c r="G1263" t="s">
        <v>4658</v>
      </c>
      <c r="H1263" t="s">
        <v>3074</v>
      </c>
      <c r="I1263" t="s">
        <v>4013</v>
      </c>
    </row>
    <row r="1264" spans="1:9">
      <c r="A1264" s="92" t="s">
        <v>4656</v>
      </c>
      <c r="B1264" t="s">
        <v>2013</v>
      </c>
      <c r="C1264" t="s">
        <v>2892</v>
      </c>
      <c r="D1264" t="s">
        <v>2792</v>
      </c>
      <c r="E1264" t="s">
        <v>2890</v>
      </c>
      <c r="F1264" t="s">
        <v>2893</v>
      </c>
      <c r="G1264" t="s">
        <v>4658</v>
      </c>
      <c r="H1264" t="s">
        <v>3074</v>
      </c>
      <c r="I1264" t="s">
        <v>4013</v>
      </c>
    </row>
    <row r="1265" spans="1:9">
      <c r="A1265" s="92" t="s">
        <v>4656</v>
      </c>
      <c r="B1265" t="s">
        <v>2015</v>
      </c>
      <c r="C1265" t="s">
        <v>2426</v>
      </c>
      <c r="D1265" t="s">
        <v>2426</v>
      </c>
      <c r="E1265" t="s">
        <v>2427</v>
      </c>
      <c r="F1265" t="s">
        <v>2450</v>
      </c>
      <c r="G1265" t="s">
        <v>4658</v>
      </c>
      <c r="H1265" t="s">
        <v>2712</v>
      </c>
      <c r="I1265" t="s">
        <v>4017</v>
      </c>
    </row>
    <row r="1266" spans="1:9">
      <c r="A1266" s="92" t="s">
        <v>4656</v>
      </c>
      <c r="B1266" t="s">
        <v>2015</v>
      </c>
      <c r="C1266" t="s">
        <v>2901</v>
      </c>
      <c r="D1266" t="s">
        <v>2844</v>
      </c>
      <c r="E1266" t="s">
        <v>2427</v>
      </c>
      <c r="G1266" t="s">
        <v>4658</v>
      </c>
      <c r="H1266" t="s">
        <v>2712</v>
      </c>
      <c r="I1266" t="s">
        <v>4017</v>
      </c>
    </row>
    <row r="1267" spans="1:9">
      <c r="A1267" s="92" t="s">
        <v>4656</v>
      </c>
      <c r="B1267" t="s">
        <v>2015</v>
      </c>
      <c r="C1267" t="s">
        <v>3076</v>
      </c>
      <c r="D1267" t="s">
        <v>2844</v>
      </c>
      <c r="E1267" t="s">
        <v>551</v>
      </c>
      <c r="F1267" t="s">
        <v>3077</v>
      </c>
      <c r="G1267" t="s">
        <v>4657</v>
      </c>
      <c r="H1267" t="s">
        <v>551</v>
      </c>
      <c r="I1267" t="s">
        <v>4017</v>
      </c>
    </row>
    <row r="1268" spans="1:9">
      <c r="A1268" s="92" t="s">
        <v>4656</v>
      </c>
      <c r="B1268" t="s">
        <v>2015</v>
      </c>
      <c r="C1268" t="s">
        <v>2915</v>
      </c>
      <c r="D1268" t="s">
        <v>2814</v>
      </c>
      <c r="E1268" t="s">
        <v>2427</v>
      </c>
      <c r="F1268" t="s">
        <v>2916</v>
      </c>
      <c r="G1268" t="s">
        <v>4658</v>
      </c>
      <c r="H1268" t="s">
        <v>2712</v>
      </c>
      <c r="I1268" t="s">
        <v>4017</v>
      </c>
    </row>
    <row r="1269" spans="1:9">
      <c r="A1269" s="92" t="s">
        <v>4656</v>
      </c>
      <c r="B1269" t="s">
        <v>2015</v>
      </c>
      <c r="C1269" t="s">
        <v>3078</v>
      </c>
      <c r="D1269" t="s">
        <v>2818</v>
      </c>
      <c r="E1269" t="s">
        <v>551</v>
      </c>
      <c r="F1269" t="s">
        <v>3079</v>
      </c>
      <c r="G1269" t="s">
        <v>4657</v>
      </c>
      <c r="H1269" t="s">
        <v>551</v>
      </c>
      <c r="I1269" t="s">
        <v>4017</v>
      </c>
    </row>
    <row r="1270" spans="1:9">
      <c r="A1270" s="92" t="s">
        <v>4656</v>
      </c>
      <c r="B1270" t="s">
        <v>2015</v>
      </c>
      <c r="C1270" t="s">
        <v>2927</v>
      </c>
      <c r="D1270" t="s">
        <v>2792</v>
      </c>
      <c r="E1270" t="s">
        <v>2890</v>
      </c>
      <c r="G1270" t="s">
        <v>4658</v>
      </c>
      <c r="H1270" t="s">
        <v>3074</v>
      </c>
      <c r="I1270" t="s">
        <v>4017</v>
      </c>
    </row>
    <row r="1271" spans="1:9">
      <c r="A1271" s="92" t="s">
        <v>4656</v>
      </c>
      <c r="B1271" t="s">
        <v>2019</v>
      </c>
      <c r="C1271" t="s">
        <v>2426</v>
      </c>
      <c r="D1271" t="s">
        <v>2426</v>
      </c>
      <c r="E1271" t="s">
        <v>2427</v>
      </c>
      <c r="F1271" t="s">
        <v>2450</v>
      </c>
      <c r="G1271" t="s">
        <v>4658</v>
      </c>
      <c r="H1271" t="s">
        <v>2712</v>
      </c>
      <c r="I1271" t="s">
        <v>4021</v>
      </c>
    </row>
    <row r="1272" spans="1:9">
      <c r="A1272" s="92" t="s">
        <v>4656</v>
      </c>
      <c r="B1272" t="s">
        <v>2019</v>
      </c>
      <c r="C1272" t="s">
        <v>3081</v>
      </c>
      <c r="D1272" t="s">
        <v>2792</v>
      </c>
      <c r="E1272" t="s">
        <v>3082</v>
      </c>
      <c r="F1272" t="s">
        <v>3083</v>
      </c>
      <c r="G1272" t="s">
        <v>4657</v>
      </c>
      <c r="H1272" t="s">
        <v>551</v>
      </c>
      <c r="I1272" t="s">
        <v>4021</v>
      </c>
    </row>
    <row r="1273" spans="1:9">
      <c r="A1273" s="92" t="s">
        <v>4656</v>
      </c>
      <c r="B1273" t="s">
        <v>2019</v>
      </c>
      <c r="C1273" t="s">
        <v>3084</v>
      </c>
      <c r="D1273" t="s">
        <v>2809</v>
      </c>
      <c r="E1273" t="s">
        <v>551</v>
      </c>
      <c r="G1273" t="s">
        <v>4657</v>
      </c>
      <c r="H1273" t="s">
        <v>551</v>
      </c>
      <c r="I1273" t="s">
        <v>4021</v>
      </c>
    </row>
    <row r="1274" spans="1:9">
      <c r="A1274" s="92" t="s">
        <v>4656</v>
      </c>
      <c r="B1274" t="s">
        <v>2019</v>
      </c>
      <c r="C1274" t="s">
        <v>2937</v>
      </c>
      <c r="D1274" t="s">
        <v>2792</v>
      </c>
      <c r="E1274" t="s">
        <v>2938</v>
      </c>
      <c r="F1274" t="s">
        <v>2940</v>
      </c>
      <c r="G1274" t="s">
        <v>4658</v>
      </c>
      <c r="H1274" t="s">
        <v>2712</v>
      </c>
      <c r="I1274" t="s">
        <v>4021</v>
      </c>
    </row>
    <row r="1275" spans="1:9">
      <c r="A1275" s="92" t="s">
        <v>4656</v>
      </c>
      <c r="B1275" t="s">
        <v>2019</v>
      </c>
      <c r="C1275" t="s">
        <v>3085</v>
      </c>
      <c r="D1275" t="s">
        <v>2809</v>
      </c>
      <c r="E1275" t="s">
        <v>3086</v>
      </c>
      <c r="F1275" t="s">
        <v>3087</v>
      </c>
      <c r="G1275" t="s">
        <v>4657</v>
      </c>
      <c r="H1275" t="s">
        <v>551</v>
      </c>
      <c r="I1275" t="s">
        <v>4021</v>
      </c>
    </row>
    <row r="1276" spans="1:9">
      <c r="A1276" s="92" t="s">
        <v>4656</v>
      </c>
      <c r="B1276" t="s">
        <v>2019</v>
      </c>
      <c r="C1276" t="s">
        <v>3088</v>
      </c>
      <c r="D1276" t="s">
        <v>2792</v>
      </c>
      <c r="E1276" t="s">
        <v>551</v>
      </c>
      <c r="F1276" t="s">
        <v>3089</v>
      </c>
      <c r="G1276" t="s">
        <v>4657</v>
      </c>
      <c r="H1276" t="s">
        <v>551</v>
      </c>
      <c r="I1276" t="s">
        <v>4021</v>
      </c>
    </row>
    <row r="1277" spans="1:9">
      <c r="A1277" s="92" t="s">
        <v>4656</v>
      </c>
      <c r="B1277" t="s">
        <v>2019</v>
      </c>
      <c r="C1277" t="s">
        <v>2945</v>
      </c>
      <c r="D1277" t="s">
        <v>2467</v>
      </c>
      <c r="E1277" t="s">
        <v>2427</v>
      </c>
      <c r="F1277" t="s">
        <v>2946</v>
      </c>
      <c r="G1277" t="s">
        <v>4658</v>
      </c>
      <c r="H1277" t="s">
        <v>2712</v>
      </c>
      <c r="I1277" t="s">
        <v>4021</v>
      </c>
    </row>
    <row r="1278" spans="1:9">
      <c r="A1278" s="92" t="s">
        <v>4656</v>
      </c>
      <c r="B1278" t="s">
        <v>2019</v>
      </c>
      <c r="C1278" t="s">
        <v>3090</v>
      </c>
      <c r="D1278" t="s">
        <v>2844</v>
      </c>
      <c r="E1278" t="s">
        <v>3091</v>
      </c>
      <c r="F1278" t="s">
        <v>3092</v>
      </c>
      <c r="G1278" t="s">
        <v>4657</v>
      </c>
      <c r="H1278" t="s">
        <v>551</v>
      </c>
      <c r="I1278" t="s">
        <v>4021</v>
      </c>
    </row>
    <row r="1279" spans="1:9">
      <c r="A1279" s="92" t="s">
        <v>4656</v>
      </c>
      <c r="B1279" t="s">
        <v>2019</v>
      </c>
      <c r="C1279" t="s">
        <v>2951</v>
      </c>
      <c r="D1279" t="s">
        <v>2432</v>
      </c>
      <c r="E1279" t="s">
        <v>2612</v>
      </c>
      <c r="F1279" t="s">
        <v>2952</v>
      </c>
      <c r="G1279" t="s">
        <v>4657</v>
      </c>
      <c r="H1279" t="s">
        <v>551</v>
      </c>
      <c r="I1279" t="s">
        <v>4021</v>
      </c>
    </row>
    <row r="1280" spans="1:9">
      <c r="A1280" s="92" t="s">
        <v>4656</v>
      </c>
      <c r="B1280" t="s">
        <v>2019</v>
      </c>
      <c r="C1280" t="s">
        <v>2457</v>
      </c>
      <c r="D1280" t="s">
        <v>2432</v>
      </c>
      <c r="G1280" t="s">
        <v>4613</v>
      </c>
      <c r="I1280" t="s">
        <v>4021</v>
      </c>
    </row>
    <row r="1281" spans="1:9">
      <c r="A1281" s="92" t="s">
        <v>4656</v>
      </c>
      <c r="B1281" t="s">
        <v>2019</v>
      </c>
      <c r="C1281" t="s">
        <v>2458</v>
      </c>
      <c r="D1281" t="s">
        <v>2432</v>
      </c>
      <c r="G1281" t="s">
        <v>4613</v>
      </c>
      <c r="I1281" t="s">
        <v>4021</v>
      </c>
    </row>
    <row r="1282" spans="1:9">
      <c r="A1282" s="92" t="s">
        <v>4656</v>
      </c>
      <c r="B1282" t="s">
        <v>2019</v>
      </c>
      <c r="C1282" t="s">
        <v>2459</v>
      </c>
      <c r="D1282" t="s">
        <v>2432</v>
      </c>
      <c r="G1282" t="s">
        <v>4613</v>
      </c>
      <c r="I1282" t="s">
        <v>4021</v>
      </c>
    </row>
    <row r="1283" spans="1:9">
      <c r="A1283" s="92" t="s">
        <v>4656</v>
      </c>
      <c r="B1283" t="s">
        <v>2019</v>
      </c>
      <c r="C1283" t="s">
        <v>2460</v>
      </c>
      <c r="D1283" t="s">
        <v>2432</v>
      </c>
      <c r="G1283" t="s">
        <v>4613</v>
      </c>
      <c r="I1283" t="s">
        <v>4021</v>
      </c>
    </row>
    <row r="1284" spans="1:9">
      <c r="A1284" s="92" t="s">
        <v>4656</v>
      </c>
      <c r="B1284" t="s">
        <v>2019</v>
      </c>
      <c r="C1284" t="s">
        <v>2461</v>
      </c>
      <c r="D1284" t="s">
        <v>2432</v>
      </c>
      <c r="G1284" t="s">
        <v>4613</v>
      </c>
      <c r="I1284" t="s">
        <v>4021</v>
      </c>
    </row>
    <row r="1285" spans="1:9">
      <c r="A1285" s="92" t="s">
        <v>4656</v>
      </c>
      <c r="B1285" t="s">
        <v>2019</v>
      </c>
      <c r="C1285" t="s">
        <v>2462</v>
      </c>
      <c r="D1285" t="s">
        <v>2432</v>
      </c>
      <c r="G1285" t="s">
        <v>4613</v>
      </c>
      <c r="I1285" t="s">
        <v>4021</v>
      </c>
    </row>
    <row r="1286" spans="1:9">
      <c r="A1286" s="92" t="s">
        <v>4656</v>
      </c>
      <c r="B1286" t="s">
        <v>2019</v>
      </c>
      <c r="C1286" t="s">
        <v>2463</v>
      </c>
      <c r="D1286" t="s">
        <v>2432</v>
      </c>
      <c r="G1286" t="s">
        <v>4613</v>
      </c>
      <c r="I1286" t="s">
        <v>4021</v>
      </c>
    </row>
    <row r="1287" spans="1:9">
      <c r="A1287" s="92" t="s">
        <v>4656</v>
      </c>
      <c r="B1287" t="s">
        <v>2019</v>
      </c>
      <c r="C1287" t="s">
        <v>2464</v>
      </c>
      <c r="D1287" t="s">
        <v>2432</v>
      </c>
      <c r="G1287" t="s">
        <v>4613</v>
      </c>
      <c r="I1287" t="s">
        <v>4021</v>
      </c>
    </row>
    <row r="1288" spans="1:9">
      <c r="A1288" s="92" t="s">
        <v>4656</v>
      </c>
      <c r="B1288" t="s">
        <v>2019</v>
      </c>
      <c r="C1288" t="s">
        <v>3093</v>
      </c>
      <c r="D1288" t="s">
        <v>2844</v>
      </c>
      <c r="E1288" t="s">
        <v>551</v>
      </c>
      <c r="F1288" t="s">
        <v>3094</v>
      </c>
      <c r="G1288" t="s">
        <v>4657</v>
      </c>
      <c r="H1288" t="s">
        <v>551</v>
      </c>
      <c r="I1288" t="s">
        <v>4021</v>
      </c>
    </row>
    <row r="1289" spans="1:9">
      <c r="A1289" s="92" t="s">
        <v>4656</v>
      </c>
      <c r="B1289" t="s">
        <v>2019</v>
      </c>
      <c r="C1289" t="s">
        <v>2959</v>
      </c>
      <c r="D1289" t="s">
        <v>2809</v>
      </c>
      <c r="E1289" t="s">
        <v>2890</v>
      </c>
      <c r="G1289" t="s">
        <v>4658</v>
      </c>
      <c r="H1289" t="s">
        <v>3074</v>
      </c>
      <c r="I1289" t="s">
        <v>4021</v>
      </c>
    </row>
    <row r="1290" spans="1:9">
      <c r="A1290" s="92" t="s">
        <v>4656</v>
      </c>
      <c r="B1290" t="s">
        <v>2021</v>
      </c>
      <c r="C1290" t="s">
        <v>2426</v>
      </c>
      <c r="D1290" t="s">
        <v>2426</v>
      </c>
      <c r="E1290" t="s">
        <v>2427</v>
      </c>
      <c r="F1290" t="s">
        <v>2450</v>
      </c>
      <c r="G1290" t="s">
        <v>4658</v>
      </c>
      <c r="H1290" t="s">
        <v>2712</v>
      </c>
      <c r="I1290" t="s">
        <v>4025</v>
      </c>
    </row>
    <row r="1291" spans="1:9">
      <c r="A1291" s="92" t="s">
        <v>4656</v>
      </c>
      <c r="B1291" t="s">
        <v>2021</v>
      </c>
      <c r="C1291" t="s">
        <v>2967</v>
      </c>
      <c r="D1291" t="s">
        <v>2467</v>
      </c>
      <c r="E1291" t="s">
        <v>2968</v>
      </c>
      <c r="F1291" t="s">
        <v>2970</v>
      </c>
      <c r="G1291" t="s">
        <v>4657</v>
      </c>
      <c r="H1291" t="s">
        <v>3096</v>
      </c>
      <c r="I1291" t="s">
        <v>4025</v>
      </c>
    </row>
    <row r="1292" spans="1:9">
      <c r="A1292" s="92" t="s">
        <v>4656</v>
      </c>
      <c r="B1292" t="s">
        <v>2021</v>
      </c>
      <c r="C1292" t="s">
        <v>2466</v>
      </c>
      <c r="D1292" t="s">
        <v>2467</v>
      </c>
      <c r="G1292" t="s">
        <v>4615</v>
      </c>
      <c r="I1292" t="s">
        <v>4025</v>
      </c>
    </row>
    <row r="1293" spans="1:9">
      <c r="A1293" s="92" t="s">
        <v>4656</v>
      </c>
      <c r="B1293" t="s">
        <v>2021</v>
      </c>
      <c r="C1293" t="s">
        <v>3097</v>
      </c>
      <c r="D1293" t="s">
        <v>2467</v>
      </c>
      <c r="E1293" t="s">
        <v>3098</v>
      </c>
      <c r="F1293" t="s">
        <v>3099</v>
      </c>
      <c r="G1293" t="s">
        <v>4657</v>
      </c>
      <c r="H1293" t="s">
        <v>133</v>
      </c>
      <c r="I1293" t="s">
        <v>4025</v>
      </c>
    </row>
    <row r="1294" spans="1:9">
      <c r="A1294" s="92" t="s">
        <v>4656</v>
      </c>
      <c r="B1294" t="s">
        <v>2021</v>
      </c>
      <c r="C1294" t="s">
        <v>2469</v>
      </c>
      <c r="D1294" t="s">
        <v>2432</v>
      </c>
      <c r="G1294" t="s">
        <v>4613</v>
      </c>
      <c r="I1294" t="s">
        <v>4025</v>
      </c>
    </row>
    <row r="1295" spans="1:9">
      <c r="A1295" s="92" t="s">
        <v>4656</v>
      </c>
      <c r="B1295" t="s">
        <v>2021</v>
      </c>
      <c r="C1295" t="s">
        <v>3100</v>
      </c>
      <c r="D1295" t="s">
        <v>2818</v>
      </c>
      <c r="E1295" t="s">
        <v>551</v>
      </c>
      <c r="F1295" t="s">
        <v>3101</v>
      </c>
      <c r="G1295" t="s">
        <v>4657</v>
      </c>
      <c r="H1295" t="s">
        <v>551</v>
      </c>
      <c r="I1295" t="s">
        <v>4025</v>
      </c>
    </row>
    <row r="1296" spans="1:9">
      <c r="A1296" s="92" t="s">
        <v>4656</v>
      </c>
      <c r="B1296" t="s">
        <v>2022</v>
      </c>
      <c r="C1296" t="s">
        <v>2426</v>
      </c>
      <c r="D1296" t="s">
        <v>2426</v>
      </c>
      <c r="E1296" t="s">
        <v>2427</v>
      </c>
      <c r="F1296" t="s">
        <v>2450</v>
      </c>
      <c r="G1296" t="s">
        <v>4658</v>
      </c>
      <c r="H1296" t="s">
        <v>2712</v>
      </c>
      <c r="I1296" t="s">
        <v>4029</v>
      </c>
    </row>
    <row r="1297" spans="1:9">
      <c r="A1297" s="92" t="s">
        <v>4656</v>
      </c>
      <c r="B1297" t="s">
        <v>2022</v>
      </c>
      <c r="C1297" t="s">
        <v>2997</v>
      </c>
      <c r="D1297" t="s">
        <v>2814</v>
      </c>
      <c r="E1297" t="s">
        <v>2998</v>
      </c>
      <c r="F1297" t="s">
        <v>2999</v>
      </c>
      <c r="G1297" t="s">
        <v>4657</v>
      </c>
      <c r="H1297" t="s">
        <v>551</v>
      </c>
      <c r="I1297" t="s">
        <v>4029</v>
      </c>
    </row>
    <row r="1298" spans="1:9">
      <c r="A1298" s="92" t="s">
        <v>4656</v>
      </c>
      <c r="B1298" t="s">
        <v>2022</v>
      </c>
      <c r="C1298" t="s">
        <v>3018</v>
      </c>
      <c r="D1298" t="s">
        <v>2432</v>
      </c>
      <c r="E1298" t="s">
        <v>3019</v>
      </c>
      <c r="F1298" t="s">
        <v>3020</v>
      </c>
      <c r="G1298" t="s">
        <v>4657</v>
      </c>
      <c r="H1298" t="s">
        <v>551</v>
      </c>
      <c r="I1298" t="s">
        <v>4029</v>
      </c>
    </row>
    <row r="1299" spans="1:9">
      <c r="A1299" s="92" t="s">
        <v>4656</v>
      </c>
      <c r="B1299" t="s">
        <v>2023</v>
      </c>
      <c r="C1299" t="s">
        <v>2548</v>
      </c>
      <c r="D1299" t="s">
        <v>2549</v>
      </c>
      <c r="E1299" t="s">
        <v>551</v>
      </c>
      <c r="F1299" t="s">
        <v>2551</v>
      </c>
      <c r="G1299" t="s">
        <v>4657</v>
      </c>
      <c r="H1299" t="s">
        <v>551</v>
      </c>
      <c r="I1299" t="s">
        <v>4032</v>
      </c>
    </row>
    <row r="1300" spans="1:9">
      <c r="A1300" s="92" t="s">
        <v>4656</v>
      </c>
      <c r="B1300" t="s">
        <v>2024</v>
      </c>
      <c r="C1300" t="s">
        <v>2481</v>
      </c>
      <c r="D1300" t="s">
        <v>2426</v>
      </c>
      <c r="E1300" t="s">
        <v>2427</v>
      </c>
      <c r="G1300" t="s">
        <v>4658</v>
      </c>
      <c r="H1300" t="s">
        <v>2712</v>
      </c>
      <c r="I1300" t="s">
        <v>4036</v>
      </c>
    </row>
    <row r="1301" spans="1:9">
      <c r="A1301" s="92" t="s">
        <v>4656</v>
      </c>
      <c r="B1301" t="s">
        <v>2030</v>
      </c>
      <c r="C1301" t="s">
        <v>2582</v>
      </c>
      <c r="D1301" t="s">
        <v>2426</v>
      </c>
      <c r="E1301" t="s">
        <v>551</v>
      </c>
      <c r="F1301" t="s">
        <v>2583</v>
      </c>
      <c r="G1301" t="s">
        <v>4657</v>
      </c>
      <c r="H1301" t="s">
        <v>551</v>
      </c>
      <c r="I1301" t="s">
        <v>4044</v>
      </c>
    </row>
    <row r="1302" spans="1:9">
      <c r="A1302" s="92" t="s">
        <v>4656</v>
      </c>
      <c r="B1302" t="s">
        <v>2032</v>
      </c>
      <c r="C1302" t="s">
        <v>2484</v>
      </c>
      <c r="D1302" t="s">
        <v>2485</v>
      </c>
      <c r="E1302" t="s">
        <v>2427</v>
      </c>
      <c r="G1302" t="s">
        <v>4658</v>
      </c>
      <c r="H1302" t="s">
        <v>2712</v>
      </c>
      <c r="I1302" t="s">
        <v>4048</v>
      </c>
    </row>
    <row r="1303" spans="1:9">
      <c r="A1303" s="92" t="s">
        <v>4656</v>
      </c>
      <c r="B1303" t="s">
        <v>2032</v>
      </c>
      <c r="C1303" t="s">
        <v>2486</v>
      </c>
      <c r="D1303" t="s">
        <v>2485</v>
      </c>
      <c r="E1303" t="s">
        <v>2427</v>
      </c>
      <c r="G1303" t="s">
        <v>4658</v>
      </c>
      <c r="H1303" t="s">
        <v>2712</v>
      </c>
      <c r="I1303" t="s">
        <v>4048</v>
      </c>
    </row>
    <row r="1304" spans="1:9">
      <c r="A1304" s="92" t="s">
        <v>4656</v>
      </c>
      <c r="B1304" t="s">
        <v>2032</v>
      </c>
      <c r="C1304" t="s">
        <v>2487</v>
      </c>
      <c r="D1304" t="s">
        <v>2485</v>
      </c>
      <c r="E1304" t="s">
        <v>2427</v>
      </c>
      <c r="G1304" t="s">
        <v>4658</v>
      </c>
      <c r="H1304" t="s">
        <v>2712</v>
      </c>
      <c r="I1304" t="s">
        <v>4048</v>
      </c>
    </row>
    <row r="1305" spans="1:9">
      <c r="A1305" s="92" t="s">
        <v>4656</v>
      </c>
      <c r="B1305" t="s">
        <v>2032</v>
      </c>
      <c r="C1305" t="s">
        <v>2488</v>
      </c>
      <c r="D1305" t="s">
        <v>2485</v>
      </c>
      <c r="E1305" t="s">
        <v>2427</v>
      </c>
      <c r="G1305" t="s">
        <v>4658</v>
      </c>
      <c r="H1305" t="s">
        <v>2712</v>
      </c>
      <c r="I1305" t="s">
        <v>4048</v>
      </c>
    </row>
    <row r="1306" spans="1:9">
      <c r="A1306" s="92" t="s">
        <v>4656</v>
      </c>
      <c r="B1306" t="s">
        <v>2034</v>
      </c>
      <c r="C1306" t="s">
        <v>2494</v>
      </c>
      <c r="D1306" t="s">
        <v>2426</v>
      </c>
      <c r="E1306" t="s">
        <v>2427</v>
      </c>
      <c r="G1306" t="s">
        <v>4658</v>
      </c>
      <c r="H1306" t="s">
        <v>2712</v>
      </c>
      <c r="I1306" t="s">
        <v>4050</v>
      </c>
    </row>
    <row r="1307" spans="1:9">
      <c r="A1307" s="92" t="s">
        <v>4656</v>
      </c>
      <c r="B1307" t="s">
        <v>2034</v>
      </c>
      <c r="C1307" t="s">
        <v>2495</v>
      </c>
      <c r="D1307" t="s">
        <v>2426</v>
      </c>
      <c r="E1307" t="s">
        <v>2427</v>
      </c>
      <c r="G1307" t="s">
        <v>4658</v>
      </c>
      <c r="H1307" t="s">
        <v>2712</v>
      </c>
      <c r="I1307" t="s">
        <v>4050</v>
      </c>
    </row>
    <row r="1308" spans="1:9">
      <c r="A1308" s="92" t="s">
        <v>4656</v>
      </c>
      <c r="B1308" t="s">
        <v>2034</v>
      </c>
      <c r="C1308" t="s">
        <v>2496</v>
      </c>
      <c r="D1308" t="s">
        <v>2426</v>
      </c>
      <c r="E1308" t="s">
        <v>2427</v>
      </c>
      <c r="G1308" t="s">
        <v>4658</v>
      </c>
      <c r="H1308" t="s">
        <v>2712</v>
      </c>
      <c r="I1308" t="s">
        <v>4050</v>
      </c>
    </row>
    <row r="1309" spans="1:9">
      <c r="A1309" s="92" t="s">
        <v>4656</v>
      </c>
      <c r="B1309" t="s">
        <v>2037</v>
      </c>
      <c r="C1309" t="s">
        <v>2610</v>
      </c>
      <c r="E1309" t="s">
        <v>2611</v>
      </c>
      <c r="G1309" t="s">
        <v>4657</v>
      </c>
      <c r="H1309" t="s">
        <v>551</v>
      </c>
      <c r="I1309" t="s">
        <v>4052</v>
      </c>
    </row>
    <row r="1310" spans="1:9">
      <c r="A1310" s="92" t="s">
        <v>4656</v>
      </c>
      <c r="B1310" t="s">
        <v>2037</v>
      </c>
      <c r="C1310" t="s">
        <v>2498</v>
      </c>
      <c r="D1310" t="s">
        <v>2426</v>
      </c>
      <c r="E1310" t="s">
        <v>2427</v>
      </c>
      <c r="G1310" t="s">
        <v>4658</v>
      </c>
      <c r="H1310" t="s">
        <v>2712</v>
      </c>
      <c r="I1310" t="s">
        <v>4052</v>
      </c>
    </row>
    <row r="1311" spans="1:9">
      <c r="A1311" s="92" t="s">
        <v>4656</v>
      </c>
      <c r="B1311" t="s">
        <v>2040</v>
      </c>
      <c r="C1311" t="s">
        <v>2628</v>
      </c>
      <c r="D1311" t="s">
        <v>2629</v>
      </c>
      <c r="E1311" t="s">
        <v>551</v>
      </c>
      <c r="F1311" t="s">
        <v>2630</v>
      </c>
      <c r="G1311" t="s">
        <v>4657</v>
      </c>
      <c r="H1311" t="s">
        <v>551</v>
      </c>
      <c r="I1311" t="s">
        <v>4060</v>
      </c>
    </row>
    <row r="1312" spans="1:9">
      <c r="A1312" s="92" t="s">
        <v>4656</v>
      </c>
      <c r="B1312" t="s">
        <v>2040</v>
      </c>
      <c r="C1312" t="s">
        <v>2631</v>
      </c>
      <c r="D1312" t="s">
        <v>2632</v>
      </c>
      <c r="E1312" t="s">
        <v>2633</v>
      </c>
      <c r="F1312" t="s">
        <v>2634</v>
      </c>
      <c r="G1312" t="s">
        <v>4657</v>
      </c>
      <c r="H1312" t="s">
        <v>551</v>
      </c>
      <c r="I1312" t="s">
        <v>4060</v>
      </c>
    </row>
    <row r="1313" spans="1:9">
      <c r="A1313" s="92" t="s">
        <v>4656</v>
      </c>
      <c r="B1313" t="s">
        <v>2040</v>
      </c>
      <c r="C1313" t="s">
        <v>2506</v>
      </c>
      <c r="D1313" t="s">
        <v>2507</v>
      </c>
      <c r="G1313" t="s">
        <v>4618</v>
      </c>
      <c r="I1313" t="s">
        <v>4060</v>
      </c>
    </row>
    <row r="1314" spans="1:9">
      <c r="A1314" s="92" t="s">
        <v>4656</v>
      </c>
      <c r="B1314" t="s">
        <v>2040</v>
      </c>
      <c r="C1314" t="s">
        <v>2509</v>
      </c>
      <c r="D1314" t="s">
        <v>2507</v>
      </c>
      <c r="G1314" t="s">
        <v>4618</v>
      </c>
      <c r="I1314" t="s">
        <v>4060</v>
      </c>
    </row>
    <row r="1315" spans="1:9">
      <c r="A1315" s="92" t="s">
        <v>4656</v>
      </c>
      <c r="B1315" t="s">
        <v>2040</v>
      </c>
      <c r="C1315" t="s">
        <v>2510</v>
      </c>
      <c r="D1315" t="s">
        <v>2507</v>
      </c>
      <c r="E1315" t="s">
        <v>2511</v>
      </c>
      <c r="F1315" t="s">
        <v>2513</v>
      </c>
      <c r="G1315" t="s">
        <v>4619</v>
      </c>
      <c r="I1315" t="s">
        <v>4060</v>
      </c>
    </row>
    <row r="1316" spans="1:9">
      <c r="A1316" s="92" t="s">
        <v>4656</v>
      </c>
      <c r="B1316" t="s">
        <v>2045</v>
      </c>
      <c r="C1316" t="s">
        <v>3131</v>
      </c>
      <c r="D1316" t="s">
        <v>2426</v>
      </c>
      <c r="E1316" t="s">
        <v>551</v>
      </c>
      <c r="F1316" t="s">
        <v>3132</v>
      </c>
      <c r="G1316" t="s">
        <v>4662</v>
      </c>
      <c r="I1316" t="s">
        <v>4064</v>
      </c>
    </row>
    <row r="1317" spans="1:9">
      <c r="A1317" s="92" t="s">
        <v>4656</v>
      </c>
      <c r="B1317" t="s">
        <v>2045</v>
      </c>
      <c r="C1317" t="s">
        <v>3131</v>
      </c>
      <c r="D1317" t="s">
        <v>2426</v>
      </c>
      <c r="E1317" t="s">
        <v>551</v>
      </c>
      <c r="F1317" t="s">
        <v>3132</v>
      </c>
      <c r="G1317" t="s">
        <v>4657</v>
      </c>
      <c r="H1317" t="s">
        <v>551</v>
      </c>
      <c r="I1317" t="s">
        <v>4064</v>
      </c>
    </row>
    <row r="1318" spans="1:9">
      <c r="A1318" s="92" t="s">
        <v>4656</v>
      </c>
      <c r="B1318" t="s">
        <v>2045</v>
      </c>
      <c r="C1318" t="s">
        <v>2654</v>
      </c>
      <c r="D1318" t="s">
        <v>2426</v>
      </c>
      <c r="E1318" t="s">
        <v>551</v>
      </c>
      <c r="F1318" t="s">
        <v>2655</v>
      </c>
      <c r="G1318" t="s">
        <v>4657</v>
      </c>
      <c r="H1318" t="s">
        <v>551</v>
      </c>
      <c r="I1318" t="s">
        <v>4064</v>
      </c>
    </row>
    <row r="1319" spans="1:9">
      <c r="A1319" s="92" t="s">
        <v>4656</v>
      </c>
      <c r="B1319" t="s">
        <v>2047</v>
      </c>
      <c r="C1319" t="s">
        <v>2517</v>
      </c>
      <c r="E1319" t="s">
        <v>551</v>
      </c>
      <c r="G1319" t="s">
        <v>4620</v>
      </c>
      <c r="I1319" t="s">
        <v>4068</v>
      </c>
    </row>
    <row r="1320" spans="1:9">
      <c r="A1320" s="92" t="s">
        <v>4656</v>
      </c>
      <c r="B1320" t="s">
        <v>2047</v>
      </c>
      <c r="C1320" t="s">
        <v>2517</v>
      </c>
      <c r="E1320" t="s">
        <v>551</v>
      </c>
      <c r="G1320" t="s">
        <v>4657</v>
      </c>
      <c r="H1320" t="s">
        <v>551</v>
      </c>
      <c r="I1320" t="s">
        <v>4068</v>
      </c>
    </row>
    <row r="1321" spans="1:9">
      <c r="A1321" s="92" t="s">
        <v>4656</v>
      </c>
      <c r="B1321" t="s">
        <v>2047</v>
      </c>
      <c r="C1321" t="s">
        <v>2524</v>
      </c>
      <c r="E1321" t="s">
        <v>2525</v>
      </c>
      <c r="G1321" t="s">
        <v>4621</v>
      </c>
      <c r="I1321" t="s">
        <v>4068</v>
      </c>
    </row>
    <row r="1322" spans="1:9">
      <c r="A1322" s="92" t="s">
        <v>4656</v>
      </c>
      <c r="B1322" t="s">
        <v>2049</v>
      </c>
      <c r="C1322" t="s">
        <v>2530</v>
      </c>
      <c r="D1322" t="s">
        <v>2531</v>
      </c>
      <c r="E1322" t="s">
        <v>2532</v>
      </c>
      <c r="F1322" t="s">
        <v>2533</v>
      </c>
      <c r="G1322" t="s">
        <v>4613</v>
      </c>
      <c r="I1322" t="s">
        <v>4072</v>
      </c>
    </row>
    <row r="1323" spans="1:9">
      <c r="A1323" s="92" t="s">
        <v>4656</v>
      </c>
      <c r="B1323" t="s">
        <v>2049</v>
      </c>
      <c r="C1323" t="s">
        <v>2537</v>
      </c>
      <c r="D1323" t="s">
        <v>2426</v>
      </c>
      <c r="E1323" t="s">
        <v>2427</v>
      </c>
      <c r="G1323" t="s">
        <v>4658</v>
      </c>
      <c r="H1323" t="s">
        <v>2712</v>
      </c>
      <c r="I1323" t="s">
        <v>4072</v>
      </c>
    </row>
    <row r="1324" spans="1:9">
      <c r="A1324" s="92" t="s">
        <v>4659</v>
      </c>
      <c r="B1324" t="s">
        <v>2004</v>
      </c>
      <c r="C1324" t="s">
        <v>2426</v>
      </c>
      <c r="D1324" t="s">
        <v>2426</v>
      </c>
      <c r="E1324" t="s">
        <v>2427</v>
      </c>
      <c r="F1324" t="s">
        <v>2430</v>
      </c>
      <c r="G1324" t="s">
        <v>4660</v>
      </c>
      <c r="H1324" t="s">
        <v>2482</v>
      </c>
      <c r="I1324" t="s">
        <v>4001</v>
      </c>
    </row>
    <row r="1325" spans="1:9">
      <c r="A1325" s="92" t="s">
        <v>4659</v>
      </c>
      <c r="B1325" t="s">
        <v>2004</v>
      </c>
      <c r="C1325" t="s">
        <v>2431</v>
      </c>
      <c r="D1325" t="s">
        <v>2432</v>
      </c>
      <c r="G1325" t="s">
        <v>4613</v>
      </c>
      <c r="I1325" t="s">
        <v>4001</v>
      </c>
    </row>
    <row r="1326" spans="1:9">
      <c r="A1326" s="92" t="s">
        <v>4659</v>
      </c>
      <c r="B1326" t="s">
        <v>2004</v>
      </c>
      <c r="C1326" t="s">
        <v>2436</v>
      </c>
      <c r="D1326" t="s">
        <v>2432</v>
      </c>
      <c r="G1326" t="s">
        <v>4613</v>
      </c>
      <c r="I1326" t="s">
        <v>4001</v>
      </c>
    </row>
    <row r="1327" spans="1:9">
      <c r="A1327" s="92" t="s">
        <v>4659</v>
      </c>
      <c r="B1327" t="s">
        <v>2007</v>
      </c>
      <c r="C1327" t="s">
        <v>2806</v>
      </c>
      <c r="D1327" t="s">
        <v>2792</v>
      </c>
      <c r="E1327" t="s">
        <v>2427</v>
      </c>
      <c r="F1327" t="s">
        <v>2807</v>
      </c>
      <c r="G1327" t="s">
        <v>4660</v>
      </c>
      <c r="H1327" t="s">
        <v>2482</v>
      </c>
      <c r="I1327" t="s">
        <v>4005</v>
      </c>
    </row>
    <row r="1328" spans="1:9">
      <c r="A1328" s="92" t="s">
        <v>4659</v>
      </c>
      <c r="B1328" t="s">
        <v>2007</v>
      </c>
      <c r="C1328" t="s">
        <v>2438</v>
      </c>
      <c r="D1328" t="s">
        <v>2432</v>
      </c>
      <c r="G1328" t="s">
        <v>4614</v>
      </c>
      <c r="I1328" t="s">
        <v>4005</v>
      </c>
    </row>
    <row r="1329" spans="1:9">
      <c r="A1329" s="92" t="s">
        <v>4659</v>
      </c>
      <c r="B1329" t="s">
        <v>2007</v>
      </c>
      <c r="C1329" t="s">
        <v>2440</v>
      </c>
      <c r="D1329" t="s">
        <v>2441</v>
      </c>
      <c r="G1329" t="s">
        <v>4613</v>
      </c>
      <c r="I1329" t="s">
        <v>4005</v>
      </c>
    </row>
    <row r="1330" spans="1:9">
      <c r="A1330" s="92" t="s">
        <v>4659</v>
      </c>
      <c r="B1330" t="s">
        <v>2007</v>
      </c>
      <c r="C1330" t="s">
        <v>2442</v>
      </c>
      <c r="D1330" t="s">
        <v>2441</v>
      </c>
      <c r="G1330" t="s">
        <v>4613</v>
      </c>
      <c r="I1330" t="s">
        <v>4005</v>
      </c>
    </row>
    <row r="1331" spans="1:9">
      <c r="A1331" s="92" t="s">
        <v>4659</v>
      </c>
      <c r="B1331" t="s">
        <v>2007</v>
      </c>
      <c r="C1331" t="s">
        <v>2808</v>
      </c>
      <c r="D1331" t="s">
        <v>2809</v>
      </c>
      <c r="E1331" t="s">
        <v>2427</v>
      </c>
      <c r="F1331" t="s">
        <v>2810</v>
      </c>
      <c r="G1331" t="s">
        <v>4660</v>
      </c>
      <c r="H1331" t="s">
        <v>2482</v>
      </c>
      <c r="I1331" t="s">
        <v>4005</v>
      </c>
    </row>
    <row r="1332" spans="1:9">
      <c r="A1332" s="92" t="s">
        <v>4659</v>
      </c>
      <c r="B1332" t="s">
        <v>2007</v>
      </c>
      <c r="C1332" t="s">
        <v>2443</v>
      </c>
      <c r="D1332" t="s">
        <v>2432</v>
      </c>
      <c r="G1332" t="s">
        <v>4614</v>
      </c>
      <c r="I1332" t="s">
        <v>4005</v>
      </c>
    </row>
    <row r="1333" spans="1:9">
      <c r="A1333" s="92" t="s">
        <v>4659</v>
      </c>
      <c r="B1333" t="s">
        <v>2007</v>
      </c>
      <c r="C1333" t="s">
        <v>2821</v>
      </c>
      <c r="D1333" t="s">
        <v>2801</v>
      </c>
      <c r="E1333" t="s">
        <v>2822</v>
      </c>
      <c r="F1333" t="s">
        <v>2824</v>
      </c>
      <c r="G1333" t="s">
        <v>4660</v>
      </c>
      <c r="H1333" t="s">
        <v>2475</v>
      </c>
      <c r="I1333" t="s">
        <v>4005</v>
      </c>
    </row>
    <row r="1334" spans="1:9">
      <c r="A1334" s="92" t="s">
        <v>4659</v>
      </c>
      <c r="B1334" t="s">
        <v>2007</v>
      </c>
      <c r="C1334" t="s">
        <v>2825</v>
      </c>
      <c r="D1334" t="s">
        <v>2826</v>
      </c>
      <c r="E1334" t="s">
        <v>2427</v>
      </c>
      <c r="G1334" t="s">
        <v>4660</v>
      </c>
      <c r="H1334" t="s">
        <v>2482</v>
      </c>
      <c r="I1334" t="s">
        <v>4005</v>
      </c>
    </row>
    <row r="1335" spans="1:9">
      <c r="A1335" s="92" t="s">
        <v>4659</v>
      </c>
      <c r="B1335" t="s">
        <v>2007</v>
      </c>
      <c r="C1335" t="s">
        <v>2444</v>
      </c>
      <c r="D1335" t="s">
        <v>2441</v>
      </c>
      <c r="G1335" t="s">
        <v>4613</v>
      </c>
      <c r="I1335" t="s">
        <v>4005</v>
      </c>
    </row>
    <row r="1336" spans="1:9">
      <c r="A1336" s="92" t="s">
        <v>4659</v>
      </c>
      <c r="B1336" t="s">
        <v>2007</v>
      </c>
      <c r="C1336" t="s">
        <v>2445</v>
      </c>
      <c r="D1336" t="s">
        <v>2432</v>
      </c>
      <c r="G1336" t="s">
        <v>4613</v>
      </c>
      <c r="I1336" t="s">
        <v>4005</v>
      </c>
    </row>
    <row r="1337" spans="1:9">
      <c r="A1337" s="92" t="s">
        <v>4659</v>
      </c>
      <c r="B1337" t="s">
        <v>2007</v>
      </c>
      <c r="C1337" t="s">
        <v>2446</v>
      </c>
      <c r="D1337" t="s">
        <v>2432</v>
      </c>
      <c r="G1337" t="s">
        <v>4614</v>
      </c>
      <c r="I1337" t="s">
        <v>4005</v>
      </c>
    </row>
    <row r="1338" spans="1:9">
      <c r="A1338" s="92" t="s">
        <v>4659</v>
      </c>
      <c r="B1338" t="s">
        <v>2007</v>
      </c>
      <c r="C1338" t="s">
        <v>2827</v>
      </c>
      <c r="D1338" t="s">
        <v>2826</v>
      </c>
      <c r="E1338" t="s">
        <v>2474</v>
      </c>
      <c r="F1338" t="s">
        <v>2828</v>
      </c>
      <c r="G1338" t="s">
        <v>4660</v>
      </c>
      <c r="H1338" t="s">
        <v>2475</v>
      </c>
      <c r="I1338" t="s">
        <v>4005</v>
      </c>
    </row>
    <row r="1339" spans="1:9">
      <c r="A1339" s="92" t="s">
        <v>4659</v>
      </c>
      <c r="B1339" t="s">
        <v>2007</v>
      </c>
      <c r="C1339" t="s">
        <v>2829</v>
      </c>
      <c r="D1339" t="s">
        <v>2818</v>
      </c>
      <c r="E1339" t="s">
        <v>2474</v>
      </c>
      <c r="F1339" t="s">
        <v>2828</v>
      </c>
      <c r="G1339" t="s">
        <v>4660</v>
      </c>
      <c r="H1339" t="s">
        <v>2475</v>
      </c>
      <c r="I1339" t="s">
        <v>4005</v>
      </c>
    </row>
    <row r="1340" spans="1:9">
      <c r="A1340" s="92" t="s">
        <v>4659</v>
      </c>
      <c r="B1340" t="s">
        <v>2007</v>
      </c>
      <c r="C1340" t="s">
        <v>2447</v>
      </c>
      <c r="D1340" t="s">
        <v>2432</v>
      </c>
      <c r="G1340" t="s">
        <v>4614</v>
      </c>
      <c r="I1340" t="s">
        <v>4005</v>
      </c>
    </row>
    <row r="1341" spans="1:9">
      <c r="A1341" s="92" t="s">
        <v>4659</v>
      </c>
      <c r="B1341" t="s">
        <v>2007</v>
      </c>
      <c r="C1341" t="s">
        <v>2830</v>
      </c>
      <c r="D1341" t="s">
        <v>2467</v>
      </c>
      <c r="E1341" t="s">
        <v>2427</v>
      </c>
      <c r="G1341" t="s">
        <v>4660</v>
      </c>
      <c r="H1341" t="s">
        <v>2482</v>
      </c>
      <c r="I1341" t="s">
        <v>4005</v>
      </c>
    </row>
    <row r="1342" spans="1:9">
      <c r="A1342" s="92" t="s">
        <v>4659</v>
      </c>
      <c r="B1342" t="s">
        <v>2007</v>
      </c>
      <c r="C1342" t="s">
        <v>2448</v>
      </c>
      <c r="D1342" t="s">
        <v>2432</v>
      </c>
      <c r="G1342" t="s">
        <v>4614</v>
      </c>
      <c r="I1342" t="s">
        <v>4005</v>
      </c>
    </row>
    <row r="1343" spans="1:9">
      <c r="A1343" s="92" t="s">
        <v>4659</v>
      </c>
      <c r="B1343" t="s">
        <v>2007</v>
      </c>
      <c r="C1343" t="s">
        <v>2449</v>
      </c>
      <c r="D1343" t="s">
        <v>2441</v>
      </c>
      <c r="G1343" t="s">
        <v>4614</v>
      </c>
      <c r="I1343" t="s">
        <v>4005</v>
      </c>
    </row>
    <row r="1344" spans="1:9">
      <c r="A1344" s="92" t="s">
        <v>4659</v>
      </c>
      <c r="B1344" t="s">
        <v>2007</v>
      </c>
      <c r="C1344" t="s">
        <v>2426</v>
      </c>
      <c r="D1344" t="s">
        <v>2426</v>
      </c>
      <c r="E1344" t="s">
        <v>2427</v>
      </c>
      <c r="F1344" t="s">
        <v>2450</v>
      </c>
      <c r="G1344" t="s">
        <v>4660</v>
      </c>
      <c r="H1344" t="s">
        <v>2482</v>
      </c>
      <c r="I1344" t="s">
        <v>4005</v>
      </c>
    </row>
    <row r="1345" spans="1:9">
      <c r="A1345" s="92" t="s">
        <v>4659</v>
      </c>
      <c r="B1345" t="s">
        <v>2007</v>
      </c>
      <c r="C1345" t="s">
        <v>2835</v>
      </c>
      <c r="D1345" t="s">
        <v>2432</v>
      </c>
      <c r="E1345" t="s">
        <v>2427</v>
      </c>
      <c r="F1345" t="s">
        <v>2836</v>
      </c>
      <c r="G1345" t="s">
        <v>4660</v>
      </c>
      <c r="H1345" t="s">
        <v>2482</v>
      </c>
      <c r="I1345" t="s">
        <v>4005</v>
      </c>
    </row>
    <row r="1346" spans="1:9">
      <c r="A1346" s="92" t="s">
        <v>4659</v>
      </c>
      <c r="B1346" t="s">
        <v>2010</v>
      </c>
      <c r="C1346" t="s">
        <v>2426</v>
      </c>
      <c r="D1346" t="s">
        <v>2426</v>
      </c>
      <c r="E1346" t="s">
        <v>2427</v>
      </c>
      <c r="F1346" t="s">
        <v>2430</v>
      </c>
      <c r="G1346" t="s">
        <v>4660</v>
      </c>
      <c r="H1346" t="s">
        <v>2482</v>
      </c>
      <c r="I1346" t="s">
        <v>4009</v>
      </c>
    </row>
    <row r="1347" spans="1:9">
      <c r="A1347" s="92" t="s">
        <v>4659</v>
      </c>
      <c r="B1347" t="s">
        <v>2013</v>
      </c>
      <c r="C1347" t="s">
        <v>2426</v>
      </c>
      <c r="D1347" t="s">
        <v>2426</v>
      </c>
      <c r="E1347" t="s">
        <v>2427</v>
      </c>
      <c r="F1347" t="s">
        <v>2453</v>
      </c>
      <c r="G1347" t="s">
        <v>4660</v>
      </c>
      <c r="H1347" t="s">
        <v>2482</v>
      </c>
      <c r="I1347" t="s">
        <v>4013</v>
      </c>
    </row>
    <row r="1348" spans="1:9">
      <c r="A1348" s="92" t="s">
        <v>4659</v>
      </c>
      <c r="B1348" t="s">
        <v>2013</v>
      </c>
      <c r="C1348" t="s">
        <v>2870</v>
      </c>
      <c r="D1348" t="s">
        <v>2871</v>
      </c>
      <c r="E1348" t="s">
        <v>2427</v>
      </c>
      <c r="G1348" t="s">
        <v>4660</v>
      </c>
      <c r="H1348" t="s">
        <v>2482</v>
      </c>
      <c r="I1348" t="s">
        <v>4013</v>
      </c>
    </row>
    <row r="1349" spans="1:9">
      <c r="A1349" s="92" t="s">
        <v>4659</v>
      </c>
      <c r="B1349" t="s">
        <v>2013</v>
      </c>
      <c r="C1349" t="s">
        <v>2874</v>
      </c>
      <c r="D1349" t="s">
        <v>2432</v>
      </c>
      <c r="E1349" t="s">
        <v>2427</v>
      </c>
      <c r="G1349" t="s">
        <v>4660</v>
      </c>
      <c r="H1349" t="s">
        <v>2482</v>
      </c>
      <c r="I1349" t="s">
        <v>4013</v>
      </c>
    </row>
    <row r="1350" spans="1:9">
      <c r="A1350" s="92" t="s">
        <v>4659</v>
      </c>
      <c r="B1350" t="s">
        <v>2013</v>
      </c>
      <c r="C1350" t="s">
        <v>2883</v>
      </c>
      <c r="D1350" t="s">
        <v>2792</v>
      </c>
      <c r="E1350" t="s">
        <v>2427</v>
      </c>
      <c r="F1350" t="s">
        <v>2884</v>
      </c>
      <c r="G1350" t="s">
        <v>4660</v>
      </c>
      <c r="H1350" t="s">
        <v>2482</v>
      </c>
      <c r="I1350" t="s">
        <v>4013</v>
      </c>
    </row>
    <row r="1351" spans="1:9">
      <c r="A1351" s="92" t="s">
        <v>4659</v>
      </c>
      <c r="B1351" t="s">
        <v>2013</v>
      </c>
      <c r="C1351" t="s">
        <v>2885</v>
      </c>
      <c r="D1351" t="s">
        <v>2826</v>
      </c>
      <c r="E1351" t="s">
        <v>2427</v>
      </c>
      <c r="F1351" t="s">
        <v>2884</v>
      </c>
      <c r="G1351" t="s">
        <v>4660</v>
      </c>
      <c r="H1351" t="s">
        <v>2482</v>
      </c>
      <c r="I1351" t="s">
        <v>4013</v>
      </c>
    </row>
    <row r="1352" spans="1:9">
      <c r="A1352" s="92" t="s">
        <v>4659</v>
      </c>
      <c r="B1352" t="s">
        <v>2013</v>
      </c>
      <c r="C1352" t="s">
        <v>2454</v>
      </c>
      <c r="D1352" t="s">
        <v>2432</v>
      </c>
      <c r="G1352" t="s">
        <v>4613</v>
      </c>
      <c r="I1352" t="s">
        <v>4013</v>
      </c>
    </row>
    <row r="1353" spans="1:9">
      <c r="A1353" s="92" t="s">
        <v>4659</v>
      </c>
      <c r="B1353" t="s">
        <v>2013</v>
      </c>
      <c r="C1353" t="s">
        <v>2888</v>
      </c>
      <c r="D1353" t="s">
        <v>2432</v>
      </c>
      <c r="E1353" t="s">
        <v>2427</v>
      </c>
      <c r="G1353" t="s">
        <v>4660</v>
      </c>
      <c r="H1353" t="s">
        <v>2482</v>
      </c>
      <c r="I1353" t="s">
        <v>4013</v>
      </c>
    </row>
    <row r="1354" spans="1:9">
      <c r="A1354" s="92" t="s">
        <v>4659</v>
      </c>
      <c r="B1354" t="s">
        <v>2013</v>
      </c>
      <c r="C1354" t="s">
        <v>2889</v>
      </c>
      <c r="D1354" t="s">
        <v>2871</v>
      </c>
      <c r="E1354" t="s">
        <v>2890</v>
      </c>
      <c r="G1354" t="s">
        <v>4660</v>
      </c>
      <c r="H1354" t="s">
        <v>2891</v>
      </c>
      <c r="I1354" t="s">
        <v>4013</v>
      </c>
    </row>
    <row r="1355" spans="1:9">
      <c r="A1355" s="92" t="s">
        <v>4659</v>
      </c>
      <c r="B1355" t="s">
        <v>2013</v>
      </c>
      <c r="C1355" t="s">
        <v>2892</v>
      </c>
      <c r="D1355" t="s">
        <v>2792</v>
      </c>
      <c r="E1355" t="s">
        <v>2890</v>
      </c>
      <c r="F1355" t="s">
        <v>2893</v>
      </c>
      <c r="G1355" t="s">
        <v>4660</v>
      </c>
      <c r="H1355" t="s">
        <v>2891</v>
      </c>
      <c r="I1355" t="s">
        <v>4013</v>
      </c>
    </row>
    <row r="1356" spans="1:9">
      <c r="A1356" s="92" t="s">
        <v>4659</v>
      </c>
      <c r="B1356" t="s">
        <v>2013</v>
      </c>
      <c r="C1356" t="s">
        <v>2894</v>
      </c>
      <c r="D1356" t="s">
        <v>2871</v>
      </c>
      <c r="E1356" t="s">
        <v>2474</v>
      </c>
      <c r="F1356" t="s">
        <v>2895</v>
      </c>
      <c r="G1356" t="s">
        <v>4660</v>
      </c>
      <c r="H1356" t="s">
        <v>2475</v>
      </c>
      <c r="I1356" t="s">
        <v>4013</v>
      </c>
    </row>
    <row r="1357" spans="1:9">
      <c r="A1357" s="92" t="s">
        <v>4659</v>
      </c>
      <c r="B1357" t="s">
        <v>2015</v>
      </c>
      <c r="C1357" t="s">
        <v>2426</v>
      </c>
      <c r="D1357" t="s">
        <v>2426</v>
      </c>
      <c r="E1357" t="s">
        <v>2427</v>
      </c>
      <c r="F1357" t="s">
        <v>2450</v>
      </c>
      <c r="G1357" t="s">
        <v>4660</v>
      </c>
      <c r="H1357" t="s">
        <v>2482</v>
      </c>
      <c r="I1357" t="s">
        <v>4017</v>
      </c>
    </row>
    <row r="1358" spans="1:9">
      <c r="A1358" s="92" t="s">
        <v>4659</v>
      </c>
      <c r="B1358" t="s">
        <v>2015</v>
      </c>
      <c r="C1358" t="s">
        <v>2901</v>
      </c>
      <c r="D1358" t="s">
        <v>2844</v>
      </c>
      <c r="E1358" t="s">
        <v>2427</v>
      </c>
      <c r="G1358" t="s">
        <v>4660</v>
      </c>
      <c r="H1358" t="s">
        <v>2482</v>
      </c>
      <c r="I1358" t="s">
        <v>4017</v>
      </c>
    </row>
    <row r="1359" spans="1:9">
      <c r="A1359" s="92" t="s">
        <v>4659</v>
      </c>
      <c r="B1359" t="s">
        <v>2015</v>
      </c>
      <c r="C1359" t="s">
        <v>2915</v>
      </c>
      <c r="D1359" t="s">
        <v>2814</v>
      </c>
      <c r="E1359" t="s">
        <v>2427</v>
      </c>
      <c r="F1359" t="s">
        <v>2916</v>
      </c>
      <c r="G1359" t="s">
        <v>4660</v>
      </c>
      <c r="H1359" t="s">
        <v>2482</v>
      </c>
      <c r="I1359" t="s">
        <v>4017</v>
      </c>
    </row>
    <row r="1360" spans="1:9">
      <c r="A1360" s="92" t="s">
        <v>4659</v>
      </c>
      <c r="B1360" t="s">
        <v>2015</v>
      </c>
      <c r="C1360" t="s">
        <v>2927</v>
      </c>
      <c r="D1360" t="s">
        <v>2792</v>
      </c>
      <c r="E1360" t="s">
        <v>2890</v>
      </c>
      <c r="G1360" t="s">
        <v>4660</v>
      </c>
      <c r="H1360" t="s">
        <v>2891</v>
      </c>
      <c r="I1360" t="s">
        <v>4017</v>
      </c>
    </row>
    <row r="1361" spans="1:9">
      <c r="A1361" s="92" t="s">
        <v>4659</v>
      </c>
      <c r="B1361" t="s">
        <v>2019</v>
      </c>
      <c r="C1361" t="s">
        <v>2426</v>
      </c>
      <c r="D1361" t="s">
        <v>2426</v>
      </c>
      <c r="E1361" t="s">
        <v>2427</v>
      </c>
      <c r="F1361" t="s">
        <v>2450</v>
      </c>
      <c r="G1361" t="s">
        <v>4660</v>
      </c>
      <c r="H1361" t="s">
        <v>2482</v>
      </c>
      <c r="I1361" t="s">
        <v>4021</v>
      </c>
    </row>
    <row r="1362" spans="1:9">
      <c r="A1362" s="92" t="s">
        <v>4659</v>
      </c>
      <c r="B1362" t="s">
        <v>2019</v>
      </c>
      <c r="C1362" t="s">
        <v>2937</v>
      </c>
      <c r="D1362" t="s">
        <v>2792</v>
      </c>
      <c r="E1362" t="s">
        <v>2938</v>
      </c>
      <c r="F1362" t="s">
        <v>2940</v>
      </c>
      <c r="G1362" t="s">
        <v>4660</v>
      </c>
      <c r="H1362" t="s">
        <v>2482</v>
      </c>
      <c r="I1362" t="s">
        <v>4021</v>
      </c>
    </row>
    <row r="1363" spans="1:9">
      <c r="A1363" s="92" t="s">
        <v>4659</v>
      </c>
      <c r="B1363" t="s">
        <v>2019</v>
      </c>
      <c r="C1363" t="s">
        <v>2945</v>
      </c>
      <c r="D1363" t="s">
        <v>2467</v>
      </c>
      <c r="E1363" t="s">
        <v>2427</v>
      </c>
      <c r="F1363" t="s">
        <v>2946</v>
      </c>
      <c r="G1363" t="s">
        <v>4660</v>
      </c>
      <c r="H1363" t="s">
        <v>2482</v>
      </c>
      <c r="I1363" t="s">
        <v>4021</v>
      </c>
    </row>
    <row r="1364" spans="1:9">
      <c r="A1364" s="92" t="s">
        <v>4659</v>
      </c>
      <c r="B1364" t="s">
        <v>2019</v>
      </c>
      <c r="C1364" t="s">
        <v>2457</v>
      </c>
      <c r="D1364" t="s">
        <v>2432</v>
      </c>
      <c r="G1364" t="s">
        <v>4613</v>
      </c>
      <c r="I1364" t="s">
        <v>4021</v>
      </c>
    </row>
    <row r="1365" spans="1:9">
      <c r="A1365" s="92" t="s">
        <v>4659</v>
      </c>
      <c r="B1365" t="s">
        <v>2019</v>
      </c>
      <c r="C1365" t="s">
        <v>2458</v>
      </c>
      <c r="D1365" t="s">
        <v>2432</v>
      </c>
      <c r="G1365" t="s">
        <v>4613</v>
      </c>
      <c r="I1365" t="s">
        <v>4021</v>
      </c>
    </row>
    <row r="1366" spans="1:9">
      <c r="A1366" s="92" t="s">
        <v>4659</v>
      </c>
      <c r="B1366" t="s">
        <v>2019</v>
      </c>
      <c r="C1366" t="s">
        <v>2459</v>
      </c>
      <c r="D1366" t="s">
        <v>2432</v>
      </c>
      <c r="G1366" t="s">
        <v>4613</v>
      </c>
      <c r="I1366" t="s">
        <v>4021</v>
      </c>
    </row>
    <row r="1367" spans="1:9">
      <c r="A1367" s="92" t="s">
        <v>4659</v>
      </c>
      <c r="B1367" t="s">
        <v>2019</v>
      </c>
      <c r="C1367" t="s">
        <v>2460</v>
      </c>
      <c r="D1367" t="s">
        <v>2432</v>
      </c>
      <c r="G1367" t="s">
        <v>4613</v>
      </c>
      <c r="I1367" t="s">
        <v>4021</v>
      </c>
    </row>
    <row r="1368" spans="1:9">
      <c r="A1368" s="92" t="s">
        <v>4659</v>
      </c>
      <c r="B1368" t="s">
        <v>2019</v>
      </c>
      <c r="C1368" t="s">
        <v>2461</v>
      </c>
      <c r="D1368" t="s">
        <v>2432</v>
      </c>
      <c r="G1368" t="s">
        <v>4613</v>
      </c>
      <c r="I1368" t="s">
        <v>4021</v>
      </c>
    </row>
    <row r="1369" spans="1:9">
      <c r="A1369" s="92" t="s">
        <v>4659</v>
      </c>
      <c r="B1369" t="s">
        <v>2019</v>
      </c>
      <c r="C1369" t="s">
        <v>2462</v>
      </c>
      <c r="D1369" t="s">
        <v>2432</v>
      </c>
      <c r="G1369" t="s">
        <v>4613</v>
      </c>
      <c r="I1369" t="s">
        <v>4021</v>
      </c>
    </row>
    <row r="1370" spans="1:9">
      <c r="A1370" s="92" t="s">
        <v>4659</v>
      </c>
      <c r="B1370" t="s">
        <v>2019</v>
      </c>
      <c r="C1370" t="s">
        <v>2463</v>
      </c>
      <c r="D1370" t="s">
        <v>2432</v>
      </c>
      <c r="G1370" t="s">
        <v>4613</v>
      </c>
      <c r="I1370" t="s">
        <v>4021</v>
      </c>
    </row>
    <row r="1371" spans="1:9">
      <c r="A1371" s="92" t="s">
        <v>4659</v>
      </c>
      <c r="B1371" t="s">
        <v>2019</v>
      </c>
      <c r="C1371" t="s">
        <v>2464</v>
      </c>
      <c r="D1371" t="s">
        <v>2432</v>
      </c>
      <c r="G1371" t="s">
        <v>4613</v>
      </c>
      <c r="I1371" t="s">
        <v>4021</v>
      </c>
    </row>
    <row r="1372" spans="1:9">
      <c r="A1372" s="92" t="s">
        <v>4659</v>
      </c>
      <c r="B1372" t="s">
        <v>2019</v>
      </c>
      <c r="C1372" t="s">
        <v>2959</v>
      </c>
      <c r="D1372" t="s">
        <v>2809</v>
      </c>
      <c r="E1372" t="s">
        <v>2890</v>
      </c>
      <c r="G1372" t="s">
        <v>4660</v>
      </c>
      <c r="H1372" t="s">
        <v>2891</v>
      </c>
      <c r="I1372" t="s">
        <v>4021</v>
      </c>
    </row>
    <row r="1373" spans="1:9">
      <c r="A1373" s="92" t="s">
        <v>4659</v>
      </c>
      <c r="B1373" t="s">
        <v>2021</v>
      </c>
      <c r="C1373" t="s">
        <v>2426</v>
      </c>
      <c r="D1373" t="s">
        <v>2426</v>
      </c>
      <c r="E1373" t="s">
        <v>2427</v>
      </c>
      <c r="F1373" t="s">
        <v>2450</v>
      </c>
      <c r="G1373" t="s">
        <v>4660</v>
      </c>
      <c r="H1373" t="s">
        <v>2482</v>
      </c>
      <c r="I1373" t="s">
        <v>4025</v>
      </c>
    </row>
    <row r="1374" spans="1:9">
      <c r="A1374" s="92" t="s">
        <v>4659</v>
      </c>
      <c r="B1374" t="s">
        <v>2021</v>
      </c>
      <c r="C1374" t="s">
        <v>2466</v>
      </c>
      <c r="D1374" t="s">
        <v>2467</v>
      </c>
      <c r="G1374" t="s">
        <v>4615</v>
      </c>
      <c r="I1374" t="s">
        <v>4025</v>
      </c>
    </row>
    <row r="1375" spans="1:9">
      <c r="A1375" s="92" t="s">
        <v>4659</v>
      </c>
      <c r="B1375" t="s">
        <v>2021</v>
      </c>
      <c r="C1375" t="s">
        <v>3097</v>
      </c>
      <c r="D1375" t="s">
        <v>2467</v>
      </c>
      <c r="E1375" t="s">
        <v>3098</v>
      </c>
      <c r="F1375" t="s">
        <v>3099</v>
      </c>
      <c r="G1375" t="s">
        <v>4617</v>
      </c>
      <c r="H1375" t="s">
        <v>133</v>
      </c>
      <c r="I1375" t="s">
        <v>4025</v>
      </c>
    </row>
    <row r="1376" spans="1:9">
      <c r="A1376" s="92" t="s">
        <v>4659</v>
      </c>
      <c r="B1376" t="s">
        <v>2021</v>
      </c>
      <c r="C1376" t="s">
        <v>2469</v>
      </c>
      <c r="D1376" t="s">
        <v>2432</v>
      </c>
      <c r="G1376" t="s">
        <v>4613</v>
      </c>
      <c r="I1376" t="s">
        <v>4025</v>
      </c>
    </row>
    <row r="1377" spans="1:9">
      <c r="A1377" s="92" t="s">
        <v>4659</v>
      </c>
      <c r="B1377" t="s">
        <v>2022</v>
      </c>
      <c r="C1377" t="s">
        <v>2426</v>
      </c>
      <c r="D1377" t="s">
        <v>2426</v>
      </c>
      <c r="E1377" t="s">
        <v>2427</v>
      </c>
      <c r="F1377" t="s">
        <v>2450</v>
      </c>
      <c r="G1377" t="s">
        <v>4660</v>
      </c>
      <c r="H1377" t="s">
        <v>2482</v>
      </c>
      <c r="I1377" t="s">
        <v>4029</v>
      </c>
    </row>
    <row r="1378" spans="1:9">
      <c r="A1378" s="92" t="s">
        <v>4659</v>
      </c>
      <c r="B1378" t="s">
        <v>2022</v>
      </c>
      <c r="C1378" t="s">
        <v>2993</v>
      </c>
      <c r="D1378" t="s">
        <v>2834</v>
      </c>
      <c r="E1378" t="s">
        <v>2994</v>
      </c>
      <c r="F1378" t="s">
        <v>2996</v>
      </c>
      <c r="G1378" t="s">
        <v>4660</v>
      </c>
      <c r="H1378" t="s">
        <v>2475</v>
      </c>
      <c r="I1378" t="s">
        <v>4029</v>
      </c>
    </row>
    <row r="1379" spans="1:9">
      <c r="A1379" s="92" t="s">
        <v>4659</v>
      </c>
      <c r="B1379" t="s">
        <v>2023</v>
      </c>
      <c r="C1379" t="s">
        <v>2472</v>
      </c>
      <c r="D1379" t="s">
        <v>2473</v>
      </c>
      <c r="E1379" t="s">
        <v>2474</v>
      </c>
      <c r="F1379" t="s">
        <v>2476</v>
      </c>
      <c r="G1379" t="s">
        <v>4660</v>
      </c>
      <c r="H1379" t="s">
        <v>2475</v>
      </c>
      <c r="I1379" t="s">
        <v>4032</v>
      </c>
    </row>
    <row r="1380" spans="1:9">
      <c r="A1380" s="92" t="s">
        <v>4659</v>
      </c>
      <c r="B1380" t="s">
        <v>2024</v>
      </c>
      <c r="C1380" t="s">
        <v>2481</v>
      </c>
      <c r="D1380" t="s">
        <v>2426</v>
      </c>
      <c r="E1380" t="s">
        <v>2427</v>
      </c>
      <c r="G1380" t="s">
        <v>4660</v>
      </c>
      <c r="H1380" t="s">
        <v>2482</v>
      </c>
      <c r="I1380" t="s">
        <v>4036</v>
      </c>
    </row>
    <row r="1381" spans="1:9">
      <c r="A1381" s="92" t="s">
        <v>4659</v>
      </c>
      <c r="B1381" t="s">
        <v>2032</v>
      </c>
      <c r="C1381" t="s">
        <v>2484</v>
      </c>
      <c r="D1381" t="s">
        <v>2485</v>
      </c>
      <c r="E1381" t="s">
        <v>2427</v>
      </c>
      <c r="G1381" t="s">
        <v>4660</v>
      </c>
      <c r="H1381" t="s">
        <v>2482</v>
      </c>
      <c r="I1381" t="s">
        <v>4048</v>
      </c>
    </row>
    <row r="1382" spans="1:9">
      <c r="A1382" s="92" t="s">
        <v>4659</v>
      </c>
      <c r="B1382" t="s">
        <v>2032</v>
      </c>
      <c r="C1382" t="s">
        <v>2486</v>
      </c>
      <c r="D1382" t="s">
        <v>2485</v>
      </c>
      <c r="E1382" t="s">
        <v>2427</v>
      </c>
      <c r="G1382" t="s">
        <v>4660</v>
      </c>
      <c r="H1382" t="s">
        <v>2482</v>
      </c>
      <c r="I1382" t="s">
        <v>4048</v>
      </c>
    </row>
    <row r="1383" spans="1:9">
      <c r="A1383" s="92" t="s">
        <v>4659</v>
      </c>
      <c r="B1383" t="s">
        <v>2032</v>
      </c>
      <c r="C1383" t="s">
        <v>2487</v>
      </c>
      <c r="D1383" t="s">
        <v>2485</v>
      </c>
      <c r="E1383" t="s">
        <v>2427</v>
      </c>
      <c r="G1383" t="s">
        <v>4660</v>
      </c>
      <c r="H1383" t="s">
        <v>2482</v>
      </c>
      <c r="I1383" t="s">
        <v>4048</v>
      </c>
    </row>
    <row r="1384" spans="1:9">
      <c r="A1384" s="92" t="s">
        <v>4659</v>
      </c>
      <c r="B1384" t="s">
        <v>2032</v>
      </c>
      <c r="C1384" t="s">
        <v>2488</v>
      </c>
      <c r="D1384" t="s">
        <v>2485</v>
      </c>
      <c r="E1384" t="s">
        <v>2427</v>
      </c>
      <c r="G1384" t="s">
        <v>4660</v>
      </c>
      <c r="H1384" t="s">
        <v>2482</v>
      </c>
      <c r="I1384" t="s">
        <v>4048</v>
      </c>
    </row>
    <row r="1385" spans="1:9">
      <c r="A1385" s="92" t="s">
        <v>4659</v>
      </c>
      <c r="B1385" t="s">
        <v>2034</v>
      </c>
      <c r="C1385" t="s">
        <v>2494</v>
      </c>
      <c r="D1385" t="s">
        <v>2426</v>
      </c>
      <c r="E1385" t="s">
        <v>2427</v>
      </c>
      <c r="G1385" t="s">
        <v>4660</v>
      </c>
      <c r="H1385" t="s">
        <v>2482</v>
      </c>
      <c r="I1385" t="s">
        <v>4050</v>
      </c>
    </row>
    <row r="1386" spans="1:9">
      <c r="A1386" s="92" t="s">
        <v>4659</v>
      </c>
      <c r="B1386" t="s">
        <v>2034</v>
      </c>
      <c r="C1386" t="s">
        <v>2495</v>
      </c>
      <c r="D1386" t="s">
        <v>2426</v>
      </c>
      <c r="E1386" t="s">
        <v>2427</v>
      </c>
      <c r="G1386" t="s">
        <v>4660</v>
      </c>
      <c r="H1386" t="s">
        <v>2482</v>
      </c>
      <c r="I1386" t="s">
        <v>4050</v>
      </c>
    </row>
    <row r="1387" spans="1:9">
      <c r="A1387" s="92" t="s">
        <v>4659</v>
      </c>
      <c r="B1387" t="s">
        <v>2034</v>
      </c>
      <c r="C1387" t="s">
        <v>2496</v>
      </c>
      <c r="D1387" t="s">
        <v>2426</v>
      </c>
      <c r="E1387" t="s">
        <v>2427</v>
      </c>
      <c r="G1387" t="s">
        <v>4660</v>
      </c>
      <c r="H1387" t="s">
        <v>2482</v>
      </c>
      <c r="I1387" t="s">
        <v>4050</v>
      </c>
    </row>
    <row r="1388" spans="1:9">
      <c r="A1388" s="92" t="s">
        <v>4659</v>
      </c>
      <c r="B1388" t="s">
        <v>2037</v>
      </c>
      <c r="C1388" t="s">
        <v>2498</v>
      </c>
      <c r="D1388" t="s">
        <v>2426</v>
      </c>
      <c r="E1388" t="s">
        <v>2427</v>
      </c>
      <c r="G1388" t="s">
        <v>4660</v>
      </c>
      <c r="H1388" t="s">
        <v>2482</v>
      </c>
      <c r="I1388" t="s">
        <v>4052</v>
      </c>
    </row>
    <row r="1389" spans="1:9">
      <c r="A1389" s="92" t="s">
        <v>4659</v>
      </c>
      <c r="B1389" t="s">
        <v>2040</v>
      </c>
      <c r="C1389" t="s">
        <v>2500</v>
      </c>
      <c r="D1389" t="s">
        <v>2501</v>
      </c>
      <c r="E1389" t="s">
        <v>2474</v>
      </c>
      <c r="F1389" t="s">
        <v>2502</v>
      </c>
      <c r="G1389" t="s">
        <v>4660</v>
      </c>
      <c r="H1389" t="s">
        <v>2475</v>
      </c>
      <c r="I1389" t="s">
        <v>4060</v>
      </c>
    </row>
    <row r="1390" spans="1:9">
      <c r="A1390" s="92" t="s">
        <v>4659</v>
      </c>
      <c r="B1390" t="s">
        <v>2040</v>
      </c>
      <c r="C1390" t="s">
        <v>2503</v>
      </c>
      <c r="D1390" t="s">
        <v>2504</v>
      </c>
      <c r="E1390" t="s">
        <v>2474</v>
      </c>
      <c r="F1390" t="s">
        <v>2505</v>
      </c>
      <c r="G1390" t="s">
        <v>4660</v>
      </c>
      <c r="H1390" t="s">
        <v>2475</v>
      </c>
      <c r="I1390" t="s">
        <v>4060</v>
      </c>
    </row>
    <row r="1391" spans="1:9">
      <c r="A1391" s="92" t="s">
        <v>4659</v>
      </c>
      <c r="B1391" t="s">
        <v>2040</v>
      </c>
      <c r="C1391" t="s">
        <v>2506</v>
      </c>
      <c r="D1391" t="s">
        <v>2507</v>
      </c>
      <c r="G1391" t="s">
        <v>4618</v>
      </c>
      <c r="I1391" t="s">
        <v>4060</v>
      </c>
    </row>
    <row r="1392" spans="1:9">
      <c r="A1392" s="92" t="s">
        <v>4659</v>
      </c>
      <c r="B1392" t="s">
        <v>2040</v>
      </c>
      <c r="C1392" t="s">
        <v>2509</v>
      </c>
      <c r="D1392" t="s">
        <v>2507</v>
      </c>
      <c r="G1392" t="s">
        <v>4618</v>
      </c>
      <c r="I1392" t="s">
        <v>4060</v>
      </c>
    </row>
    <row r="1393" spans="1:9">
      <c r="A1393" s="92" t="s">
        <v>4659</v>
      </c>
      <c r="B1393" t="s">
        <v>2040</v>
      </c>
      <c r="C1393" t="s">
        <v>2510</v>
      </c>
      <c r="D1393" t="s">
        <v>2507</v>
      </c>
      <c r="E1393" t="s">
        <v>2511</v>
      </c>
      <c r="F1393" t="s">
        <v>2513</v>
      </c>
      <c r="G1393" t="s">
        <v>4619</v>
      </c>
      <c r="I1393" t="s">
        <v>4060</v>
      </c>
    </row>
    <row r="1394" spans="1:9">
      <c r="A1394" s="92" t="s">
        <v>4659</v>
      </c>
      <c r="B1394" t="s">
        <v>2045</v>
      </c>
      <c r="C1394" t="s">
        <v>2515</v>
      </c>
      <c r="D1394" t="s">
        <v>2426</v>
      </c>
      <c r="E1394" t="s">
        <v>2474</v>
      </c>
      <c r="G1394" t="s">
        <v>4660</v>
      </c>
      <c r="H1394" t="s">
        <v>2475</v>
      </c>
      <c r="I1394" t="s">
        <v>4064</v>
      </c>
    </row>
    <row r="1395" spans="1:9">
      <c r="A1395" s="92" t="s">
        <v>4659</v>
      </c>
      <c r="B1395" t="s">
        <v>2045</v>
      </c>
      <c r="C1395" t="s">
        <v>3131</v>
      </c>
      <c r="D1395" t="s">
        <v>2426</v>
      </c>
      <c r="E1395" t="s">
        <v>551</v>
      </c>
      <c r="F1395" t="s">
        <v>3132</v>
      </c>
      <c r="G1395" t="s">
        <v>4662</v>
      </c>
      <c r="I1395" t="s">
        <v>4064</v>
      </c>
    </row>
    <row r="1396" spans="1:9">
      <c r="A1396" s="92" t="s">
        <v>4659</v>
      </c>
      <c r="B1396" t="s">
        <v>2047</v>
      </c>
      <c r="C1396" t="s">
        <v>2517</v>
      </c>
      <c r="E1396" t="s">
        <v>551</v>
      </c>
      <c r="G1396" t="s">
        <v>4620</v>
      </c>
      <c r="I1396" t="s">
        <v>4068</v>
      </c>
    </row>
    <row r="1397" spans="1:9">
      <c r="A1397" s="92" t="s">
        <v>4659</v>
      </c>
      <c r="B1397" t="s">
        <v>2047</v>
      </c>
      <c r="C1397" t="s">
        <v>2524</v>
      </c>
      <c r="E1397" t="s">
        <v>2525</v>
      </c>
      <c r="G1397" t="s">
        <v>4621</v>
      </c>
      <c r="I1397" t="s">
        <v>4068</v>
      </c>
    </row>
    <row r="1398" spans="1:9">
      <c r="A1398" s="92" t="s">
        <v>4659</v>
      </c>
      <c r="B1398" t="s">
        <v>2049</v>
      </c>
      <c r="C1398" t="s">
        <v>2528</v>
      </c>
      <c r="D1398" t="s">
        <v>2426</v>
      </c>
      <c r="E1398" t="s">
        <v>2474</v>
      </c>
      <c r="F1398" t="s">
        <v>2529</v>
      </c>
      <c r="G1398" t="s">
        <v>4660</v>
      </c>
      <c r="H1398" t="s">
        <v>2475</v>
      </c>
      <c r="I1398" t="s">
        <v>4072</v>
      </c>
    </row>
    <row r="1399" spans="1:9">
      <c r="A1399" s="92" t="s">
        <v>4659</v>
      </c>
      <c r="B1399" t="s">
        <v>2049</v>
      </c>
      <c r="C1399" t="s">
        <v>2530</v>
      </c>
      <c r="D1399" t="s">
        <v>2531</v>
      </c>
      <c r="E1399" t="s">
        <v>2532</v>
      </c>
      <c r="F1399" t="s">
        <v>2533</v>
      </c>
      <c r="G1399" t="s">
        <v>4613</v>
      </c>
      <c r="I1399" t="s">
        <v>4072</v>
      </c>
    </row>
    <row r="1400" spans="1:9">
      <c r="A1400" s="92" t="s">
        <v>4659</v>
      </c>
      <c r="B1400" t="s">
        <v>2049</v>
      </c>
      <c r="C1400" t="s">
        <v>2534</v>
      </c>
      <c r="D1400" t="s">
        <v>2535</v>
      </c>
      <c r="E1400" t="s">
        <v>2474</v>
      </c>
      <c r="F1400" t="s">
        <v>2536</v>
      </c>
      <c r="G1400" t="s">
        <v>4660</v>
      </c>
      <c r="H1400" t="s">
        <v>2475</v>
      </c>
      <c r="I1400" t="s">
        <v>4072</v>
      </c>
    </row>
    <row r="1401" spans="1:9">
      <c r="A1401" s="92" t="s">
        <v>4659</v>
      </c>
      <c r="B1401" t="s">
        <v>2049</v>
      </c>
      <c r="C1401" t="s">
        <v>2537</v>
      </c>
      <c r="D1401" t="s">
        <v>2426</v>
      </c>
      <c r="E1401" t="s">
        <v>2427</v>
      </c>
      <c r="G1401" t="s">
        <v>4660</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2553</v>
      </c>
      <c r="D4" t="s">
        <v>2473</v>
      </c>
      <c r="E4" t="s">
        <v>108</v>
      </c>
      <c r="G4" t="s">
        <v>2280</v>
      </c>
      <c r="H4" t="s">
        <v>108</v>
      </c>
      <c r="I4" t="s">
        <v>4032</v>
      </c>
    </row>
    <row r="5" spans="1:11">
      <c r="A5" s="92" t="s">
        <v>4611</v>
      </c>
      <c r="B5" t="s">
        <v>2023</v>
      </c>
      <c r="C5" t="s">
        <v>2554</v>
      </c>
      <c r="D5" t="s">
        <v>2555</v>
      </c>
      <c r="E5" t="s">
        <v>2556</v>
      </c>
      <c r="F5" t="s">
        <v>2557</v>
      </c>
      <c r="G5" t="s">
        <v>2280</v>
      </c>
      <c r="H5" t="s">
        <v>2556</v>
      </c>
      <c r="I5" t="s">
        <v>4032</v>
      </c>
    </row>
    <row r="6" spans="1:11">
      <c r="A6" s="92" t="s">
        <v>4611</v>
      </c>
      <c r="B6" t="s">
        <v>2023</v>
      </c>
      <c r="C6" t="s">
        <v>2558</v>
      </c>
      <c r="E6" t="s">
        <v>108</v>
      </c>
      <c r="G6" t="s">
        <v>2280</v>
      </c>
      <c r="H6" t="s">
        <v>108</v>
      </c>
      <c r="I6" t="s">
        <v>4032</v>
      </c>
    </row>
    <row r="7" spans="1:11">
      <c r="A7" s="92" t="s">
        <v>4611</v>
      </c>
      <c r="B7" t="s">
        <v>2024</v>
      </c>
      <c r="C7" t="s">
        <v>2560</v>
      </c>
      <c r="D7" t="s">
        <v>2485</v>
      </c>
      <c r="E7" t="s">
        <v>108</v>
      </c>
      <c r="G7" t="s">
        <v>2280</v>
      </c>
      <c r="H7" t="s">
        <v>108</v>
      </c>
      <c r="I7" t="s">
        <v>4036</v>
      </c>
    </row>
    <row r="8" spans="1:11">
      <c r="A8" s="92" t="s">
        <v>4611</v>
      </c>
      <c r="B8" t="s">
        <v>2024</v>
      </c>
      <c r="C8" t="s">
        <v>2561</v>
      </c>
      <c r="D8" t="s">
        <v>2562</v>
      </c>
      <c r="E8" t="s">
        <v>108</v>
      </c>
      <c r="F8" t="s">
        <v>2563</v>
      </c>
      <c r="G8" t="s">
        <v>2280</v>
      </c>
      <c r="H8" t="s">
        <v>108</v>
      </c>
      <c r="I8" t="s">
        <v>4036</v>
      </c>
    </row>
    <row r="9" spans="1:11">
      <c r="A9" s="92" t="s">
        <v>4611</v>
      </c>
      <c r="B9" t="s">
        <v>2024</v>
      </c>
      <c r="C9" t="s">
        <v>2564</v>
      </c>
      <c r="D9" t="s">
        <v>2562</v>
      </c>
      <c r="E9" t="s">
        <v>108</v>
      </c>
      <c r="G9" t="s">
        <v>2280</v>
      </c>
      <c r="H9" t="s">
        <v>108</v>
      </c>
      <c r="I9" t="s">
        <v>4036</v>
      </c>
    </row>
    <row r="10" spans="1:11">
      <c r="A10" s="92" t="s">
        <v>4611</v>
      </c>
      <c r="B10" t="s">
        <v>2024</v>
      </c>
      <c r="C10" t="s">
        <v>2481</v>
      </c>
      <c r="D10" t="s">
        <v>2426</v>
      </c>
      <c r="E10" t="s">
        <v>2427</v>
      </c>
      <c r="G10" t="s">
        <v>2280</v>
      </c>
      <c r="H10" t="s">
        <v>2689</v>
      </c>
      <c r="I10" t="s">
        <v>4036</v>
      </c>
    </row>
    <row r="11" spans="1:11">
      <c r="A11" s="92" t="s">
        <v>4611</v>
      </c>
      <c r="B11" t="s">
        <v>2024</v>
      </c>
      <c r="C11" t="s">
        <v>2566</v>
      </c>
      <c r="D11" t="s">
        <v>2567</v>
      </c>
      <c r="E11" t="s">
        <v>108</v>
      </c>
      <c r="F11" t="s">
        <v>2568</v>
      </c>
      <c r="G11" t="s">
        <v>2280</v>
      </c>
      <c r="H11" t="s">
        <v>108</v>
      </c>
      <c r="I11" t="s">
        <v>4036</v>
      </c>
    </row>
    <row r="12" spans="1:11">
      <c r="A12" s="92" t="s">
        <v>4611</v>
      </c>
      <c r="B12" t="s">
        <v>3816</v>
      </c>
      <c r="C12" t="s">
        <v>2570</v>
      </c>
      <c r="D12" t="s">
        <v>2571</v>
      </c>
      <c r="E12" t="s">
        <v>108</v>
      </c>
      <c r="G12" t="s">
        <v>2280</v>
      </c>
      <c r="H12" t="s">
        <v>108</v>
      </c>
      <c r="I12" t="s">
        <v>4040</v>
      </c>
    </row>
    <row r="13" spans="1:11">
      <c r="A13" s="92" t="s">
        <v>4611</v>
      </c>
      <c r="B13" t="s">
        <v>3816</v>
      </c>
      <c r="C13" t="s">
        <v>2572</v>
      </c>
      <c r="D13" t="s">
        <v>2571</v>
      </c>
      <c r="E13" t="s">
        <v>2573</v>
      </c>
      <c r="G13" t="s">
        <v>2280</v>
      </c>
      <c r="H13" t="s">
        <v>108</v>
      </c>
      <c r="I13" t="s">
        <v>4040</v>
      </c>
    </row>
    <row r="14" spans="1:11">
      <c r="A14" s="92" t="s">
        <v>4611</v>
      </c>
      <c r="B14" t="s">
        <v>3816</v>
      </c>
      <c r="C14" t="s">
        <v>2574</v>
      </c>
      <c r="D14" t="s">
        <v>2571</v>
      </c>
      <c r="E14" t="s">
        <v>2575</v>
      </c>
      <c r="F14" t="s">
        <v>2576</v>
      </c>
      <c r="G14" t="s">
        <v>2280</v>
      </c>
      <c r="H14" t="s">
        <v>108</v>
      </c>
      <c r="I14" t="s">
        <v>4040</v>
      </c>
    </row>
    <row r="15" spans="1:11">
      <c r="A15" s="92" t="s">
        <v>4611</v>
      </c>
      <c r="B15" t="s">
        <v>3816</v>
      </c>
      <c r="C15" t="s">
        <v>2577</v>
      </c>
      <c r="D15" t="s">
        <v>2571</v>
      </c>
      <c r="E15" t="s">
        <v>108</v>
      </c>
      <c r="G15" t="s">
        <v>2280</v>
      </c>
      <c r="H15" t="s">
        <v>108</v>
      </c>
      <c r="I15" t="s">
        <v>4040</v>
      </c>
    </row>
    <row r="16" spans="1:11">
      <c r="A16" s="92" t="s">
        <v>4611</v>
      </c>
      <c r="B16" t="s">
        <v>2030</v>
      </c>
      <c r="C16" t="s">
        <v>2579</v>
      </c>
      <c r="D16" t="s">
        <v>2580</v>
      </c>
      <c r="E16" t="s">
        <v>2581</v>
      </c>
      <c r="G16" t="s">
        <v>2280</v>
      </c>
      <c r="H16" t="s">
        <v>108</v>
      </c>
      <c r="I16" t="s">
        <v>4044</v>
      </c>
    </row>
    <row r="17" spans="1:9">
      <c r="A17" s="92" t="s">
        <v>4611</v>
      </c>
      <c r="B17" t="s">
        <v>2030</v>
      </c>
      <c r="C17" t="s">
        <v>2584</v>
      </c>
      <c r="D17" t="s">
        <v>2585</v>
      </c>
      <c r="E17" t="s">
        <v>2586</v>
      </c>
      <c r="G17" t="s">
        <v>2280</v>
      </c>
      <c r="H17" t="s">
        <v>108</v>
      </c>
      <c r="I17" t="s">
        <v>4044</v>
      </c>
    </row>
    <row r="18" spans="1:9">
      <c r="A18" s="92" t="s">
        <v>4611</v>
      </c>
      <c r="B18" t="s">
        <v>2030</v>
      </c>
      <c r="C18" t="s">
        <v>2587</v>
      </c>
      <c r="D18" t="s">
        <v>2588</v>
      </c>
      <c r="E18" t="s">
        <v>108</v>
      </c>
      <c r="F18" t="s">
        <v>2589</v>
      </c>
      <c r="G18" t="s">
        <v>2280</v>
      </c>
      <c r="H18" t="s">
        <v>108</v>
      </c>
      <c r="I18" t="s">
        <v>4044</v>
      </c>
    </row>
    <row r="19" spans="1:9">
      <c r="A19" s="92" t="s">
        <v>4611</v>
      </c>
      <c r="B19" t="s">
        <v>2030</v>
      </c>
      <c r="C19" t="s">
        <v>2590</v>
      </c>
      <c r="D19" t="s">
        <v>2588</v>
      </c>
      <c r="E19" t="s">
        <v>108</v>
      </c>
      <c r="G19" t="s">
        <v>2280</v>
      </c>
      <c r="H19" t="s">
        <v>108</v>
      </c>
      <c r="I19" t="s">
        <v>4044</v>
      </c>
    </row>
    <row r="20" spans="1:9">
      <c r="A20" s="92" t="s">
        <v>4611</v>
      </c>
      <c r="B20" t="s">
        <v>2032</v>
      </c>
      <c r="C20" t="s">
        <v>2592</v>
      </c>
      <c r="D20" t="s">
        <v>2485</v>
      </c>
      <c r="E20" t="s">
        <v>108</v>
      </c>
      <c r="G20" t="s">
        <v>2280</v>
      </c>
      <c r="H20" t="s">
        <v>108</v>
      </c>
      <c r="I20" t="s">
        <v>4048</v>
      </c>
    </row>
    <row r="21" spans="1:9">
      <c r="A21" s="92" t="s">
        <v>4611</v>
      </c>
      <c r="B21" t="s">
        <v>2032</v>
      </c>
      <c r="C21" t="s">
        <v>2484</v>
      </c>
      <c r="D21" t="s">
        <v>2485</v>
      </c>
      <c r="E21" t="s">
        <v>2427</v>
      </c>
      <c r="G21" t="s">
        <v>2280</v>
      </c>
      <c r="H21" t="s">
        <v>2689</v>
      </c>
      <c r="I21" t="s">
        <v>4048</v>
      </c>
    </row>
    <row r="22" spans="1:9">
      <c r="A22" s="92" t="s">
        <v>4611</v>
      </c>
      <c r="B22" t="s">
        <v>2032</v>
      </c>
      <c r="C22" t="s">
        <v>2486</v>
      </c>
      <c r="D22" t="s">
        <v>2485</v>
      </c>
      <c r="E22" t="s">
        <v>2427</v>
      </c>
      <c r="G22" t="s">
        <v>2280</v>
      </c>
      <c r="H22" t="s">
        <v>2689</v>
      </c>
      <c r="I22" t="s">
        <v>4048</v>
      </c>
    </row>
    <row r="23" spans="1:9">
      <c r="A23" s="92" t="s">
        <v>4611</v>
      </c>
      <c r="B23" t="s">
        <v>2032</v>
      </c>
      <c r="C23" t="s">
        <v>2487</v>
      </c>
      <c r="D23" t="s">
        <v>2485</v>
      </c>
      <c r="E23" t="s">
        <v>2427</v>
      </c>
      <c r="G23" t="s">
        <v>2280</v>
      </c>
      <c r="H23" t="s">
        <v>2689</v>
      </c>
      <c r="I23" t="s">
        <v>4048</v>
      </c>
    </row>
    <row r="24" spans="1:9">
      <c r="A24" s="92" t="s">
        <v>4611</v>
      </c>
      <c r="B24" t="s">
        <v>2032</v>
      </c>
      <c r="C24" t="s">
        <v>2488</v>
      </c>
      <c r="D24" t="s">
        <v>2485</v>
      </c>
      <c r="E24" t="s">
        <v>2427</v>
      </c>
      <c r="G24" t="s">
        <v>2280</v>
      </c>
      <c r="H24" t="s">
        <v>2689</v>
      </c>
      <c r="I24" t="s">
        <v>4048</v>
      </c>
    </row>
    <row r="25" spans="1:9">
      <c r="A25" s="92" t="s">
        <v>4611</v>
      </c>
      <c r="B25" t="s">
        <v>2032</v>
      </c>
      <c r="C25" t="s">
        <v>2593</v>
      </c>
      <c r="D25" t="s">
        <v>2594</v>
      </c>
      <c r="E25" t="s">
        <v>108</v>
      </c>
      <c r="F25" t="s">
        <v>2595</v>
      </c>
      <c r="G25" t="s">
        <v>2280</v>
      </c>
      <c r="H25" t="s">
        <v>108</v>
      </c>
      <c r="I25" t="s">
        <v>4048</v>
      </c>
    </row>
    <row r="26" spans="1:9">
      <c r="A26" s="92" t="s">
        <v>4611</v>
      </c>
      <c r="B26" t="s">
        <v>2032</v>
      </c>
      <c r="C26" t="s">
        <v>2596</v>
      </c>
      <c r="D26" t="s">
        <v>2594</v>
      </c>
      <c r="E26" t="s">
        <v>108</v>
      </c>
      <c r="G26" t="s">
        <v>2280</v>
      </c>
      <c r="H26" t="s">
        <v>108</v>
      </c>
      <c r="I26" t="s">
        <v>4048</v>
      </c>
    </row>
    <row r="27" spans="1:9">
      <c r="A27" s="92" t="s">
        <v>4611</v>
      </c>
      <c r="B27" t="s">
        <v>2034</v>
      </c>
      <c r="C27" t="s">
        <v>2598</v>
      </c>
      <c r="D27" t="s">
        <v>2599</v>
      </c>
      <c r="E27" t="s">
        <v>108</v>
      </c>
      <c r="G27" t="s">
        <v>2280</v>
      </c>
      <c r="H27" t="s">
        <v>108</v>
      </c>
      <c r="I27" t="s">
        <v>4050</v>
      </c>
    </row>
    <row r="28" spans="1:9">
      <c r="A28" s="92" t="s">
        <v>4611</v>
      </c>
      <c r="B28" t="s">
        <v>2034</v>
      </c>
      <c r="C28" t="s">
        <v>2600</v>
      </c>
      <c r="D28" t="s">
        <v>2601</v>
      </c>
      <c r="E28" t="s">
        <v>2581</v>
      </c>
      <c r="G28" t="s">
        <v>2280</v>
      </c>
      <c r="H28" t="s">
        <v>108</v>
      </c>
      <c r="I28" t="s">
        <v>4050</v>
      </c>
    </row>
    <row r="29" spans="1:9">
      <c r="A29" s="92" t="s">
        <v>4611</v>
      </c>
      <c r="B29" t="s">
        <v>2034</v>
      </c>
      <c r="C29" t="s">
        <v>2602</v>
      </c>
      <c r="D29" t="s">
        <v>2599</v>
      </c>
      <c r="E29" t="s">
        <v>2603</v>
      </c>
      <c r="F29" t="s">
        <v>2604</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2689</v>
      </c>
      <c r="I31" t="s">
        <v>4050</v>
      </c>
    </row>
    <row r="32" spans="1:9">
      <c r="A32" s="92" t="s">
        <v>4611</v>
      </c>
      <c r="B32" t="s">
        <v>2034</v>
      </c>
      <c r="C32" t="s">
        <v>2495</v>
      </c>
      <c r="D32" t="s">
        <v>2426</v>
      </c>
      <c r="E32" t="s">
        <v>2427</v>
      </c>
      <c r="G32" t="s">
        <v>2280</v>
      </c>
      <c r="H32" t="s">
        <v>2689</v>
      </c>
      <c r="I32" t="s">
        <v>4050</v>
      </c>
    </row>
    <row r="33" spans="1:9">
      <c r="A33" s="92" t="s">
        <v>4611</v>
      </c>
      <c r="B33" t="s">
        <v>2034</v>
      </c>
      <c r="C33" t="s">
        <v>2496</v>
      </c>
      <c r="D33" t="s">
        <v>2426</v>
      </c>
      <c r="E33" t="s">
        <v>2427</v>
      </c>
      <c r="G33" t="s">
        <v>2280</v>
      </c>
      <c r="H33" t="s">
        <v>2689</v>
      </c>
      <c r="I33" t="s">
        <v>4050</v>
      </c>
    </row>
    <row r="34" spans="1:9">
      <c r="A34" s="92" t="s">
        <v>4611</v>
      </c>
      <c r="B34" t="s">
        <v>2034</v>
      </c>
      <c r="C34" t="s">
        <v>2605</v>
      </c>
      <c r="D34" t="s">
        <v>2599</v>
      </c>
      <c r="E34" t="s">
        <v>2556</v>
      </c>
      <c r="G34" t="s">
        <v>2280</v>
      </c>
      <c r="H34" t="s">
        <v>2556</v>
      </c>
      <c r="I34" t="s">
        <v>4050</v>
      </c>
    </row>
    <row r="35" spans="1:9">
      <c r="A35" s="92" t="s">
        <v>4611</v>
      </c>
      <c r="B35" t="s">
        <v>2034</v>
      </c>
      <c r="C35" t="s">
        <v>2606</v>
      </c>
      <c r="D35" t="s">
        <v>2607</v>
      </c>
      <c r="E35" t="s">
        <v>108</v>
      </c>
      <c r="G35" t="s">
        <v>2280</v>
      </c>
      <c r="H35" t="s">
        <v>108</v>
      </c>
      <c r="I35" t="s">
        <v>4050</v>
      </c>
    </row>
    <row r="36" spans="1:9">
      <c r="A36" s="92" t="s">
        <v>4611</v>
      </c>
      <c r="B36" t="s">
        <v>2037</v>
      </c>
      <c r="C36" t="s">
        <v>2609</v>
      </c>
      <c r="E36" t="s">
        <v>2556</v>
      </c>
      <c r="G36" t="s">
        <v>2280</v>
      </c>
      <c r="H36" t="s">
        <v>2556</v>
      </c>
      <c r="I36" t="s">
        <v>4052</v>
      </c>
    </row>
    <row r="37" spans="1:9">
      <c r="A37" s="92" t="s">
        <v>4611</v>
      </c>
      <c r="B37" t="s">
        <v>2037</v>
      </c>
      <c r="C37" t="s">
        <v>2610</v>
      </c>
      <c r="E37" t="s">
        <v>2611</v>
      </c>
      <c r="G37" t="s">
        <v>2280</v>
      </c>
      <c r="H37" t="s">
        <v>2556</v>
      </c>
      <c r="I37" t="s">
        <v>4052</v>
      </c>
    </row>
    <row r="38" spans="1:9">
      <c r="A38" s="92" t="s">
        <v>4611</v>
      </c>
      <c r="B38" t="s">
        <v>2037</v>
      </c>
      <c r="C38" t="s">
        <v>2613</v>
      </c>
      <c r="D38" t="s">
        <v>2599</v>
      </c>
      <c r="E38" t="s">
        <v>108</v>
      </c>
      <c r="G38" t="s">
        <v>2280</v>
      </c>
      <c r="H38" t="s">
        <v>108</v>
      </c>
      <c r="I38" t="s">
        <v>4052</v>
      </c>
    </row>
    <row r="39" spans="1:9">
      <c r="A39" s="92" t="s">
        <v>4611</v>
      </c>
      <c r="B39" t="s">
        <v>2037</v>
      </c>
      <c r="C39" t="s">
        <v>2614</v>
      </c>
      <c r="D39" t="s">
        <v>2599</v>
      </c>
      <c r="E39" t="s">
        <v>108</v>
      </c>
      <c r="G39" t="s">
        <v>2280</v>
      </c>
      <c r="H39" t="s">
        <v>108</v>
      </c>
      <c r="I39" t="s">
        <v>4052</v>
      </c>
    </row>
    <row r="40" spans="1:9">
      <c r="A40" s="92" t="s">
        <v>4611</v>
      </c>
      <c r="B40" t="s">
        <v>2037</v>
      </c>
      <c r="C40" t="s">
        <v>2615</v>
      </c>
      <c r="D40" t="s">
        <v>2594</v>
      </c>
      <c r="E40" t="s">
        <v>108</v>
      </c>
      <c r="G40" t="s">
        <v>2280</v>
      </c>
      <c r="H40" t="s">
        <v>108</v>
      </c>
      <c r="I40" t="s">
        <v>4052</v>
      </c>
    </row>
    <row r="41" spans="1:9">
      <c r="A41" s="92" t="s">
        <v>4611</v>
      </c>
      <c r="B41" t="s">
        <v>2037</v>
      </c>
      <c r="C41" t="s">
        <v>2616</v>
      </c>
      <c r="D41" t="s">
        <v>2617</v>
      </c>
      <c r="E41" t="s">
        <v>2556</v>
      </c>
      <c r="G41" t="s">
        <v>2280</v>
      </c>
      <c r="H41" t="s">
        <v>2556</v>
      </c>
      <c r="I41" t="s">
        <v>4052</v>
      </c>
    </row>
    <row r="42" spans="1:9">
      <c r="A42" s="92" t="s">
        <v>4611</v>
      </c>
      <c r="B42" t="s">
        <v>2037</v>
      </c>
      <c r="C42" t="s">
        <v>2618</v>
      </c>
      <c r="D42" t="s">
        <v>2617</v>
      </c>
      <c r="E42" t="s">
        <v>2556</v>
      </c>
      <c r="G42" t="s">
        <v>2280</v>
      </c>
      <c r="H42" t="s">
        <v>2556</v>
      </c>
      <c r="I42" t="s">
        <v>4052</v>
      </c>
    </row>
    <row r="43" spans="1:9">
      <c r="A43" s="92" t="s">
        <v>4611</v>
      </c>
      <c r="B43" t="s">
        <v>2037</v>
      </c>
      <c r="C43" t="s">
        <v>2498</v>
      </c>
      <c r="D43" t="s">
        <v>2426</v>
      </c>
      <c r="E43" t="s">
        <v>2427</v>
      </c>
      <c r="G43" t="s">
        <v>2280</v>
      </c>
      <c r="H43" t="s">
        <v>2689</v>
      </c>
      <c r="I43" t="s">
        <v>4052</v>
      </c>
    </row>
    <row r="44" spans="1:9">
      <c r="A44" s="92" t="s">
        <v>4611</v>
      </c>
      <c r="B44" t="s">
        <v>2037</v>
      </c>
      <c r="C44" t="s">
        <v>2619</v>
      </c>
      <c r="D44" t="s">
        <v>2617</v>
      </c>
      <c r="E44" t="s">
        <v>108</v>
      </c>
      <c r="F44" t="s">
        <v>2620</v>
      </c>
      <c r="G44" t="s">
        <v>2280</v>
      </c>
      <c r="H44" t="s">
        <v>108</v>
      </c>
      <c r="I44" t="s">
        <v>4052</v>
      </c>
    </row>
    <row r="45" spans="1:9">
      <c r="A45" s="92" t="s">
        <v>4611</v>
      </c>
      <c r="B45" t="s">
        <v>2038</v>
      </c>
      <c r="C45" t="s">
        <v>2622</v>
      </c>
      <c r="D45" t="s">
        <v>2623</v>
      </c>
      <c r="E45" t="s">
        <v>108</v>
      </c>
      <c r="G45" t="s">
        <v>2280</v>
      </c>
      <c r="H45" t="s">
        <v>108</v>
      </c>
      <c r="I45" t="s">
        <v>4056</v>
      </c>
    </row>
    <row r="46" spans="1:9">
      <c r="A46" s="92" t="s">
        <v>4611</v>
      </c>
      <c r="B46" t="s">
        <v>2038</v>
      </c>
      <c r="C46" t="s">
        <v>2624</v>
      </c>
      <c r="D46" t="s">
        <v>2625</v>
      </c>
      <c r="E46" t="s">
        <v>108</v>
      </c>
      <c r="G46" t="s">
        <v>2280</v>
      </c>
      <c r="H46" t="s">
        <v>108</v>
      </c>
      <c r="I46" t="s">
        <v>4056</v>
      </c>
    </row>
    <row r="47" spans="1:9">
      <c r="A47" s="92" t="s">
        <v>4611</v>
      </c>
      <c r="B47" t="s">
        <v>2038</v>
      </c>
      <c r="C47" t="s">
        <v>2626</v>
      </c>
      <c r="D47" t="s">
        <v>2625</v>
      </c>
      <c r="E47" t="s">
        <v>108</v>
      </c>
      <c r="G47" t="s">
        <v>2280</v>
      </c>
      <c r="H47" t="s">
        <v>108</v>
      </c>
      <c r="I47" t="s">
        <v>4056</v>
      </c>
    </row>
    <row r="48" spans="1:9">
      <c r="A48" s="92" t="s">
        <v>4611</v>
      </c>
      <c r="B48" t="s">
        <v>2040</v>
      </c>
      <c r="C48" t="s">
        <v>2635</v>
      </c>
      <c r="D48" t="s">
        <v>2501</v>
      </c>
      <c r="E48" t="s">
        <v>2556</v>
      </c>
      <c r="F48" t="s">
        <v>2636</v>
      </c>
      <c r="G48" t="s">
        <v>2280</v>
      </c>
      <c r="H48" t="s">
        <v>2556</v>
      </c>
      <c r="I48" t="s">
        <v>4060</v>
      </c>
    </row>
    <row r="49" spans="1:11">
      <c r="A49" s="92" t="s">
        <v>4611</v>
      </c>
      <c r="B49" t="s">
        <v>2040</v>
      </c>
      <c r="C49" t="s">
        <v>2637</v>
      </c>
      <c r="D49" t="s">
        <v>2632</v>
      </c>
      <c r="E49" t="s">
        <v>108</v>
      </c>
      <c r="F49" t="s">
        <v>2638</v>
      </c>
      <c r="G49" t="s">
        <v>2280</v>
      </c>
      <c r="H49" t="s">
        <v>108</v>
      </c>
      <c r="I49" t="s">
        <v>4060</v>
      </c>
    </row>
    <row r="50" spans="1:11">
      <c r="A50" s="92" t="s">
        <v>4611</v>
      </c>
      <c r="B50" t="s">
        <v>2040</v>
      </c>
      <c r="C50" t="s">
        <v>2639</v>
      </c>
      <c r="D50" t="s">
        <v>2640</v>
      </c>
      <c r="E50" t="s">
        <v>108</v>
      </c>
      <c r="F50" t="s">
        <v>2641</v>
      </c>
      <c r="G50" t="s">
        <v>2280</v>
      </c>
      <c r="H50" t="s">
        <v>108</v>
      </c>
      <c r="I50" t="s">
        <v>4060</v>
      </c>
    </row>
    <row r="51" spans="1:11">
      <c r="A51" s="92" t="s">
        <v>4611</v>
      </c>
      <c r="B51" t="s">
        <v>2045</v>
      </c>
      <c r="C51" t="s">
        <v>2643</v>
      </c>
      <c r="D51" t="s">
        <v>2632</v>
      </c>
      <c r="E51" t="s">
        <v>108</v>
      </c>
      <c r="F51" t="s">
        <v>2644</v>
      </c>
      <c r="G51" t="s">
        <v>2280</v>
      </c>
      <c r="H51" t="s">
        <v>108</v>
      </c>
      <c r="I51" t="s">
        <v>4064</v>
      </c>
    </row>
    <row r="52" spans="1:11">
      <c r="A52" s="92" t="s">
        <v>4611</v>
      </c>
      <c r="B52" t="s">
        <v>2045</v>
      </c>
      <c r="C52" t="s">
        <v>2645</v>
      </c>
      <c r="D52" t="s">
        <v>2646</v>
      </c>
      <c r="E52" t="s">
        <v>108</v>
      </c>
      <c r="F52" t="s">
        <v>2647</v>
      </c>
      <c r="G52" t="s">
        <v>2280</v>
      </c>
      <c r="H52" t="s">
        <v>108</v>
      </c>
      <c r="I52" t="s">
        <v>4064</v>
      </c>
    </row>
    <row r="53" spans="1:11">
      <c r="A53" s="92" t="s">
        <v>4611</v>
      </c>
      <c r="B53" t="s">
        <v>2045</v>
      </c>
      <c r="C53" t="s">
        <v>2648</v>
      </c>
      <c r="D53" t="s">
        <v>2646</v>
      </c>
      <c r="E53" t="s">
        <v>108</v>
      </c>
      <c r="F53" t="s">
        <v>2649</v>
      </c>
      <c r="G53" t="s">
        <v>2280</v>
      </c>
      <c r="H53" t="s">
        <v>108</v>
      </c>
      <c r="I53" t="s">
        <v>4064</v>
      </c>
    </row>
    <row r="54" spans="1:11">
      <c r="A54" s="92" t="s">
        <v>4611</v>
      </c>
      <c r="B54" t="s">
        <v>2045</v>
      </c>
      <c r="C54" t="s">
        <v>2650</v>
      </c>
      <c r="D54" t="s">
        <v>2632</v>
      </c>
      <c r="E54" t="s">
        <v>108</v>
      </c>
      <c r="G54" t="s">
        <v>2280</v>
      </c>
      <c r="H54" t="s">
        <v>108</v>
      </c>
      <c r="I54" t="s">
        <v>4064</v>
      </c>
    </row>
    <row r="55" spans="1:11">
      <c r="A55" s="92" t="s">
        <v>4611</v>
      </c>
      <c r="B55" t="s">
        <v>2045</v>
      </c>
      <c r="C55" t="s">
        <v>2651</v>
      </c>
      <c r="D55" t="s">
        <v>2652</v>
      </c>
      <c r="E55" t="s">
        <v>2653</v>
      </c>
      <c r="G55" t="s">
        <v>2280</v>
      </c>
      <c r="H55" t="s">
        <v>108</v>
      </c>
      <c r="I55" t="s">
        <v>4064</v>
      </c>
    </row>
    <row r="56" spans="1:11">
      <c r="A56" s="92" t="s">
        <v>4611</v>
      </c>
      <c r="B56" t="s">
        <v>2047</v>
      </c>
      <c r="C56" t="s">
        <v>2657</v>
      </c>
      <c r="D56" t="s">
        <v>2658</v>
      </c>
      <c r="E56" t="s">
        <v>108</v>
      </c>
      <c r="G56" t="s">
        <v>2280</v>
      </c>
      <c r="H56" t="s">
        <v>108</v>
      </c>
      <c r="I56" t="s">
        <v>4068</v>
      </c>
    </row>
    <row r="57" spans="1:11">
      <c r="A57" s="92" t="s">
        <v>4611</v>
      </c>
      <c r="B57" t="s">
        <v>2047</v>
      </c>
      <c r="C57" t="s">
        <v>2659</v>
      </c>
      <c r="D57" t="s">
        <v>2658</v>
      </c>
      <c r="E57" t="s">
        <v>2556</v>
      </c>
      <c r="F57" t="s">
        <v>2660</v>
      </c>
      <c r="G57" t="s">
        <v>2280</v>
      </c>
      <c r="H57" t="s">
        <v>2556</v>
      </c>
      <c r="I57" t="s">
        <v>4068</v>
      </c>
      <c r="J57" t="s">
        <v>4663</v>
      </c>
      <c r="K57" t="s">
        <v>108</v>
      </c>
    </row>
    <row r="58" spans="1:11">
      <c r="A58" s="92" t="s">
        <v>4611</v>
      </c>
      <c r="B58" t="s">
        <v>2047</v>
      </c>
      <c r="C58" t="s">
        <v>2519</v>
      </c>
      <c r="D58" t="s">
        <v>2520</v>
      </c>
      <c r="E58" t="s">
        <v>2521</v>
      </c>
      <c r="F58" t="s">
        <v>2523</v>
      </c>
      <c r="G58" t="s">
        <v>2281</v>
      </c>
      <c r="H58" t="s">
        <v>2661</v>
      </c>
      <c r="I58" t="s">
        <v>4068</v>
      </c>
    </row>
    <row r="59" spans="1:11">
      <c r="A59" s="92" t="s">
        <v>4611</v>
      </c>
      <c r="B59" t="s">
        <v>2047</v>
      </c>
      <c r="C59" t="s">
        <v>2662</v>
      </c>
      <c r="D59" t="s">
        <v>2520</v>
      </c>
      <c r="E59" t="s">
        <v>2575</v>
      </c>
      <c r="F59" t="s">
        <v>2663</v>
      </c>
      <c r="G59" t="s">
        <v>2280</v>
      </c>
      <c r="H59" t="s">
        <v>108</v>
      </c>
      <c r="I59" t="s">
        <v>4068</v>
      </c>
    </row>
    <row r="60" spans="1:11">
      <c r="A60" s="92" t="s">
        <v>4611</v>
      </c>
      <c r="B60" t="s">
        <v>2047</v>
      </c>
      <c r="C60" t="s">
        <v>2664</v>
      </c>
      <c r="D60" t="s">
        <v>2658</v>
      </c>
      <c r="E60" t="s">
        <v>2665</v>
      </c>
      <c r="G60" t="s">
        <v>2280</v>
      </c>
      <c r="H60" t="s">
        <v>108</v>
      </c>
      <c r="I60" t="s">
        <v>4068</v>
      </c>
    </row>
    <row r="61" spans="1:11">
      <c r="A61" s="92" t="s">
        <v>4611</v>
      </c>
      <c r="B61" t="s">
        <v>2047</v>
      </c>
      <c r="C61" t="s">
        <v>2666</v>
      </c>
      <c r="D61" t="s">
        <v>2658</v>
      </c>
      <c r="E61" t="s">
        <v>2667</v>
      </c>
      <c r="F61" t="s">
        <v>2668</v>
      </c>
      <c r="G61" t="s">
        <v>2280</v>
      </c>
      <c r="H61" t="s">
        <v>108</v>
      </c>
      <c r="I61" t="s">
        <v>4068</v>
      </c>
    </row>
    <row r="62" spans="1:11">
      <c r="A62" s="92" t="s">
        <v>4611</v>
      </c>
      <c r="B62" t="s">
        <v>2049</v>
      </c>
      <c r="C62" t="s">
        <v>2670</v>
      </c>
      <c r="D62" t="s">
        <v>2507</v>
      </c>
      <c r="E62" t="s">
        <v>2671</v>
      </c>
      <c r="F62" t="s">
        <v>2672</v>
      </c>
      <c r="G62" t="s">
        <v>2280</v>
      </c>
      <c r="H62" t="s">
        <v>108</v>
      </c>
      <c r="I62" t="s">
        <v>4072</v>
      </c>
    </row>
    <row r="63" spans="1:11">
      <c r="A63" s="92" t="s">
        <v>4611</v>
      </c>
      <c r="B63" t="s">
        <v>2049</v>
      </c>
      <c r="C63" t="s">
        <v>2530</v>
      </c>
      <c r="D63" t="s">
        <v>2531</v>
      </c>
      <c r="E63" t="s">
        <v>2532</v>
      </c>
      <c r="F63" t="s">
        <v>2533</v>
      </c>
      <c r="G63" t="s">
        <v>2280</v>
      </c>
      <c r="H63" t="s">
        <v>108</v>
      </c>
      <c r="I63" t="s">
        <v>4072</v>
      </c>
    </row>
    <row r="64" spans="1:11">
      <c r="A64" s="92" t="s">
        <v>4611</v>
      </c>
      <c r="B64" t="s">
        <v>2049</v>
      </c>
      <c r="C64" t="s">
        <v>2537</v>
      </c>
      <c r="D64" t="s">
        <v>2426</v>
      </c>
      <c r="E64" t="s">
        <v>2427</v>
      </c>
      <c r="G64" t="s">
        <v>2280</v>
      </c>
      <c r="H64" t="s">
        <v>2689</v>
      </c>
      <c r="I64" t="s">
        <v>4072</v>
      </c>
    </row>
    <row r="65" spans="1:11">
      <c r="A65" s="92" t="s">
        <v>4611</v>
      </c>
      <c r="B65" t="s">
        <v>2049</v>
      </c>
      <c r="C65" t="s">
        <v>2673</v>
      </c>
      <c r="D65" t="s">
        <v>2426</v>
      </c>
      <c r="E65" t="s">
        <v>108</v>
      </c>
      <c r="G65" t="s">
        <v>2280</v>
      </c>
      <c r="H65" t="s">
        <v>108</v>
      </c>
      <c r="I65" t="s">
        <v>4072</v>
      </c>
    </row>
    <row r="66" spans="1:11">
      <c r="A66" s="92" t="s">
        <v>4611</v>
      </c>
      <c r="B66" t="s">
        <v>2049</v>
      </c>
      <c r="C66" t="s">
        <v>2674</v>
      </c>
      <c r="D66" t="s">
        <v>2535</v>
      </c>
      <c r="E66" t="s">
        <v>2675</v>
      </c>
      <c r="F66" t="s">
        <v>2676</v>
      </c>
      <c r="G66" t="s">
        <v>2280</v>
      </c>
      <c r="H66" t="s">
        <v>2675</v>
      </c>
      <c r="I66" t="s">
        <v>4072</v>
      </c>
    </row>
    <row r="67" spans="1:11">
      <c r="A67" s="92" t="s">
        <v>4622</v>
      </c>
      <c r="B67" t="s">
        <v>2023</v>
      </c>
      <c r="C67" t="s">
        <v>2472</v>
      </c>
      <c r="D67" t="s">
        <v>2473</v>
      </c>
      <c r="E67" t="s">
        <v>2474</v>
      </c>
      <c r="F67" t="s">
        <v>2476</v>
      </c>
      <c r="G67" t="s">
        <v>2300</v>
      </c>
      <c r="H67" t="s">
        <v>2475</v>
      </c>
      <c r="I67" t="s">
        <v>4032</v>
      </c>
      <c r="J67" t="s">
        <v>4664</v>
      </c>
      <c r="K67" t="s">
        <v>128</v>
      </c>
    </row>
    <row r="68" spans="1:11">
      <c r="A68" s="92" t="s">
        <v>4622</v>
      </c>
      <c r="B68" t="s">
        <v>2023</v>
      </c>
      <c r="C68" t="s">
        <v>2477</v>
      </c>
      <c r="D68" t="s">
        <v>2426</v>
      </c>
      <c r="E68" t="s">
        <v>1213</v>
      </c>
      <c r="G68" t="s">
        <v>2301</v>
      </c>
      <c r="H68" t="s">
        <v>1213</v>
      </c>
      <c r="I68" t="s">
        <v>4032</v>
      </c>
      <c r="J68" t="s">
        <v>4664</v>
      </c>
      <c r="K68" t="s">
        <v>128</v>
      </c>
    </row>
    <row r="69" spans="1:11">
      <c r="A69" s="92" t="s">
        <v>4622</v>
      </c>
      <c r="B69" t="s">
        <v>2023</v>
      </c>
      <c r="C69" t="s">
        <v>2478</v>
      </c>
      <c r="E69" t="s">
        <v>2479</v>
      </c>
      <c r="G69" t="s">
        <v>2301</v>
      </c>
      <c r="H69" t="s">
        <v>1213</v>
      </c>
      <c r="I69" t="s">
        <v>4032</v>
      </c>
    </row>
    <row r="70" spans="1:11">
      <c r="A70" s="92" t="s">
        <v>4622</v>
      </c>
      <c r="B70" t="s">
        <v>2024</v>
      </c>
      <c r="C70" t="s">
        <v>2481</v>
      </c>
      <c r="D70" t="s">
        <v>2426</v>
      </c>
      <c r="E70" t="s">
        <v>2427</v>
      </c>
      <c r="G70" t="s">
        <v>2300</v>
      </c>
      <c r="H70" t="s">
        <v>2482</v>
      </c>
      <c r="I70" t="s">
        <v>4036</v>
      </c>
    </row>
    <row r="71" spans="1:11">
      <c r="A71" s="92" t="s">
        <v>4622</v>
      </c>
      <c r="B71" t="s">
        <v>2032</v>
      </c>
      <c r="C71" t="s">
        <v>2484</v>
      </c>
      <c r="D71" t="s">
        <v>2485</v>
      </c>
      <c r="E71" t="s">
        <v>2427</v>
      </c>
      <c r="G71" t="s">
        <v>2300</v>
      </c>
      <c r="H71" t="s">
        <v>2482</v>
      </c>
      <c r="I71" t="s">
        <v>4048</v>
      </c>
    </row>
    <row r="72" spans="1:11">
      <c r="A72" s="92" t="s">
        <v>4622</v>
      </c>
      <c r="B72" t="s">
        <v>2032</v>
      </c>
      <c r="C72" t="s">
        <v>2486</v>
      </c>
      <c r="D72" t="s">
        <v>2485</v>
      </c>
      <c r="E72" t="s">
        <v>2427</v>
      </c>
      <c r="G72" t="s">
        <v>2300</v>
      </c>
      <c r="H72" t="s">
        <v>2482</v>
      </c>
      <c r="I72" t="s">
        <v>4048</v>
      </c>
    </row>
    <row r="73" spans="1:11">
      <c r="A73" s="92" t="s">
        <v>4622</v>
      </c>
      <c r="B73" t="s">
        <v>2032</v>
      </c>
      <c r="C73" t="s">
        <v>2487</v>
      </c>
      <c r="D73" t="s">
        <v>2485</v>
      </c>
      <c r="E73" t="s">
        <v>2427</v>
      </c>
      <c r="G73" t="s">
        <v>2300</v>
      </c>
      <c r="H73" t="s">
        <v>2482</v>
      </c>
      <c r="I73" t="s">
        <v>4048</v>
      </c>
    </row>
    <row r="74" spans="1:11">
      <c r="A74" s="92" t="s">
        <v>4622</v>
      </c>
      <c r="B74" t="s">
        <v>2032</v>
      </c>
      <c r="C74" t="s">
        <v>2488</v>
      </c>
      <c r="D74" t="s">
        <v>2485</v>
      </c>
      <c r="E74" t="s">
        <v>2427</v>
      </c>
      <c r="G74" t="s">
        <v>2300</v>
      </c>
      <c r="H74" t="s">
        <v>2482</v>
      </c>
      <c r="I74" t="s">
        <v>4048</v>
      </c>
    </row>
    <row r="75" spans="1:11">
      <c r="A75" s="92" t="s">
        <v>4622</v>
      </c>
      <c r="B75" t="s">
        <v>2034</v>
      </c>
      <c r="C75" t="s">
        <v>2494</v>
      </c>
      <c r="D75" t="s">
        <v>2426</v>
      </c>
      <c r="E75" t="s">
        <v>2427</v>
      </c>
      <c r="G75" t="s">
        <v>2300</v>
      </c>
      <c r="H75" t="s">
        <v>2482</v>
      </c>
      <c r="I75" t="s">
        <v>4050</v>
      </c>
    </row>
    <row r="76" spans="1:11">
      <c r="A76" s="92" t="s">
        <v>4622</v>
      </c>
      <c r="B76" t="s">
        <v>2034</v>
      </c>
      <c r="C76" t="s">
        <v>2495</v>
      </c>
      <c r="D76" t="s">
        <v>2426</v>
      </c>
      <c r="E76" t="s">
        <v>2427</v>
      </c>
      <c r="G76" t="s">
        <v>2300</v>
      </c>
      <c r="H76" t="s">
        <v>2482</v>
      </c>
      <c r="I76" t="s">
        <v>4050</v>
      </c>
    </row>
    <row r="77" spans="1:11">
      <c r="A77" s="92" t="s">
        <v>4622</v>
      </c>
      <c r="B77" t="s">
        <v>2034</v>
      </c>
      <c r="C77" t="s">
        <v>2496</v>
      </c>
      <c r="D77" t="s">
        <v>2426</v>
      </c>
      <c r="E77" t="s">
        <v>2427</v>
      </c>
      <c r="G77" t="s">
        <v>2300</v>
      </c>
      <c r="H77" t="s">
        <v>2482</v>
      </c>
      <c r="I77" t="s">
        <v>4050</v>
      </c>
    </row>
    <row r="78" spans="1:11">
      <c r="A78" s="92" t="s">
        <v>4622</v>
      </c>
      <c r="B78" t="s">
        <v>2037</v>
      </c>
      <c r="C78" t="s">
        <v>2498</v>
      </c>
      <c r="D78" t="s">
        <v>2426</v>
      </c>
      <c r="E78" t="s">
        <v>2427</v>
      </c>
      <c r="G78" t="s">
        <v>2300</v>
      </c>
      <c r="H78" t="s">
        <v>2482</v>
      </c>
      <c r="I78" t="s">
        <v>4052</v>
      </c>
    </row>
    <row r="79" spans="1:11">
      <c r="A79" s="92" t="s">
        <v>4622</v>
      </c>
      <c r="B79" t="s">
        <v>2040</v>
      </c>
      <c r="C79" t="s">
        <v>2500</v>
      </c>
      <c r="D79" t="s">
        <v>2501</v>
      </c>
      <c r="E79" t="s">
        <v>2474</v>
      </c>
      <c r="F79" t="s">
        <v>2502</v>
      </c>
      <c r="G79" t="s">
        <v>2300</v>
      </c>
      <c r="H79" t="s">
        <v>2475</v>
      </c>
      <c r="I79" t="s">
        <v>4060</v>
      </c>
    </row>
    <row r="80" spans="1:11">
      <c r="A80" s="92" t="s">
        <v>4622</v>
      </c>
      <c r="B80" t="s">
        <v>2040</v>
      </c>
      <c r="C80" t="s">
        <v>2503</v>
      </c>
      <c r="D80" t="s">
        <v>2504</v>
      </c>
      <c r="E80" t="s">
        <v>2474</v>
      </c>
      <c r="F80" t="s">
        <v>2505</v>
      </c>
      <c r="G80" t="s">
        <v>2300</v>
      </c>
      <c r="H80" t="s">
        <v>2475</v>
      </c>
      <c r="I80" t="s">
        <v>4060</v>
      </c>
    </row>
    <row r="81" spans="1:11">
      <c r="A81" s="92" t="s">
        <v>4622</v>
      </c>
      <c r="B81" t="s">
        <v>2045</v>
      </c>
      <c r="C81" t="s">
        <v>2515</v>
      </c>
      <c r="D81" t="s">
        <v>2426</v>
      </c>
      <c r="E81" t="s">
        <v>2474</v>
      </c>
      <c r="G81" t="s">
        <v>2300</v>
      </c>
      <c r="H81" t="s">
        <v>2475</v>
      </c>
      <c r="I81" t="s">
        <v>4064</v>
      </c>
    </row>
    <row r="82" spans="1:11">
      <c r="A82" s="92" t="s">
        <v>4622</v>
      </c>
      <c r="B82" t="s">
        <v>2047</v>
      </c>
      <c r="C82" t="s">
        <v>2519</v>
      </c>
      <c r="D82" t="s">
        <v>2520</v>
      </c>
      <c r="E82" t="s">
        <v>2521</v>
      </c>
      <c r="F82" t="s">
        <v>2523</v>
      </c>
      <c r="G82" t="s">
        <v>2301</v>
      </c>
      <c r="H82" t="s">
        <v>2661</v>
      </c>
      <c r="I82" t="s">
        <v>4068</v>
      </c>
    </row>
    <row r="83" spans="1:11">
      <c r="A83" s="92" t="s">
        <v>4622</v>
      </c>
      <c r="B83" t="s">
        <v>2049</v>
      </c>
      <c r="C83" t="s">
        <v>2528</v>
      </c>
      <c r="D83" t="s">
        <v>2426</v>
      </c>
      <c r="E83" t="s">
        <v>2474</v>
      </c>
      <c r="F83" t="s">
        <v>2529</v>
      </c>
      <c r="G83" t="s">
        <v>2300</v>
      </c>
      <c r="H83" t="s">
        <v>2475</v>
      </c>
      <c r="I83" t="s">
        <v>4072</v>
      </c>
      <c r="J83" t="s">
        <v>4664</v>
      </c>
      <c r="K83" t="s">
        <v>128</v>
      </c>
    </row>
    <row r="84" spans="1:11">
      <c r="A84" s="92" t="s">
        <v>4622</v>
      </c>
      <c r="B84" t="s">
        <v>2049</v>
      </c>
      <c r="C84" t="s">
        <v>2534</v>
      </c>
      <c r="D84" t="s">
        <v>2535</v>
      </c>
      <c r="E84" t="s">
        <v>2474</v>
      </c>
      <c r="F84" t="s">
        <v>2536</v>
      </c>
      <c r="G84" t="s">
        <v>2300</v>
      </c>
      <c r="H84" t="s">
        <v>2475</v>
      </c>
      <c r="I84" t="s">
        <v>4072</v>
      </c>
    </row>
    <row r="85" spans="1:11">
      <c r="A85" s="92" t="s">
        <v>4622</v>
      </c>
      <c r="B85" t="s">
        <v>2049</v>
      </c>
      <c r="C85" t="s">
        <v>2537</v>
      </c>
      <c r="D85" t="s">
        <v>2426</v>
      </c>
      <c r="E85" t="s">
        <v>2427</v>
      </c>
      <c r="G85" t="s">
        <v>2300</v>
      </c>
      <c r="H85" t="s">
        <v>2482</v>
      </c>
      <c r="I85" t="s">
        <v>4072</v>
      </c>
    </row>
    <row r="86" spans="1:11">
      <c r="A86" s="92" t="s">
        <v>4627</v>
      </c>
      <c r="B86" t="s">
        <v>2023</v>
      </c>
      <c r="C86" t="s">
        <v>2472</v>
      </c>
      <c r="D86" t="s">
        <v>2473</v>
      </c>
      <c r="E86" t="s">
        <v>2474</v>
      </c>
      <c r="F86" t="s">
        <v>2476</v>
      </c>
      <c r="G86" t="s">
        <v>2322</v>
      </c>
      <c r="H86" t="s">
        <v>2475</v>
      </c>
      <c r="I86" t="s">
        <v>4032</v>
      </c>
    </row>
    <row r="87" spans="1:11">
      <c r="A87" s="92" t="s">
        <v>4627</v>
      </c>
      <c r="B87" t="s">
        <v>2023</v>
      </c>
      <c r="C87" t="s">
        <v>2477</v>
      </c>
      <c r="D87" t="s">
        <v>2426</v>
      </c>
      <c r="E87" t="s">
        <v>1213</v>
      </c>
      <c r="G87" t="s">
        <v>2323</v>
      </c>
      <c r="H87" t="s">
        <v>1213</v>
      </c>
      <c r="I87" t="s">
        <v>4032</v>
      </c>
    </row>
    <row r="88" spans="1:11">
      <c r="A88" s="92" t="s">
        <v>4627</v>
      </c>
      <c r="B88" t="s">
        <v>2023</v>
      </c>
      <c r="C88" t="s">
        <v>2478</v>
      </c>
      <c r="E88" t="s">
        <v>2479</v>
      </c>
      <c r="G88" t="s">
        <v>2323</v>
      </c>
      <c r="H88" t="s">
        <v>1213</v>
      </c>
      <c r="I88" t="s">
        <v>4032</v>
      </c>
      <c r="J88" t="s">
        <v>4665</v>
      </c>
      <c r="K88" t="s">
        <v>121</v>
      </c>
    </row>
    <row r="89" spans="1:11">
      <c r="A89" s="92" t="s">
        <v>4627</v>
      </c>
      <c r="B89" t="s">
        <v>2024</v>
      </c>
      <c r="C89" t="s">
        <v>2481</v>
      </c>
      <c r="D89" t="s">
        <v>2426</v>
      </c>
      <c r="E89" t="s">
        <v>2427</v>
      </c>
      <c r="G89" t="s">
        <v>2322</v>
      </c>
      <c r="H89" t="s">
        <v>2482</v>
      </c>
      <c r="I89" t="s">
        <v>4036</v>
      </c>
      <c r="J89" t="s">
        <v>4665</v>
      </c>
      <c r="K89" t="s">
        <v>121</v>
      </c>
    </row>
    <row r="90" spans="1:11">
      <c r="A90" s="92" t="s">
        <v>4627</v>
      </c>
      <c r="B90" t="s">
        <v>3816</v>
      </c>
      <c r="C90" t="s">
        <v>2572</v>
      </c>
      <c r="D90" t="s">
        <v>2571</v>
      </c>
      <c r="E90" t="s">
        <v>2573</v>
      </c>
      <c r="G90" t="s">
        <v>2322</v>
      </c>
      <c r="H90" t="s">
        <v>3156</v>
      </c>
      <c r="I90" t="s">
        <v>4040</v>
      </c>
    </row>
    <row r="91" spans="1:11">
      <c r="A91" s="92" t="s">
        <v>4627</v>
      </c>
      <c r="B91" t="s">
        <v>2030</v>
      </c>
      <c r="C91" t="s">
        <v>3157</v>
      </c>
      <c r="D91" t="s">
        <v>2585</v>
      </c>
      <c r="E91" t="s">
        <v>3158</v>
      </c>
      <c r="G91" t="s">
        <v>2322</v>
      </c>
      <c r="H91" t="s">
        <v>3156</v>
      </c>
      <c r="I91" t="s">
        <v>4044</v>
      </c>
    </row>
    <row r="92" spans="1:11">
      <c r="A92" s="92" t="s">
        <v>4627</v>
      </c>
      <c r="B92" t="s">
        <v>2032</v>
      </c>
      <c r="C92" t="s">
        <v>2484</v>
      </c>
      <c r="D92" t="s">
        <v>2485</v>
      </c>
      <c r="E92" t="s">
        <v>2427</v>
      </c>
      <c r="G92" t="s">
        <v>2322</v>
      </c>
      <c r="H92" t="s">
        <v>2482</v>
      </c>
      <c r="I92" t="s">
        <v>4048</v>
      </c>
    </row>
    <row r="93" spans="1:11">
      <c r="A93" s="92" t="s">
        <v>4627</v>
      </c>
      <c r="B93" t="s">
        <v>2032</v>
      </c>
      <c r="C93" t="s">
        <v>2486</v>
      </c>
      <c r="D93" t="s">
        <v>2485</v>
      </c>
      <c r="E93" t="s">
        <v>2427</v>
      </c>
      <c r="G93" t="s">
        <v>2322</v>
      </c>
      <c r="H93" t="s">
        <v>2482</v>
      </c>
      <c r="I93" t="s">
        <v>4048</v>
      </c>
    </row>
    <row r="94" spans="1:11">
      <c r="A94" s="92" t="s">
        <v>4627</v>
      </c>
      <c r="B94" t="s">
        <v>2032</v>
      </c>
      <c r="C94" t="s">
        <v>2487</v>
      </c>
      <c r="D94" t="s">
        <v>2485</v>
      </c>
      <c r="E94" t="s">
        <v>2427</v>
      </c>
      <c r="G94" t="s">
        <v>2322</v>
      </c>
      <c r="H94" t="s">
        <v>2482</v>
      </c>
      <c r="I94" t="s">
        <v>4048</v>
      </c>
    </row>
    <row r="95" spans="1:11">
      <c r="A95" s="92" t="s">
        <v>4627</v>
      </c>
      <c r="B95" t="s">
        <v>2032</v>
      </c>
      <c r="C95" t="s">
        <v>2488</v>
      </c>
      <c r="D95" t="s">
        <v>2485</v>
      </c>
      <c r="E95" t="s">
        <v>2427</v>
      </c>
      <c r="G95" t="s">
        <v>2322</v>
      </c>
      <c r="H95" t="s">
        <v>2482</v>
      </c>
      <c r="I95" t="s">
        <v>4048</v>
      </c>
    </row>
    <row r="96" spans="1:11">
      <c r="A96" s="92" t="s">
        <v>4627</v>
      </c>
      <c r="B96" t="s">
        <v>2034</v>
      </c>
      <c r="C96" t="s">
        <v>2494</v>
      </c>
      <c r="D96" t="s">
        <v>2426</v>
      </c>
      <c r="E96" t="s">
        <v>2427</v>
      </c>
      <c r="G96" t="s">
        <v>2322</v>
      </c>
      <c r="H96" t="s">
        <v>2482</v>
      </c>
      <c r="I96" t="s">
        <v>4050</v>
      </c>
    </row>
    <row r="97" spans="1:11">
      <c r="A97" s="92" t="s">
        <v>4627</v>
      </c>
      <c r="B97" t="s">
        <v>2034</v>
      </c>
      <c r="C97" t="s">
        <v>2495</v>
      </c>
      <c r="D97" t="s">
        <v>2426</v>
      </c>
      <c r="E97" t="s">
        <v>2427</v>
      </c>
      <c r="G97" t="s">
        <v>2322</v>
      </c>
      <c r="H97" t="s">
        <v>2482</v>
      </c>
      <c r="I97" t="s">
        <v>4050</v>
      </c>
    </row>
    <row r="98" spans="1:11">
      <c r="A98" s="92" t="s">
        <v>4627</v>
      </c>
      <c r="B98" t="s">
        <v>2034</v>
      </c>
      <c r="C98" t="s">
        <v>2496</v>
      </c>
      <c r="D98" t="s">
        <v>2426</v>
      </c>
      <c r="E98" t="s">
        <v>2427</v>
      </c>
      <c r="G98" t="s">
        <v>2322</v>
      </c>
      <c r="H98" t="s">
        <v>2482</v>
      </c>
      <c r="I98" t="s">
        <v>4050</v>
      </c>
    </row>
    <row r="99" spans="1:11">
      <c r="A99" s="92" t="s">
        <v>4627</v>
      </c>
      <c r="B99" t="s">
        <v>2037</v>
      </c>
      <c r="C99" t="s">
        <v>2498</v>
      </c>
      <c r="D99" t="s">
        <v>2426</v>
      </c>
      <c r="E99" t="s">
        <v>2427</v>
      </c>
      <c r="G99" t="s">
        <v>2322</v>
      </c>
      <c r="H99" t="s">
        <v>2482</v>
      </c>
      <c r="I99" t="s">
        <v>4052</v>
      </c>
    </row>
    <row r="100" spans="1:11">
      <c r="A100" s="92" t="s">
        <v>4627</v>
      </c>
      <c r="B100" t="s">
        <v>2040</v>
      </c>
      <c r="C100" t="s">
        <v>2500</v>
      </c>
      <c r="D100" t="s">
        <v>2501</v>
      </c>
      <c r="E100" t="s">
        <v>2474</v>
      </c>
      <c r="F100" t="s">
        <v>2502</v>
      </c>
      <c r="G100" t="s">
        <v>2322</v>
      </c>
      <c r="H100" t="s">
        <v>2475</v>
      </c>
      <c r="I100" t="s">
        <v>4060</v>
      </c>
    </row>
    <row r="101" spans="1:11">
      <c r="A101" s="92" t="s">
        <v>4627</v>
      </c>
      <c r="B101" t="s">
        <v>2040</v>
      </c>
      <c r="C101" t="s">
        <v>2503</v>
      </c>
      <c r="D101" t="s">
        <v>2504</v>
      </c>
      <c r="E101" t="s">
        <v>2474</v>
      </c>
      <c r="F101" t="s">
        <v>2505</v>
      </c>
      <c r="G101" t="s">
        <v>2322</v>
      </c>
      <c r="H101" t="s">
        <v>2475</v>
      </c>
      <c r="I101" t="s">
        <v>4060</v>
      </c>
    </row>
    <row r="102" spans="1:11">
      <c r="A102" s="92" t="s">
        <v>4627</v>
      </c>
      <c r="B102" t="s">
        <v>2045</v>
      </c>
      <c r="C102" t="s">
        <v>2515</v>
      </c>
      <c r="D102" t="s">
        <v>2426</v>
      </c>
      <c r="E102" t="s">
        <v>2474</v>
      </c>
      <c r="G102" t="s">
        <v>2322</v>
      </c>
      <c r="H102" t="s">
        <v>2475</v>
      </c>
      <c r="I102" t="s">
        <v>4064</v>
      </c>
      <c r="J102" t="s">
        <v>4665</v>
      </c>
      <c r="K102" t="s">
        <v>121</v>
      </c>
    </row>
    <row r="103" spans="1:11">
      <c r="A103" s="92" t="s">
        <v>4627</v>
      </c>
      <c r="B103" t="s">
        <v>2047</v>
      </c>
      <c r="C103" t="s">
        <v>2519</v>
      </c>
      <c r="D103" t="s">
        <v>2520</v>
      </c>
      <c r="E103" t="s">
        <v>2521</v>
      </c>
      <c r="F103" t="s">
        <v>2523</v>
      </c>
      <c r="G103" t="s">
        <v>2323</v>
      </c>
      <c r="H103" t="s">
        <v>2522</v>
      </c>
      <c r="I103" t="s">
        <v>4068</v>
      </c>
    </row>
    <row r="104" spans="1:11">
      <c r="A104" s="92" t="s">
        <v>4627</v>
      </c>
      <c r="B104" t="s">
        <v>2049</v>
      </c>
      <c r="C104" t="s">
        <v>2528</v>
      </c>
      <c r="D104" t="s">
        <v>2426</v>
      </c>
      <c r="E104" t="s">
        <v>2474</v>
      </c>
      <c r="F104" t="s">
        <v>2529</v>
      </c>
      <c r="G104" t="s">
        <v>2322</v>
      </c>
      <c r="H104" t="s">
        <v>2475</v>
      </c>
      <c r="I104" t="s">
        <v>4072</v>
      </c>
    </row>
    <row r="105" spans="1:11">
      <c r="A105" s="92" t="s">
        <v>4627</v>
      </c>
      <c r="B105" t="s">
        <v>2049</v>
      </c>
      <c r="C105" t="s">
        <v>2534</v>
      </c>
      <c r="D105" t="s">
        <v>2535</v>
      </c>
      <c r="E105" t="s">
        <v>2474</v>
      </c>
      <c r="F105" t="s">
        <v>2536</v>
      </c>
      <c r="G105" t="s">
        <v>2322</v>
      </c>
      <c r="H105" t="s">
        <v>2475</v>
      </c>
      <c r="I105" t="s">
        <v>4072</v>
      </c>
    </row>
    <row r="106" spans="1:11">
      <c r="A106" s="92" t="s">
        <v>4627</v>
      </c>
      <c r="B106" t="s">
        <v>2049</v>
      </c>
      <c r="C106" t="s">
        <v>2537</v>
      </c>
      <c r="D106" t="s">
        <v>2426</v>
      </c>
      <c r="E106" t="s">
        <v>2427</v>
      </c>
      <c r="G106" t="s">
        <v>2322</v>
      </c>
      <c r="H106" t="s">
        <v>2482</v>
      </c>
      <c r="I106" t="s">
        <v>4072</v>
      </c>
    </row>
    <row r="107" spans="1:11">
      <c r="A107" s="92" t="s">
        <v>4631</v>
      </c>
      <c r="B107" t="s">
        <v>2023</v>
      </c>
      <c r="C107" t="s">
        <v>2472</v>
      </c>
      <c r="D107" t="s">
        <v>2473</v>
      </c>
      <c r="E107" t="s">
        <v>2474</v>
      </c>
      <c r="F107" t="s">
        <v>2476</v>
      </c>
      <c r="G107" t="s">
        <v>2345</v>
      </c>
      <c r="H107" t="s">
        <v>2475</v>
      </c>
      <c r="I107" t="s">
        <v>4032</v>
      </c>
      <c r="J107" t="s">
        <v>4666</v>
      </c>
      <c r="K107" t="s">
        <v>128</v>
      </c>
    </row>
    <row r="108" spans="1:11">
      <c r="A108" s="92" t="s">
        <v>4631</v>
      </c>
      <c r="B108" t="s">
        <v>2023</v>
      </c>
      <c r="C108" t="s">
        <v>2477</v>
      </c>
      <c r="D108" t="s">
        <v>2426</v>
      </c>
      <c r="E108" t="s">
        <v>1213</v>
      </c>
      <c r="G108" t="s">
        <v>2346</v>
      </c>
      <c r="H108" t="s">
        <v>1213</v>
      </c>
      <c r="I108" t="s">
        <v>4032</v>
      </c>
      <c r="J108" t="s">
        <v>4666</v>
      </c>
      <c r="K108" t="s">
        <v>128</v>
      </c>
    </row>
    <row r="109" spans="1:11">
      <c r="A109" s="92" t="s">
        <v>4631</v>
      </c>
      <c r="B109" t="s">
        <v>2023</v>
      </c>
      <c r="C109" t="s">
        <v>2478</v>
      </c>
      <c r="E109" t="s">
        <v>2479</v>
      </c>
      <c r="G109" t="s">
        <v>2346</v>
      </c>
      <c r="H109" t="s">
        <v>1213</v>
      </c>
      <c r="I109" t="s">
        <v>4032</v>
      </c>
    </row>
    <row r="110" spans="1:11">
      <c r="A110" s="92" t="s">
        <v>4631</v>
      </c>
      <c r="B110" t="s">
        <v>2024</v>
      </c>
      <c r="C110" t="s">
        <v>2481</v>
      </c>
      <c r="D110" t="s">
        <v>2426</v>
      </c>
      <c r="E110" t="s">
        <v>2427</v>
      </c>
      <c r="G110" t="s">
        <v>2345</v>
      </c>
      <c r="H110" t="s">
        <v>2482</v>
      </c>
      <c r="I110" t="s">
        <v>4036</v>
      </c>
    </row>
    <row r="111" spans="1:11">
      <c r="A111" s="92" t="s">
        <v>4631</v>
      </c>
      <c r="B111" t="s">
        <v>3816</v>
      </c>
      <c r="C111" t="s">
        <v>2572</v>
      </c>
      <c r="D111" t="s">
        <v>2571</v>
      </c>
      <c r="E111" t="s">
        <v>2573</v>
      </c>
      <c r="G111" t="s">
        <v>2345</v>
      </c>
      <c r="H111" t="s">
        <v>3156</v>
      </c>
      <c r="I111" t="s">
        <v>4040</v>
      </c>
    </row>
    <row r="112" spans="1:11">
      <c r="A112" s="92" t="s">
        <v>4631</v>
      </c>
      <c r="B112" t="s">
        <v>2030</v>
      </c>
      <c r="C112" t="s">
        <v>3157</v>
      </c>
      <c r="D112" t="s">
        <v>2585</v>
      </c>
      <c r="E112" t="s">
        <v>3158</v>
      </c>
      <c r="G112" t="s">
        <v>2345</v>
      </c>
      <c r="H112" t="s">
        <v>3156</v>
      </c>
      <c r="I112" t="s">
        <v>4044</v>
      </c>
    </row>
    <row r="113" spans="1:11">
      <c r="A113" s="92" t="s">
        <v>4631</v>
      </c>
      <c r="B113" t="s">
        <v>2030</v>
      </c>
      <c r="C113" t="s">
        <v>2584</v>
      </c>
      <c r="D113" t="s">
        <v>2585</v>
      </c>
      <c r="E113" t="s">
        <v>2586</v>
      </c>
      <c r="G113" t="s">
        <v>2346</v>
      </c>
      <c r="H113" t="s">
        <v>3161</v>
      </c>
      <c r="I113" t="s">
        <v>4044</v>
      </c>
    </row>
    <row r="114" spans="1:11">
      <c r="A114" s="92" t="s">
        <v>4631</v>
      </c>
      <c r="B114" t="s">
        <v>2032</v>
      </c>
      <c r="C114" t="s">
        <v>2484</v>
      </c>
      <c r="D114" t="s">
        <v>2485</v>
      </c>
      <c r="E114" t="s">
        <v>2427</v>
      </c>
      <c r="G114" t="s">
        <v>2345</v>
      </c>
      <c r="H114" t="s">
        <v>2482</v>
      </c>
      <c r="I114" t="s">
        <v>4048</v>
      </c>
    </row>
    <row r="115" spans="1:11">
      <c r="A115" s="92" t="s">
        <v>4631</v>
      </c>
      <c r="B115" t="s">
        <v>2032</v>
      </c>
      <c r="C115" t="s">
        <v>2486</v>
      </c>
      <c r="D115" t="s">
        <v>2485</v>
      </c>
      <c r="E115" t="s">
        <v>2427</v>
      </c>
      <c r="G115" t="s">
        <v>2345</v>
      </c>
      <c r="H115" t="s">
        <v>2482</v>
      </c>
      <c r="I115" t="s">
        <v>4048</v>
      </c>
    </row>
    <row r="116" spans="1:11">
      <c r="A116" s="92" t="s">
        <v>4631</v>
      </c>
      <c r="B116" t="s">
        <v>2032</v>
      </c>
      <c r="C116" t="s">
        <v>2487</v>
      </c>
      <c r="D116" t="s">
        <v>2485</v>
      </c>
      <c r="E116" t="s">
        <v>2427</v>
      </c>
      <c r="G116" t="s">
        <v>2345</v>
      </c>
      <c r="H116" t="s">
        <v>2482</v>
      </c>
      <c r="I116" t="s">
        <v>4048</v>
      </c>
    </row>
    <row r="117" spans="1:11">
      <c r="A117" s="92" t="s">
        <v>4631</v>
      </c>
      <c r="B117" t="s">
        <v>2032</v>
      </c>
      <c r="C117" t="s">
        <v>2488</v>
      </c>
      <c r="D117" t="s">
        <v>2485</v>
      </c>
      <c r="E117" t="s">
        <v>2427</v>
      </c>
      <c r="G117" t="s">
        <v>2345</v>
      </c>
      <c r="H117" t="s">
        <v>2482</v>
      </c>
      <c r="I117" t="s">
        <v>4048</v>
      </c>
    </row>
    <row r="118" spans="1:11">
      <c r="A118" s="92" t="s">
        <v>4631</v>
      </c>
      <c r="B118" t="s">
        <v>2034</v>
      </c>
      <c r="C118" t="s">
        <v>2494</v>
      </c>
      <c r="D118" t="s">
        <v>2426</v>
      </c>
      <c r="E118" t="s">
        <v>2427</v>
      </c>
      <c r="G118" t="s">
        <v>2345</v>
      </c>
      <c r="H118" t="s">
        <v>2482</v>
      </c>
      <c r="I118" t="s">
        <v>4050</v>
      </c>
    </row>
    <row r="119" spans="1:11">
      <c r="A119" s="92" t="s">
        <v>4631</v>
      </c>
      <c r="B119" t="s">
        <v>2034</v>
      </c>
      <c r="C119" t="s">
        <v>2495</v>
      </c>
      <c r="D119" t="s">
        <v>2426</v>
      </c>
      <c r="E119" t="s">
        <v>2427</v>
      </c>
      <c r="G119" t="s">
        <v>2345</v>
      </c>
      <c r="H119" t="s">
        <v>2482</v>
      </c>
      <c r="I119" t="s">
        <v>4050</v>
      </c>
    </row>
    <row r="120" spans="1:11">
      <c r="A120" s="92" t="s">
        <v>4631</v>
      </c>
      <c r="B120" t="s">
        <v>2034</v>
      </c>
      <c r="C120" t="s">
        <v>2496</v>
      </c>
      <c r="D120" t="s">
        <v>2426</v>
      </c>
      <c r="E120" t="s">
        <v>2427</v>
      </c>
      <c r="G120" t="s">
        <v>2345</v>
      </c>
      <c r="H120" t="s">
        <v>2482</v>
      </c>
      <c r="I120" t="s">
        <v>4050</v>
      </c>
    </row>
    <row r="121" spans="1:11">
      <c r="A121" s="92" t="s">
        <v>4631</v>
      </c>
      <c r="B121" t="s">
        <v>2037</v>
      </c>
      <c r="C121" t="s">
        <v>2498</v>
      </c>
      <c r="D121" t="s">
        <v>2426</v>
      </c>
      <c r="E121" t="s">
        <v>2427</v>
      </c>
      <c r="G121" t="s">
        <v>2345</v>
      </c>
      <c r="H121" t="s">
        <v>2482</v>
      </c>
      <c r="I121" t="s">
        <v>4052</v>
      </c>
    </row>
    <row r="122" spans="1:11">
      <c r="A122" s="92" t="s">
        <v>4631</v>
      </c>
      <c r="B122" t="s">
        <v>2040</v>
      </c>
      <c r="C122" t="s">
        <v>2631</v>
      </c>
      <c r="D122" t="s">
        <v>2632</v>
      </c>
      <c r="E122" t="s">
        <v>2633</v>
      </c>
      <c r="F122" t="s">
        <v>2634</v>
      </c>
      <c r="G122" t="s">
        <v>2346</v>
      </c>
      <c r="H122" t="s">
        <v>3161</v>
      </c>
      <c r="I122" t="s">
        <v>4060</v>
      </c>
    </row>
    <row r="123" spans="1:11">
      <c r="A123" s="92" t="s">
        <v>4631</v>
      </c>
      <c r="B123" t="s">
        <v>2040</v>
      </c>
      <c r="C123" t="s">
        <v>2500</v>
      </c>
      <c r="D123" t="s">
        <v>2501</v>
      </c>
      <c r="E123" t="s">
        <v>2474</v>
      </c>
      <c r="F123" t="s">
        <v>2502</v>
      </c>
      <c r="G123" t="s">
        <v>2345</v>
      </c>
      <c r="H123" t="s">
        <v>2475</v>
      </c>
      <c r="I123" t="s">
        <v>4060</v>
      </c>
      <c r="J123" t="s">
        <v>4666</v>
      </c>
      <c r="K123" t="s">
        <v>128</v>
      </c>
    </row>
    <row r="124" spans="1:11">
      <c r="A124" s="92" t="s">
        <v>4631</v>
      </c>
      <c r="B124" t="s">
        <v>2040</v>
      </c>
      <c r="C124" t="s">
        <v>2503</v>
      </c>
      <c r="D124" t="s">
        <v>2504</v>
      </c>
      <c r="E124" t="s">
        <v>2474</v>
      </c>
      <c r="F124" t="s">
        <v>2505</v>
      </c>
      <c r="G124" t="s">
        <v>2345</v>
      </c>
      <c r="H124" t="s">
        <v>2475</v>
      </c>
      <c r="I124" t="s">
        <v>4060</v>
      </c>
    </row>
    <row r="125" spans="1:11">
      <c r="A125" s="92" t="s">
        <v>4631</v>
      </c>
      <c r="B125" t="s">
        <v>2045</v>
      </c>
      <c r="C125" t="s">
        <v>2515</v>
      </c>
      <c r="D125" t="s">
        <v>2426</v>
      </c>
      <c r="E125" t="s">
        <v>2474</v>
      </c>
      <c r="G125" t="s">
        <v>2345</v>
      </c>
      <c r="H125" t="s">
        <v>2475</v>
      </c>
      <c r="I125" t="s">
        <v>4064</v>
      </c>
    </row>
    <row r="126" spans="1:11">
      <c r="A126" s="92" t="s">
        <v>4631</v>
      </c>
      <c r="B126" t="s">
        <v>2047</v>
      </c>
      <c r="C126" t="s">
        <v>2519</v>
      </c>
      <c r="D126" t="s">
        <v>2520</v>
      </c>
      <c r="E126" t="s">
        <v>2521</v>
      </c>
      <c r="F126" t="s">
        <v>2523</v>
      </c>
      <c r="G126" t="s">
        <v>2346</v>
      </c>
      <c r="H126" t="s">
        <v>3162</v>
      </c>
      <c r="I126" t="s">
        <v>4068</v>
      </c>
    </row>
    <row r="127" spans="1:11">
      <c r="A127" s="92" t="s">
        <v>4631</v>
      </c>
      <c r="B127" t="s">
        <v>2047</v>
      </c>
      <c r="C127" t="s">
        <v>3163</v>
      </c>
      <c r="D127" t="s">
        <v>2658</v>
      </c>
      <c r="E127" t="s">
        <v>3161</v>
      </c>
      <c r="G127" t="s">
        <v>2346</v>
      </c>
      <c r="H127" t="s">
        <v>3161</v>
      </c>
      <c r="I127" t="s">
        <v>4068</v>
      </c>
    </row>
    <row r="128" spans="1:11">
      <c r="A128" s="92" t="s">
        <v>4631</v>
      </c>
      <c r="B128" t="s">
        <v>2049</v>
      </c>
      <c r="C128" t="s">
        <v>2528</v>
      </c>
      <c r="D128" t="s">
        <v>2426</v>
      </c>
      <c r="E128" t="s">
        <v>2474</v>
      </c>
      <c r="F128" t="s">
        <v>2529</v>
      </c>
      <c r="G128" t="s">
        <v>2345</v>
      </c>
      <c r="H128" t="s">
        <v>2475</v>
      </c>
      <c r="I128" t="s">
        <v>4072</v>
      </c>
      <c r="J128" t="s">
        <v>4667</v>
      </c>
      <c r="K128" t="s">
        <v>121</v>
      </c>
    </row>
    <row r="129" spans="1:11">
      <c r="A129" s="92" t="s">
        <v>4631</v>
      </c>
      <c r="B129" t="s">
        <v>2049</v>
      </c>
      <c r="C129" t="s">
        <v>2534</v>
      </c>
      <c r="D129" t="s">
        <v>2535</v>
      </c>
      <c r="E129" t="s">
        <v>2474</v>
      </c>
      <c r="F129" t="s">
        <v>2536</v>
      </c>
      <c r="G129" t="s">
        <v>2345</v>
      </c>
      <c r="H129" t="s">
        <v>2475</v>
      </c>
      <c r="I129" t="s">
        <v>4072</v>
      </c>
      <c r="J129" t="s">
        <v>4667</v>
      </c>
      <c r="K129" t="s">
        <v>121</v>
      </c>
    </row>
    <row r="130" spans="1:11">
      <c r="A130" s="92" t="s">
        <v>4631</v>
      </c>
      <c r="B130" t="s">
        <v>2049</v>
      </c>
      <c r="C130" t="s">
        <v>2537</v>
      </c>
      <c r="D130" t="s">
        <v>2426</v>
      </c>
      <c r="E130" t="s">
        <v>2427</v>
      </c>
      <c r="G130" t="s">
        <v>2345</v>
      </c>
      <c r="H130" t="s">
        <v>2482</v>
      </c>
      <c r="I130" t="s">
        <v>4072</v>
      </c>
    </row>
    <row r="131" spans="1:11">
      <c r="A131" s="92" t="s">
        <v>4635</v>
      </c>
      <c r="B131" t="s">
        <v>2023</v>
      </c>
      <c r="C131" t="s">
        <v>2472</v>
      </c>
      <c r="D131" t="s">
        <v>2473</v>
      </c>
      <c r="E131" t="s">
        <v>2474</v>
      </c>
      <c r="F131" t="s">
        <v>2476</v>
      </c>
      <c r="G131" t="s">
        <v>2361</v>
      </c>
      <c r="H131" t="s">
        <v>2475</v>
      </c>
      <c r="I131" t="s">
        <v>4032</v>
      </c>
    </row>
    <row r="132" spans="1:11">
      <c r="A132" s="92" t="s">
        <v>4635</v>
      </c>
      <c r="B132" t="s">
        <v>2023</v>
      </c>
      <c r="C132" t="s">
        <v>2477</v>
      </c>
      <c r="D132" t="s">
        <v>2426</v>
      </c>
      <c r="E132" t="s">
        <v>1213</v>
      </c>
      <c r="G132" t="s">
        <v>2362</v>
      </c>
      <c r="H132" t="s">
        <v>1213</v>
      </c>
      <c r="I132" t="s">
        <v>4032</v>
      </c>
    </row>
    <row r="133" spans="1:11">
      <c r="A133" s="92" t="s">
        <v>4635</v>
      </c>
      <c r="B133" t="s">
        <v>2023</v>
      </c>
      <c r="C133" t="s">
        <v>2478</v>
      </c>
      <c r="E133" t="s">
        <v>2479</v>
      </c>
      <c r="G133" t="s">
        <v>2362</v>
      </c>
      <c r="H133" t="s">
        <v>1213</v>
      </c>
      <c r="I133" t="s">
        <v>4032</v>
      </c>
    </row>
    <row r="134" spans="1:11">
      <c r="A134" s="92" t="s">
        <v>4635</v>
      </c>
      <c r="B134" t="s">
        <v>2024</v>
      </c>
      <c r="C134" t="s">
        <v>2481</v>
      </c>
      <c r="D134" t="s">
        <v>2426</v>
      </c>
      <c r="E134" t="s">
        <v>2427</v>
      </c>
      <c r="G134" t="s">
        <v>2361</v>
      </c>
      <c r="H134" t="s">
        <v>2482</v>
      </c>
      <c r="I134" t="s">
        <v>4036</v>
      </c>
    </row>
    <row r="135" spans="1:11">
      <c r="A135" s="92" t="s">
        <v>4635</v>
      </c>
      <c r="B135" t="s">
        <v>2032</v>
      </c>
      <c r="C135" t="s">
        <v>2484</v>
      </c>
      <c r="D135" t="s">
        <v>2485</v>
      </c>
      <c r="E135" t="s">
        <v>2427</v>
      </c>
      <c r="G135" t="s">
        <v>2361</v>
      </c>
      <c r="H135" t="s">
        <v>2482</v>
      </c>
      <c r="I135" t="s">
        <v>4048</v>
      </c>
    </row>
    <row r="136" spans="1:11">
      <c r="A136" s="92" t="s">
        <v>4635</v>
      </c>
      <c r="B136" t="s">
        <v>2032</v>
      </c>
      <c r="C136" t="s">
        <v>2486</v>
      </c>
      <c r="D136" t="s">
        <v>2485</v>
      </c>
      <c r="E136" t="s">
        <v>2427</v>
      </c>
      <c r="G136" t="s">
        <v>2361</v>
      </c>
      <c r="H136" t="s">
        <v>2482</v>
      </c>
      <c r="I136" t="s">
        <v>4048</v>
      </c>
    </row>
    <row r="137" spans="1:11">
      <c r="A137" s="92" t="s">
        <v>4635</v>
      </c>
      <c r="B137" t="s">
        <v>2032</v>
      </c>
      <c r="C137" t="s">
        <v>2487</v>
      </c>
      <c r="D137" t="s">
        <v>2485</v>
      </c>
      <c r="E137" t="s">
        <v>2427</v>
      </c>
      <c r="G137" t="s">
        <v>2361</v>
      </c>
      <c r="H137" t="s">
        <v>2482</v>
      </c>
      <c r="I137" t="s">
        <v>4048</v>
      </c>
    </row>
    <row r="138" spans="1:11">
      <c r="A138" s="92" t="s">
        <v>4635</v>
      </c>
      <c r="B138" t="s">
        <v>2032</v>
      </c>
      <c r="C138" t="s">
        <v>2488</v>
      </c>
      <c r="D138" t="s">
        <v>2485</v>
      </c>
      <c r="E138" t="s">
        <v>2427</v>
      </c>
      <c r="G138" t="s">
        <v>2361</v>
      </c>
      <c r="H138" t="s">
        <v>2482</v>
      </c>
      <c r="I138" t="s">
        <v>4048</v>
      </c>
    </row>
    <row r="139" spans="1:11">
      <c r="A139" s="92" t="s">
        <v>4635</v>
      </c>
      <c r="B139" t="s">
        <v>2034</v>
      </c>
      <c r="C139" t="s">
        <v>2494</v>
      </c>
      <c r="D139" t="s">
        <v>2426</v>
      </c>
      <c r="E139" t="s">
        <v>2427</v>
      </c>
      <c r="G139" t="s">
        <v>2361</v>
      </c>
      <c r="H139" t="s">
        <v>2482</v>
      </c>
      <c r="I139" t="s">
        <v>4050</v>
      </c>
    </row>
    <row r="140" spans="1:11">
      <c r="A140" s="92" t="s">
        <v>4635</v>
      </c>
      <c r="B140" t="s">
        <v>2034</v>
      </c>
      <c r="C140" t="s">
        <v>2495</v>
      </c>
      <c r="D140" t="s">
        <v>2426</v>
      </c>
      <c r="E140" t="s">
        <v>2427</v>
      </c>
      <c r="G140" t="s">
        <v>2361</v>
      </c>
      <c r="H140" t="s">
        <v>2482</v>
      </c>
      <c r="I140" t="s">
        <v>4050</v>
      </c>
    </row>
    <row r="141" spans="1:11">
      <c r="A141" s="92" t="s">
        <v>4635</v>
      </c>
      <c r="B141" t="s">
        <v>2034</v>
      </c>
      <c r="C141" t="s">
        <v>2496</v>
      </c>
      <c r="D141" t="s">
        <v>2426</v>
      </c>
      <c r="E141" t="s">
        <v>2427</v>
      </c>
      <c r="G141" t="s">
        <v>2361</v>
      </c>
      <c r="H141" t="s">
        <v>2482</v>
      </c>
      <c r="I141" t="s">
        <v>4050</v>
      </c>
    </row>
    <row r="142" spans="1:11">
      <c r="A142" s="92" t="s">
        <v>4635</v>
      </c>
      <c r="B142" t="s">
        <v>2037</v>
      </c>
      <c r="C142" t="s">
        <v>2498</v>
      </c>
      <c r="D142" t="s">
        <v>2426</v>
      </c>
      <c r="E142" t="s">
        <v>2427</v>
      </c>
      <c r="G142" t="s">
        <v>2361</v>
      </c>
      <c r="H142" t="s">
        <v>2482</v>
      </c>
      <c r="I142" t="s">
        <v>4052</v>
      </c>
      <c r="J142" t="s">
        <v>4667</v>
      </c>
      <c r="K142" t="s">
        <v>121</v>
      </c>
    </row>
    <row r="143" spans="1:11">
      <c r="A143" s="92" t="s">
        <v>4635</v>
      </c>
      <c r="B143" t="s">
        <v>2040</v>
      </c>
      <c r="C143" t="s">
        <v>2500</v>
      </c>
      <c r="D143" t="s">
        <v>2501</v>
      </c>
      <c r="E143" t="s">
        <v>2474</v>
      </c>
      <c r="F143" t="s">
        <v>2502</v>
      </c>
      <c r="G143" t="s">
        <v>2361</v>
      </c>
      <c r="H143" t="s">
        <v>2475</v>
      </c>
      <c r="I143" t="s">
        <v>4060</v>
      </c>
    </row>
    <row r="144" spans="1:11">
      <c r="A144" s="92" t="s">
        <v>4635</v>
      </c>
      <c r="B144" t="s">
        <v>2040</v>
      </c>
      <c r="C144" t="s">
        <v>2503</v>
      </c>
      <c r="D144" t="s">
        <v>2504</v>
      </c>
      <c r="E144" t="s">
        <v>2474</v>
      </c>
      <c r="F144" t="s">
        <v>2505</v>
      </c>
      <c r="G144" t="s">
        <v>2361</v>
      </c>
      <c r="H144" t="s">
        <v>2475</v>
      </c>
      <c r="I144" t="s">
        <v>4060</v>
      </c>
    </row>
    <row r="145" spans="1:11">
      <c r="A145" s="92" t="s">
        <v>4635</v>
      </c>
      <c r="B145" t="s">
        <v>2045</v>
      </c>
      <c r="C145" t="s">
        <v>2515</v>
      </c>
      <c r="D145" t="s">
        <v>2426</v>
      </c>
      <c r="E145" t="s">
        <v>2474</v>
      </c>
      <c r="G145" t="s">
        <v>2361</v>
      </c>
      <c r="H145" t="s">
        <v>2475</v>
      </c>
      <c r="I145" t="s">
        <v>4064</v>
      </c>
    </row>
    <row r="146" spans="1:11">
      <c r="A146" s="92" t="s">
        <v>4635</v>
      </c>
      <c r="B146" t="s">
        <v>2047</v>
      </c>
      <c r="C146" t="s">
        <v>2519</v>
      </c>
      <c r="D146" t="s">
        <v>2520</v>
      </c>
      <c r="E146" t="s">
        <v>2521</v>
      </c>
      <c r="F146" t="s">
        <v>2523</v>
      </c>
      <c r="G146" t="s">
        <v>2362</v>
      </c>
      <c r="H146" t="s">
        <v>2522</v>
      </c>
      <c r="I146" t="s">
        <v>4068</v>
      </c>
    </row>
    <row r="147" spans="1:11">
      <c r="A147" s="92" t="s">
        <v>4635</v>
      </c>
      <c r="B147" t="s">
        <v>2047</v>
      </c>
      <c r="C147" t="s">
        <v>2524</v>
      </c>
      <c r="E147" t="s">
        <v>2525</v>
      </c>
      <c r="G147" t="s">
        <v>2361</v>
      </c>
      <c r="H147" t="s">
        <v>3165</v>
      </c>
      <c r="I147" t="s">
        <v>4068</v>
      </c>
      <c r="J147" t="s">
        <v>4663</v>
      </c>
      <c r="K147" t="s">
        <v>108</v>
      </c>
    </row>
    <row r="148" spans="1:11">
      <c r="A148" s="92" t="s">
        <v>4635</v>
      </c>
      <c r="B148" t="s">
        <v>2049</v>
      </c>
      <c r="C148" t="s">
        <v>2528</v>
      </c>
      <c r="D148" t="s">
        <v>2426</v>
      </c>
      <c r="E148" t="s">
        <v>2474</v>
      </c>
      <c r="F148" t="s">
        <v>2529</v>
      </c>
      <c r="G148" t="s">
        <v>2361</v>
      </c>
      <c r="H148" t="s">
        <v>2475</v>
      </c>
      <c r="I148" t="s">
        <v>4072</v>
      </c>
    </row>
    <row r="149" spans="1:11">
      <c r="A149" s="92" t="s">
        <v>4635</v>
      </c>
      <c r="B149" t="s">
        <v>2049</v>
      </c>
      <c r="C149" t="s">
        <v>2534</v>
      </c>
      <c r="D149" t="s">
        <v>2535</v>
      </c>
      <c r="E149" t="s">
        <v>2474</v>
      </c>
      <c r="F149" t="s">
        <v>2536</v>
      </c>
      <c r="G149" t="s">
        <v>2361</v>
      </c>
      <c r="H149" t="s">
        <v>2475</v>
      </c>
      <c r="I149" t="s">
        <v>4072</v>
      </c>
      <c r="J149" t="s">
        <v>344</v>
      </c>
      <c r="K149" t="s">
        <v>345</v>
      </c>
    </row>
    <row r="150" spans="1:11">
      <c r="A150" s="92" t="s">
        <v>4635</v>
      </c>
      <c r="B150" t="s">
        <v>2049</v>
      </c>
      <c r="C150" t="s">
        <v>2537</v>
      </c>
      <c r="D150" t="s">
        <v>2426</v>
      </c>
      <c r="E150" t="s">
        <v>2427</v>
      </c>
      <c r="G150" t="s">
        <v>2361</v>
      </c>
      <c r="H150" t="s">
        <v>2482</v>
      </c>
      <c r="I150" t="s">
        <v>4072</v>
      </c>
      <c r="J150" t="s">
        <v>344</v>
      </c>
      <c r="K150" t="s">
        <v>345</v>
      </c>
    </row>
    <row r="151" spans="1:11">
      <c r="A151" s="92" t="s">
        <v>4638</v>
      </c>
      <c r="B151" t="s">
        <v>2023</v>
      </c>
      <c r="C151" t="s">
        <v>2477</v>
      </c>
      <c r="D151" t="s">
        <v>2426</v>
      </c>
      <c r="E151" t="s">
        <v>1213</v>
      </c>
      <c r="G151" t="s">
        <v>2375</v>
      </c>
      <c r="H151" t="s">
        <v>1213</v>
      </c>
      <c r="I151" t="s">
        <v>4032</v>
      </c>
      <c r="J151" t="s">
        <v>344</v>
      </c>
      <c r="K151" t="s">
        <v>345</v>
      </c>
    </row>
    <row r="152" spans="1:11">
      <c r="A152" s="92" t="s">
        <v>4638</v>
      </c>
      <c r="B152" t="s">
        <v>2023</v>
      </c>
      <c r="C152" t="s">
        <v>2478</v>
      </c>
      <c r="E152" t="s">
        <v>2479</v>
      </c>
      <c r="G152" t="s">
        <v>3150</v>
      </c>
      <c r="H152" t="s">
        <v>2479</v>
      </c>
      <c r="I152" t="s">
        <v>4032</v>
      </c>
      <c r="J152" t="s">
        <v>344</v>
      </c>
      <c r="K152" t="s">
        <v>345</v>
      </c>
    </row>
    <row r="153" spans="1:11">
      <c r="A153" s="92" t="s">
        <v>4638</v>
      </c>
      <c r="B153" t="s">
        <v>2023</v>
      </c>
      <c r="C153" t="s">
        <v>2553</v>
      </c>
      <c r="D153" t="s">
        <v>2473</v>
      </c>
      <c r="E153" t="s">
        <v>108</v>
      </c>
      <c r="G153" t="s">
        <v>2168</v>
      </c>
      <c r="H153" t="s">
        <v>108</v>
      </c>
      <c r="I153" t="s">
        <v>4032</v>
      </c>
      <c r="J153" t="s">
        <v>344</v>
      </c>
      <c r="K153" t="s">
        <v>345</v>
      </c>
    </row>
    <row r="154" spans="1:11">
      <c r="A154" s="92" t="s">
        <v>4638</v>
      </c>
      <c r="B154" t="s">
        <v>2023</v>
      </c>
      <c r="C154" t="s">
        <v>2554</v>
      </c>
      <c r="D154" t="s">
        <v>2555</v>
      </c>
      <c r="E154" t="s">
        <v>2556</v>
      </c>
      <c r="F154" t="s">
        <v>2557</v>
      </c>
      <c r="G154" t="s">
        <v>2168</v>
      </c>
      <c r="H154" t="s">
        <v>2556</v>
      </c>
      <c r="I154" t="s">
        <v>4032</v>
      </c>
      <c r="J154" t="s">
        <v>344</v>
      </c>
      <c r="K154" t="s">
        <v>345</v>
      </c>
    </row>
    <row r="155" spans="1:11">
      <c r="A155" s="92" t="s">
        <v>4638</v>
      </c>
      <c r="B155" t="s">
        <v>2023</v>
      </c>
      <c r="C155" t="s">
        <v>2558</v>
      </c>
      <c r="E155" t="s">
        <v>108</v>
      </c>
      <c r="G155" t="s">
        <v>2168</v>
      </c>
      <c r="H155" t="s">
        <v>108</v>
      </c>
      <c r="I155" t="s">
        <v>4032</v>
      </c>
      <c r="J155" t="s">
        <v>344</v>
      </c>
      <c r="K155" t="s">
        <v>345</v>
      </c>
    </row>
    <row r="156" spans="1:11">
      <c r="A156" s="92" t="s">
        <v>4638</v>
      </c>
      <c r="B156" t="s">
        <v>2024</v>
      </c>
      <c r="C156" t="s">
        <v>2560</v>
      </c>
      <c r="D156" t="s">
        <v>2485</v>
      </c>
      <c r="E156" t="s">
        <v>108</v>
      </c>
      <c r="G156" t="s">
        <v>2168</v>
      </c>
      <c r="H156" t="s">
        <v>108</v>
      </c>
      <c r="I156" t="s">
        <v>4036</v>
      </c>
      <c r="J156" t="s">
        <v>344</v>
      </c>
      <c r="K156" t="s">
        <v>345</v>
      </c>
    </row>
    <row r="157" spans="1:11">
      <c r="A157" s="92" t="s">
        <v>4638</v>
      </c>
      <c r="B157" t="s">
        <v>2024</v>
      </c>
      <c r="C157" t="s">
        <v>2561</v>
      </c>
      <c r="D157" t="s">
        <v>2562</v>
      </c>
      <c r="E157" t="s">
        <v>108</v>
      </c>
      <c r="F157" t="s">
        <v>2563</v>
      </c>
      <c r="G157" t="s">
        <v>2168</v>
      </c>
      <c r="H157" t="s">
        <v>108</v>
      </c>
      <c r="I157" t="s">
        <v>4036</v>
      </c>
      <c r="J157" t="s">
        <v>344</v>
      </c>
      <c r="K157" t="s">
        <v>345</v>
      </c>
    </row>
    <row r="158" spans="1:11">
      <c r="A158" s="92" t="s">
        <v>4638</v>
      </c>
      <c r="B158" t="s">
        <v>2024</v>
      </c>
      <c r="C158" t="s">
        <v>2564</v>
      </c>
      <c r="D158" t="s">
        <v>2562</v>
      </c>
      <c r="E158" t="s">
        <v>108</v>
      </c>
      <c r="G158" t="s">
        <v>2168</v>
      </c>
      <c r="H158" t="s">
        <v>108</v>
      </c>
      <c r="I158" t="s">
        <v>4036</v>
      </c>
      <c r="J158" t="s">
        <v>344</v>
      </c>
      <c r="K158" t="s">
        <v>345</v>
      </c>
    </row>
    <row r="159" spans="1:11">
      <c r="A159" s="92" t="s">
        <v>4638</v>
      </c>
      <c r="B159" t="s">
        <v>2024</v>
      </c>
      <c r="C159" t="s">
        <v>2481</v>
      </c>
      <c r="D159" t="s">
        <v>2426</v>
      </c>
      <c r="E159" t="s">
        <v>2427</v>
      </c>
      <c r="G159" t="s">
        <v>2168</v>
      </c>
      <c r="H159" t="s">
        <v>2689</v>
      </c>
      <c r="I159" t="s">
        <v>4036</v>
      </c>
      <c r="J159" t="s">
        <v>344</v>
      </c>
      <c r="K159" t="s">
        <v>345</v>
      </c>
    </row>
    <row r="160" spans="1:11">
      <c r="A160" s="92" t="s">
        <v>4638</v>
      </c>
      <c r="B160" t="s">
        <v>2024</v>
      </c>
      <c r="C160" t="s">
        <v>2566</v>
      </c>
      <c r="D160" t="s">
        <v>2567</v>
      </c>
      <c r="E160" t="s">
        <v>108</v>
      </c>
      <c r="F160" t="s">
        <v>2568</v>
      </c>
      <c r="G160" t="s">
        <v>2168</v>
      </c>
      <c r="H160" t="s">
        <v>108</v>
      </c>
      <c r="I160" t="s">
        <v>4036</v>
      </c>
      <c r="J160" t="s">
        <v>344</v>
      </c>
      <c r="K160" t="s">
        <v>345</v>
      </c>
    </row>
    <row r="161" spans="1:11">
      <c r="A161" s="92" t="s">
        <v>4638</v>
      </c>
      <c r="B161" t="s">
        <v>3816</v>
      </c>
      <c r="C161" t="s">
        <v>2570</v>
      </c>
      <c r="D161" t="s">
        <v>2571</v>
      </c>
      <c r="E161" t="s">
        <v>108</v>
      </c>
      <c r="G161" t="s">
        <v>2168</v>
      </c>
      <c r="H161" t="s">
        <v>108</v>
      </c>
      <c r="I161" t="s">
        <v>4040</v>
      </c>
      <c r="J161" t="s">
        <v>344</v>
      </c>
      <c r="K161" t="s">
        <v>345</v>
      </c>
    </row>
    <row r="162" spans="1:11">
      <c r="A162" s="92" t="s">
        <v>4638</v>
      </c>
      <c r="B162" t="s">
        <v>3816</v>
      </c>
      <c r="C162" t="s">
        <v>2572</v>
      </c>
      <c r="D162" t="s">
        <v>2571</v>
      </c>
      <c r="E162" t="s">
        <v>2573</v>
      </c>
      <c r="G162" t="s">
        <v>3150</v>
      </c>
      <c r="H162" t="s">
        <v>3139</v>
      </c>
      <c r="I162" t="s">
        <v>4040</v>
      </c>
      <c r="J162" t="s">
        <v>344</v>
      </c>
      <c r="K162" t="s">
        <v>345</v>
      </c>
    </row>
    <row r="163" spans="1:11">
      <c r="A163" s="92" t="s">
        <v>4638</v>
      </c>
      <c r="B163" t="s">
        <v>3816</v>
      </c>
      <c r="C163" t="s">
        <v>2574</v>
      </c>
      <c r="D163" t="s">
        <v>2571</v>
      </c>
      <c r="E163" t="s">
        <v>2575</v>
      </c>
      <c r="F163" t="s">
        <v>2576</v>
      </c>
      <c r="G163" t="s">
        <v>2168</v>
      </c>
      <c r="H163" t="s">
        <v>108</v>
      </c>
      <c r="I163" t="s">
        <v>4040</v>
      </c>
      <c r="J163" t="s">
        <v>344</v>
      </c>
      <c r="K163" t="s">
        <v>345</v>
      </c>
    </row>
    <row r="164" spans="1:11">
      <c r="A164" s="92" t="s">
        <v>4638</v>
      </c>
      <c r="B164" t="s">
        <v>3816</v>
      </c>
      <c r="C164" t="s">
        <v>2577</v>
      </c>
      <c r="D164" t="s">
        <v>2571</v>
      </c>
      <c r="E164" t="s">
        <v>108</v>
      </c>
      <c r="G164" t="s">
        <v>2168</v>
      </c>
      <c r="H164" t="s">
        <v>108</v>
      </c>
      <c r="I164" t="s">
        <v>4040</v>
      </c>
      <c r="J164" t="s">
        <v>344</v>
      </c>
      <c r="K164" t="s">
        <v>345</v>
      </c>
    </row>
    <row r="165" spans="1:11">
      <c r="A165" s="92" t="s">
        <v>4638</v>
      </c>
      <c r="B165" t="s">
        <v>2030</v>
      </c>
      <c r="C165" t="s">
        <v>2579</v>
      </c>
      <c r="D165" t="s">
        <v>2580</v>
      </c>
      <c r="E165" t="s">
        <v>2581</v>
      </c>
      <c r="G165" t="s">
        <v>2168</v>
      </c>
      <c r="H165" t="s">
        <v>108</v>
      </c>
      <c r="I165" t="s">
        <v>4044</v>
      </c>
      <c r="J165" t="s">
        <v>344</v>
      </c>
      <c r="K165" t="s">
        <v>345</v>
      </c>
    </row>
    <row r="166" spans="1:11">
      <c r="A166" s="92" t="s">
        <v>4638</v>
      </c>
      <c r="B166" t="s">
        <v>2030</v>
      </c>
      <c r="C166" t="s">
        <v>2584</v>
      </c>
      <c r="D166" t="s">
        <v>2585</v>
      </c>
      <c r="E166" t="s">
        <v>2586</v>
      </c>
      <c r="G166" t="s">
        <v>2168</v>
      </c>
      <c r="H166" t="s">
        <v>108</v>
      </c>
      <c r="I166" t="s">
        <v>4044</v>
      </c>
      <c r="J166" t="s">
        <v>344</v>
      </c>
      <c r="K166" t="s">
        <v>345</v>
      </c>
    </row>
    <row r="167" spans="1:11">
      <c r="A167" s="92" t="s">
        <v>4638</v>
      </c>
      <c r="B167" t="s">
        <v>2030</v>
      </c>
      <c r="C167" t="s">
        <v>2587</v>
      </c>
      <c r="D167" t="s">
        <v>2588</v>
      </c>
      <c r="E167" t="s">
        <v>108</v>
      </c>
      <c r="F167" t="s">
        <v>2589</v>
      </c>
      <c r="G167" t="s">
        <v>2168</v>
      </c>
      <c r="H167" t="s">
        <v>108</v>
      </c>
      <c r="I167" t="s">
        <v>4044</v>
      </c>
      <c r="J167" t="s">
        <v>344</v>
      </c>
      <c r="K167" t="s">
        <v>345</v>
      </c>
    </row>
    <row r="168" spans="1:11">
      <c r="A168" s="92" t="s">
        <v>4638</v>
      </c>
      <c r="B168" t="s">
        <v>2030</v>
      </c>
      <c r="C168" t="s">
        <v>2590</v>
      </c>
      <c r="D168" t="s">
        <v>2588</v>
      </c>
      <c r="E168" t="s">
        <v>108</v>
      </c>
      <c r="G168" t="s">
        <v>2168</v>
      </c>
      <c r="H168" t="s">
        <v>108</v>
      </c>
      <c r="I168" t="s">
        <v>4044</v>
      </c>
      <c r="J168" t="s">
        <v>344</v>
      </c>
      <c r="K168" t="s">
        <v>345</v>
      </c>
    </row>
    <row r="169" spans="1:11">
      <c r="A169" s="92" t="s">
        <v>4638</v>
      </c>
      <c r="B169" t="s">
        <v>2032</v>
      </c>
      <c r="C169" t="s">
        <v>2592</v>
      </c>
      <c r="D169" t="s">
        <v>2485</v>
      </c>
      <c r="E169" t="s">
        <v>108</v>
      </c>
      <c r="G169" t="s">
        <v>2168</v>
      </c>
      <c r="H169" t="s">
        <v>108</v>
      </c>
      <c r="I169" t="s">
        <v>4048</v>
      </c>
      <c r="J169" t="s">
        <v>344</v>
      </c>
      <c r="K169" t="s">
        <v>345</v>
      </c>
    </row>
    <row r="170" spans="1:11">
      <c r="A170" s="92" t="s">
        <v>4638</v>
      </c>
      <c r="B170" t="s">
        <v>2032</v>
      </c>
      <c r="C170" t="s">
        <v>2484</v>
      </c>
      <c r="D170" t="s">
        <v>2485</v>
      </c>
      <c r="E170" t="s">
        <v>2427</v>
      </c>
      <c r="G170" t="s">
        <v>2168</v>
      </c>
      <c r="H170" t="s">
        <v>2689</v>
      </c>
      <c r="I170" t="s">
        <v>4048</v>
      </c>
      <c r="J170" t="s">
        <v>344</v>
      </c>
      <c r="K170" t="s">
        <v>345</v>
      </c>
    </row>
    <row r="171" spans="1:11">
      <c r="A171" s="92" t="s">
        <v>4638</v>
      </c>
      <c r="B171" t="s">
        <v>2032</v>
      </c>
      <c r="C171" t="s">
        <v>2486</v>
      </c>
      <c r="D171" t="s">
        <v>2485</v>
      </c>
      <c r="E171" t="s">
        <v>2427</v>
      </c>
      <c r="G171" t="s">
        <v>2168</v>
      </c>
      <c r="H171" t="s">
        <v>2689</v>
      </c>
      <c r="I171" t="s">
        <v>4048</v>
      </c>
      <c r="J171" t="s">
        <v>344</v>
      </c>
      <c r="K171" t="s">
        <v>345</v>
      </c>
    </row>
    <row r="172" spans="1:11">
      <c r="A172" s="92" t="s">
        <v>4638</v>
      </c>
      <c r="B172" t="s">
        <v>2032</v>
      </c>
      <c r="C172" t="s">
        <v>2487</v>
      </c>
      <c r="D172" t="s">
        <v>2485</v>
      </c>
      <c r="E172" t="s">
        <v>2427</v>
      </c>
      <c r="G172" t="s">
        <v>2168</v>
      </c>
      <c r="H172" t="s">
        <v>2689</v>
      </c>
      <c r="I172" t="s">
        <v>4048</v>
      </c>
      <c r="J172" t="s">
        <v>344</v>
      </c>
      <c r="K172" t="s">
        <v>345</v>
      </c>
    </row>
    <row r="173" spans="1:11">
      <c r="A173" s="92" t="s">
        <v>4638</v>
      </c>
      <c r="B173" t="s">
        <v>2032</v>
      </c>
      <c r="C173" t="s">
        <v>2488</v>
      </c>
      <c r="D173" t="s">
        <v>2485</v>
      </c>
      <c r="E173" t="s">
        <v>2427</v>
      </c>
      <c r="G173" t="s">
        <v>2168</v>
      </c>
      <c r="H173" t="s">
        <v>2689</v>
      </c>
      <c r="I173" t="s">
        <v>4048</v>
      </c>
      <c r="J173" t="s">
        <v>344</v>
      </c>
      <c r="K173" t="s">
        <v>345</v>
      </c>
    </row>
    <row r="174" spans="1:11">
      <c r="A174" s="92" t="s">
        <v>4638</v>
      </c>
      <c r="B174" t="s">
        <v>2032</v>
      </c>
      <c r="C174" t="s">
        <v>2593</v>
      </c>
      <c r="D174" t="s">
        <v>2594</v>
      </c>
      <c r="E174" t="s">
        <v>108</v>
      </c>
      <c r="F174" t="s">
        <v>2595</v>
      </c>
      <c r="G174" t="s">
        <v>2168</v>
      </c>
      <c r="H174" t="s">
        <v>108</v>
      </c>
      <c r="I174" t="s">
        <v>4048</v>
      </c>
      <c r="J174" t="s">
        <v>344</v>
      </c>
      <c r="K174" t="s">
        <v>345</v>
      </c>
    </row>
    <row r="175" spans="1:11">
      <c r="A175" s="92" t="s">
        <v>4638</v>
      </c>
      <c r="B175" t="s">
        <v>2032</v>
      </c>
      <c r="C175" t="s">
        <v>2596</v>
      </c>
      <c r="D175" t="s">
        <v>2594</v>
      </c>
      <c r="E175" t="s">
        <v>108</v>
      </c>
      <c r="G175" t="s">
        <v>2168</v>
      </c>
      <c r="H175" t="s">
        <v>108</v>
      </c>
      <c r="I175" t="s">
        <v>4048</v>
      </c>
      <c r="J175" t="s">
        <v>344</v>
      </c>
      <c r="K175" t="s">
        <v>345</v>
      </c>
    </row>
    <row r="176" spans="1:11">
      <c r="A176" s="92" t="s">
        <v>4638</v>
      </c>
      <c r="B176" t="s">
        <v>2034</v>
      </c>
      <c r="C176" t="s">
        <v>2598</v>
      </c>
      <c r="D176" t="s">
        <v>2599</v>
      </c>
      <c r="E176" t="s">
        <v>108</v>
      </c>
      <c r="G176" t="s">
        <v>2168</v>
      </c>
      <c r="H176" t="s">
        <v>108</v>
      </c>
      <c r="I176" t="s">
        <v>4050</v>
      </c>
      <c r="J176" t="s">
        <v>344</v>
      </c>
      <c r="K176" t="s">
        <v>345</v>
      </c>
    </row>
    <row r="177" spans="1:11">
      <c r="A177" s="92" t="s">
        <v>4638</v>
      </c>
      <c r="B177" t="s">
        <v>2034</v>
      </c>
      <c r="C177" t="s">
        <v>2600</v>
      </c>
      <c r="D177" t="s">
        <v>2601</v>
      </c>
      <c r="E177" t="s">
        <v>2581</v>
      </c>
      <c r="G177" t="s">
        <v>2168</v>
      </c>
      <c r="H177" t="s">
        <v>108</v>
      </c>
      <c r="I177" t="s">
        <v>4050</v>
      </c>
      <c r="J177" t="s">
        <v>344</v>
      </c>
      <c r="K177" t="s">
        <v>345</v>
      </c>
    </row>
    <row r="178" spans="1:11">
      <c r="A178" s="92" t="s">
        <v>4638</v>
      </c>
      <c r="B178" t="s">
        <v>2034</v>
      </c>
      <c r="C178" t="s">
        <v>2602</v>
      </c>
      <c r="D178" t="s">
        <v>2599</v>
      </c>
      <c r="E178" t="s">
        <v>2603</v>
      </c>
      <c r="F178" t="s">
        <v>2604</v>
      </c>
      <c r="G178" t="s">
        <v>2168</v>
      </c>
      <c r="H178" t="s">
        <v>108</v>
      </c>
      <c r="I178" t="s">
        <v>4050</v>
      </c>
      <c r="J178" t="s">
        <v>344</v>
      </c>
      <c r="K178" t="s">
        <v>345</v>
      </c>
    </row>
    <row r="179" spans="1:11">
      <c r="A179" s="92" t="s">
        <v>4638</v>
      </c>
      <c r="B179" t="s">
        <v>2034</v>
      </c>
      <c r="C179" t="s">
        <v>2490</v>
      </c>
      <c r="D179" t="s">
        <v>2426</v>
      </c>
      <c r="E179" t="s">
        <v>2491</v>
      </c>
      <c r="G179" t="s">
        <v>2168</v>
      </c>
      <c r="H179" t="s">
        <v>108</v>
      </c>
      <c r="I179" t="s">
        <v>4050</v>
      </c>
      <c r="J179" t="s">
        <v>344</v>
      </c>
      <c r="K179" t="s">
        <v>345</v>
      </c>
    </row>
    <row r="180" spans="1:11">
      <c r="A180" s="92" t="s">
        <v>4638</v>
      </c>
      <c r="B180" t="s">
        <v>2034</v>
      </c>
      <c r="C180" t="s">
        <v>2494</v>
      </c>
      <c r="D180" t="s">
        <v>2426</v>
      </c>
      <c r="E180" t="s">
        <v>2427</v>
      </c>
      <c r="G180" t="s">
        <v>2168</v>
      </c>
      <c r="H180" t="s">
        <v>2689</v>
      </c>
      <c r="I180" t="s">
        <v>4050</v>
      </c>
      <c r="J180" t="s">
        <v>344</v>
      </c>
      <c r="K180" t="s">
        <v>345</v>
      </c>
    </row>
    <row r="181" spans="1:11">
      <c r="A181" s="92" t="s">
        <v>4638</v>
      </c>
      <c r="B181" t="s">
        <v>2034</v>
      </c>
      <c r="C181" t="s">
        <v>2495</v>
      </c>
      <c r="D181" t="s">
        <v>2426</v>
      </c>
      <c r="E181" t="s">
        <v>2427</v>
      </c>
      <c r="G181" t="s">
        <v>2168</v>
      </c>
      <c r="H181" t="s">
        <v>2689</v>
      </c>
      <c r="I181" t="s">
        <v>4050</v>
      </c>
      <c r="J181" t="s">
        <v>344</v>
      </c>
      <c r="K181" t="s">
        <v>345</v>
      </c>
    </row>
    <row r="182" spans="1:11">
      <c r="A182" s="92" t="s">
        <v>4638</v>
      </c>
      <c r="B182" t="s">
        <v>2034</v>
      </c>
      <c r="C182" t="s">
        <v>2496</v>
      </c>
      <c r="D182" t="s">
        <v>2426</v>
      </c>
      <c r="E182" t="s">
        <v>2427</v>
      </c>
      <c r="G182" t="s">
        <v>2168</v>
      </c>
      <c r="H182" t="s">
        <v>2689</v>
      </c>
      <c r="I182" t="s">
        <v>4050</v>
      </c>
      <c r="J182" t="s">
        <v>344</v>
      </c>
      <c r="K182" t="s">
        <v>345</v>
      </c>
    </row>
    <row r="183" spans="1:11">
      <c r="A183" s="92" t="s">
        <v>4638</v>
      </c>
      <c r="B183" t="s">
        <v>2034</v>
      </c>
      <c r="C183" t="s">
        <v>2605</v>
      </c>
      <c r="D183" t="s">
        <v>2599</v>
      </c>
      <c r="E183" t="s">
        <v>2556</v>
      </c>
      <c r="G183" t="s">
        <v>2168</v>
      </c>
      <c r="H183" t="s">
        <v>2556</v>
      </c>
      <c r="I183" t="s">
        <v>4050</v>
      </c>
      <c r="J183" t="s">
        <v>344</v>
      </c>
      <c r="K183" t="s">
        <v>345</v>
      </c>
    </row>
    <row r="184" spans="1:11">
      <c r="A184" s="92" t="s">
        <v>4638</v>
      </c>
      <c r="B184" t="s">
        <v>2034</v>
      </c>
      <c r="C184" t="s">
        <v>2606</v>
      </c>
      <c r="D184" t="s">
        <v>2607</v>
      </c>
      <c r="E184" t="s">
        <v>108</v>
      </c>
      <c r="G184" t="s">
        <v>2168</v>
      </c>
      <c r="H184" t="s">
        <v>108</v>
      </c>
      <c r="I184" t="s">
        <v>4050</v>
      </c>
      <c r="J184" t="s">
        <v>344</v>
      </c>
      <c r="K184" t="s">
        <v>345</v>
      </c>
    </row>
    <row r="185" spans="1:11">
      <c r="A185" s="92" t="s">
        <v>4638</v>
      </c>
      <c r="B185" t="s">
        <v>2037</v>
      </c>
      <c r="C185" t="s">
        <v>2609</v>
      </c>
      <c r="E185" t="s">
        <v>2556</v>
      </c>
      <c r="G185" t="s">
        <v>2168</v>
      </c>
      <c r="H185" t="s">
        <v>2556</v>
      </c>
      <c r="I185" t="s">
        <v>4052</v>
      </c>
      <c r="J185" t="s">
        <v>344</v>
      </c>
      <c r="K185" t="s">
        <v>345</v>
      </c>
    </row>
    <row r="186" spans="1:11">
      <c r="A186" s="92" t="s">
        <v>4638</v>
      </c>
      <c r="B186" t="s">
        <v>2037</v>
      </c>
      <c r="C186" t="s">
        <v>2610</v>
      </c>
      <c r="E186" t="s">
        <v>2611</v>
      </c>
      <c r="G186" t="s">
        <v>2168</v>
      </c>
      <c r="H186" t="s">
        <v>2556</v>
      </c>
      <c r="I186" t="s">
        <v>4052</v>
      </c>
      <c r="J186" t="s">
        <v>344</v>
      </c>
      <c r="K186" t="s">
        <v>345</v>
      </c>
    </row>
    <row r="187" spans="1:11">
      <c r="A187" s="92" t="s">
        <v>4638</v>
      </c>
      <c r="B187" t="s">
        <v>2037</v>
      </c>
      <c r="C187" t="s">
        <v>2613</v>
      </c>
      <c r="D187" t="s">
        <v>2599</v>
      </c>
      <c r="E187" t="s">
        <v>108</v>
      </c>
      <c r="G187" t="s">
        <v>2168</v>
      </c>
      <c r="H187" t="s">
        <v>108</v>
      </c>
      <c r="I187" t="s">
        <v>4052</v>
      </c>
      <c r="J187" t="s">
        <v>344</v>
      </c>
      <c r="K187" t="s">
        <v>345</v>
      </c>
    </row>
    <row r="188" spans="1:11">
      <c r="A188" s="92" t="s">
        <v>4638</v>
      </c>
      <c r="B188" t="s">
        <v>2037</v>
      </c>
      <c r="C188" t="s">
        <v>2614</v>
      </c>
      <c r="D188" t="s">
        <v>2599</v>
      </c>
      <c r="E188" t="s">
        <v>108</v>
      </c>
      <c r="G188" t="s">
        <v>2168</v>
      </c>
      <c r="H188" t="s">
        <v>108</v>
      </c>
      <c r="I188" t="s">
        <v>4052</v>
      </c>
      <c r="J188" t="s">
        <v>344</v>
      </c>
      <c r="K188" t="s">
        <v>345</v>
      </c>
    </row>
    <row r="189" spans="1:11">
      <c r="A189" s="92" t="s">
        <v>4638</v>
      </c>
      <c r="B189" t="s">
        <v>2037</v>
      </c>
      <c r="C189" t="s">
        <v>2615</v>
      </c>
      <c r="D189" t="s">
        <v>2594</v>
      </c>
      <c r="E189" t="s">
        <v>108</v>
      </c>
      <c r="G189" t="s">
        <v>2168</v>
      </c>
      <c r="H189" t="s">
        <v>108</v>
      </c>
      <c r="I189" t="s">
        <v>4052</v>
      </c>
      <c r="J189" t="s">
        <v>344</v>
      </c>
      <c r="K189" t="s">
        <v>345</v>
      </c>
    </row>
    <row r="190" spans="1:11">
      <c r="A190" s="92" t="s">
        <v>4638</v>
      </c>
      <c r="B190" t="s">
        <v>2037</v>
      </c>
      <c r="C190" t="s">
        <v>2616</v>
      </c>
      <c r="D190" t="s">
        <v>2617</v>
      </c>
      <c r="E190" t="s">
        <v>2556</v>
      </c>
      <c r="G190" t="s">
        <v>2168</v>
      </c>
      <c r="H190" t="s">
        <v>2556</v>
      </c>
      <c r="I190" t="s">
        <v>4052</v>
      </c>
      <c r="J190" t="s">
        <v>344</v>
      </c>
      <c r="K190" t="s">
        <v>345</v>
      </c>
    </row>
    <row r="191" spans="1:11">
      <c r="A191" s="92" t="s">
        <v>4638</v>
      </c>
      <c r="B191" t="s">
        <v>2037</v>
      </c>
      <c r="C191" t="s">
        <v>2618</v>
      </c>
      <c r="D191" t="s">
        <v>2617</v>
      </c>
      <c r="E191" t="s">
        <v>2556</v>
      </c>
      <c r="G191" t="s">
        <v>2168</v>
      </c>
      <c r="H191" t="s">
        <v>2556</v>
      </c>
      <c r="I191" t="s">
        <v>4052</v>
      </c>
      <c r="J191" t="s">
        <v>344</v>
      </c>
      <c r="K191" t="s">
        <v>345</v>
      </c>
    </row>
    <row r="192" spans="1:11">
      <c r="A192" s="92" t="s">
        <v>4638</v>
      </c>
      <c r="B192" t="s">
        <v>2037</v>
      </c>
      <c r="C192" t="s">
        <v>2498</v>
      </c>
      <c r="D192" t="s">
        <v>2426</v>
      </c>
      <c r="E192" t="s">
        <v>2427</v>
      </c>
      <c r="G192" t="s">
        <v>2168</v>
      </c>
      <c r="H192" t="s">
        <v>2689</v>
      </c>
      <c r="I192" t="s">
        <v>4052</v>
      </c>
      <c r="J192" t="s">
        <v>344</v>
      </c>
      <c r="K192" t="s">
        <v>345</v>
      </c>
    </row>
    <row r="193" spans="1:11">
      <c r="A193" s="92" t="s">
        <v>4638</v>
      </c>
      <c r="B193" t="s">
        <v>2037</v>
      </c>
      <c r="C193" t="s">
        <v>2619</v>
      </c>
      <c r="D193" t="s">
        <v>2617</v>
      </c>
      <c r="E193" t="s">
        <v>108</v>
      </c>
      <c r="F193" t="s">
        <v>2620</v>
      </c>
      <c r="G193" t="s">
        <v>2168</v>
      </c>
      <c r="H193" t="s">
        <v>108</v>
      </c>
      <c r="I193" t="s">
        <v>4052</v>
      </c>
      <c r="J193" t="s">
        <v>344</v>
      </c>
      <c r="K193" t="s">
        <v>345</v>
      </c>
    </row>
    <row r="194" spans="1:11">
      <c r="A194" s="92" t="s">
        <v>4638</v>
      </c>
      <c r="B194" t="s">
        <v>2038</v>
      </c>
      <c r="C194" t="s">
        <v>2622</v>
      </c>
      <c r="D194" t="s">
        <v>2623</v>
      </c>
      <c r="E194" t="s">
        <v>108</v>
      </c>
      <c r="G194" t="s">
        <v>2168</v>
      </c>
      <c r="H194" t="s">
        <v>108</v>
      </c>
      <c r="I194" t="s">
        <v>4056</v>
      </c>
      <c r="J194" t="s">
        <v>344</v>
      </c>
      <c r="K194" t="s">
        <v>345</v>
      </c>
    </row>
    <row r="195" spans="1:11">
      <c r="A195" s="92" t="s">
        <v>4638</v>
      </c>
      <c r="B195" t="s">
        <v>2038</v>
      </c>
      <c r="C195" t="s">
        <v>2624</v>
      </c>
      <c r="D195" t="s">
        <v>2625</v>
      </c>
      <c r="E195" t="s">
        <v>108</v>
      </c>
      <c r="G195" t="s">
        <v>2168</v>
      </c>
      <c r="H195" t="s">
        <v>108</v>
      </c>
      <c r="I195" t="s">
        <v>4056</v>
      </c>
      <c r="J195" t="s">
        <v>344</v>
      </c>
      <c r="K195" t="s">
        <v>345</v>
      </c>
    </row>
    <row r="196" spans="1:11">
      <c r="A196" s="92" t="s">
        <v>4638</v>
      </c>
      <c r="B196" t="s">
        <v>2038</v>
      </c>
      <c r="C196" t="s">
        <v>2626</v>
      </c>
      <c r="D196" t="s">
        <v>2625</v>
      </c>
      <c r="E196" t="s">
        <v>108</v>
      </c>
      <c r="G196" t="s">
        <v>2168</v>
      </c>
      <c r="H196" t="s">
        <v>108</v>
      </c>
      <c r="I196" t="s">
        <v>4056</v>
      </c>
      <c r="J196" t="s">
        <v>344</v>
      </c>
      <c r="K196" t="s">
        <v>345</v>
      </c>
    </row>
    <row r="197" spans="1:11">
      <c r="A197" s="92" t="s">
        <v>4638</v>
      </c>
      <c r="B197" t="s">
        <v>2040</v>
      </c>
      <c r="C197" t="s">
        <v>2635</v>
      </c>
      <c r="D197" t="s">
        <v>2501</v>
      </c>
      <c r="E197" t="s">
        <v>2556</v>
      </c>
      <c r="F197" t="s">
        <v>2636</v>
      </c>
      <c r="G197" t="s">
        <v>2168</v>
      </c>
      <c r="H197" t="s">
        <v>2556</v>
      </c>
      <c r="I197" t="s">
        <v>4060</v>
      </c>
      <c r="J197" t="s">
        <v>344</v>
      </c>
      <c r="K197" t="s">
        <v>345</v>
      </c>
    </row>
    <row r="198" spans="1:11">
      <c r="A198" s="92" t="s">
        <v>4638</v>
      </c>
      <c r="B198" t="s">
        <v>2040</v>
      </c>
      <c r="C198" t="s">
        <v>2637</v>
      </c>
      <c r="D198" t="s">
        <v>2632</v>
      </c>
      <c r="E198" t="s">
        <v>108</v>
      </c>
      <c r="F198" t="s">
        <v>2638</v>
      </c>
      <c r="G198" t="s">
        <v>2168</v>
      </c>
      <c r="H198" t="s">
        <v>108</v>
      </c>
      <c r="I198" t="s">
        <v>4060</v>
      </c>
      <c r="J198" t="s">
        <v>344</v>
      </c>
      <c r="K198" t="s">
        <v>345</v>
      </c>
    </row>
    <row r="199" spans="1:11">
      <c r="A199" s="92" t="s">
        <v>4638</v>
      </c>
      <c r="B199" t="s">
        <v>2040</v>
      </c>
      <c r="C199" t="s">
        <v>2639</v>
      </c>
      <c r="D199" t="s">
        <v>2640</v>
      </c>
      <c r="E199" t="s">
        <v>108</v>
      </c>
      <c r="F199" t="s">
        <v>2641</v>
      </c>
      <c r="G199" t="s">
        <v>2168</v>
      </c>
      <c r="H199" t="s">
        <v>108</v>
      </c>
      <c r="I199" t="s">
        <v>4060</v>
      </c>
      <c r="J199" t="s">
        <v>344</v>
      </c>
      <c r="K199" t="s">
        <v>345</v>
      </c>
    </row>
    <row r="200" spans="1:11">
      <c r="A200" s="92" t="s">
        <v>4638</v>
      </c>
      <c r="B200" t="s">
        <v>2045</v>
      </c>
      <c r="C200" t="s">
        <v>2643</v>
      </c>
      <c r="D200" t="s">
        <v>2632</v>
      </c>
      <c r="E200" t="s">
        <v>108</v>
      </c>
      <c r="F200" t="s">
        <v>2644</v>
      </c>
      <c r="G200" t="s">
        <v>2168</v>
      </c>
      <c r="H200" t="s">
        <v>108</v>
      </c>
      <c r="I200" t="s">
        <v>4064</v>
      </c>
      <c r="J200" t="s">
        <v>344</v>
      </c>
      <c r="K200" t="s">
        <v>345</v>
      </c>
    </row>
    <row r="201" spans="1:11">
      <c r="A201" s="92" t="s">
        <v>4638</v>
      </c>
      <c r="B201" t="s">
        <v>2045</v>
      </c>
      <c r="C201" t="s">
        <v>2645</v>
      </c>
      <c r="D201" t="s">
        <v>2646</v>
      </c>
      <c r="E201" t="s">
        <v>108</v>
      </c>
      <c r="F201" t="s">
        <v>2647</v>
      </c>
      <c r="G201" t="s">
        <v>2168</v>
      </c>
      <c r="H201" t="s">
        <v>108</v>
      </c>
      <c r="I201" t="s">
        <v>4064</v>
      </c>
      <c r="J201" t="s">
        <v>344</v>
      </c>
      <c r="K201" t="s">
        <v>345</v>
      </c>
    </row>
    <row r="202" spans="1:11">
      <c r="A202" s="92" t="s">
        <v>4638</v>
      </c>
      <c r="B202" t="s">
        <v>2045</v>
      </c>
      <c r="C202" t="s">
        <v>2648</v>
      </c>
      <c r="D202" t="s">
        <v>2646</v>
      </c>
      <c r="E202" t="s">
        <v>108</v>
      </c>
      <c r="F202" t="s">
        <v>2649</v>
      </c>
      <c r="G202" t="s">
        <v>2168</v>
      </c>
      <c r="H202" t="s">
        <v>108</v>
      </c>
      <c r="I202" t="s">
        <v>4064</v>
      </c>
      <c r="J202" t="s">
        <v>4663</v>
      </c>
      <c r="K202" t="s">
        <v>108</v>
      </c>
    </row>
    <row r="203" spans="1:11">
      <c r="A203" s="92" t="s">
        <v>4638</v>
      </c>
      <c r="B203" t="s">
        <v>2045</v>
      </c>
      <c r="C203" t="s">
        <v>2650</v>
      </c>
      <c r="D203" t="s">
        <v>2632</v>
      </c>
      <c r="E203" t="s">
        <v>108</v>
      </c>
      <c r="G203" t="s">
        <v>2168</v>
      </c>
      <c r="H203" t="s">
        <v>108</v>
      </c>
      <c r="I203" t="s">
        <v>4064</v>
      </c>
      <c r="J203" t="s">
        <v>344</v>
      </c>
      <c r="K203" t="s">
        <v>345</v>
      </c>
    </row>
    <row r="204" spans="1:11">
      <c r="A204" s="92" t="s">
        <v>4638</v>
      </c>
      <c r="B204" t="s">
        <v>2045</v>
      </c>
      <c r="C204" t="s">
        <v>2651</v>
      </c>
      <c r="D204" t="s">
        <v>2652</v>
      </c>
      <c r="E204" t="s">
        <v>2653</v>
      </c>
      <c r="G204" t="s">
        <v>2168</v>
      </c>
      <c r="H204" t="s">
        <v>108</v>
      </c>
      <c r="I204" t="s">
        <v>4064</v>
      </c>
      <c r="J204" t="s">
        <v>344</v>
      </c>
      <c r="K204" t="s">
        <v>345</v>
      </c>
    </row>
    <row r="205" spans="1:11">
      <c r="A205" s="92" t="s">
        <v>4638</v>
      </c>
      <c r="B205" t="s">
        <v>2047</v>
      </c>
      <c r="C205" t="s">
        <v>2657</v>
      </c>
      <c r="D205" t="s">
        <v>2658</v>
      </c>
      <c r="E205" t="s">
        <v>108</v>
      </c>
      <c r="G205" t="s">
        <v>2168</v>
      </c>
      <c r="H205" t="s">
        <v>108</v>
      </c>
      <c r="I205" t="s">
        <v>4068</v>
      </c>
      <c r="J205" t="s">
        <v>344</v>
      </c>
      <c r="K205" t="s">
        <v>345</v>
      </c>
    </row>
    <row r="206" spans="1:11">
      <c r="A206" s="92" t="s">
        <v>4638</v>
      </c>
      <c r="B206" t="s">
        <v>2047</v>
      </c>
      <c r="C206" t="s">
        <v>2659</v>
      </c>
      <c r="D206" t="s">
        <v>2658</v>
      </c>
      <c r="E206" t="s">
        <v>2556</v>
      </c>
      <c r="F206" t="s">
        <v>2660</v>
      </c>
      <c r="G206" t="s">
        <v>2168</v>
      </c>
      <c r="H206" t="s">
        <v>2556</v>
      </c>
      <c r="I206" t="s">
        <v>4068</v>
      </c>
      <c r="J206" t="s">
        <v>344</v>
      </c>
      <c r="K206" t="s">
        <v>345</v>
      </c>
    </row>
    <row r="207" spans="1:11">
      <c r="A207" s="92" t="s">
        <v>4638</v>
      </c>
      <c r="B207" t="s">
        <v>2047</v>
      </c>
      <c r="C207" t="s">
        <v>2519</v>
      </c>
      <c r="D207" t="s">
        <v>2520</v>
      </c>
      <c r="E207" t="s">
        <v>2521</v>
      </c>
      <c r="F207" t="s">
        <v>2523</v>
      </c>
      <c r="G207" t="s">
        <v>2375</v>
      </c>
      <c r="H207" t="s">
        <v>3140</v>
      </c>
      <c r="I207" t="s">
        <v>4068</v>
      </c>
      <c r="J207" t="s">
        <v>344</v>
      </c>
      <c r="K207" t="s">
        <v>345</v>
      </c>
    </row>
    <row r="208" spans="1:11">
      <c r="A208" s="92" t="s">
        <v>4638</v>
      </c>
      <c r="B208" t="s">
        <v>2047</v>
      </c>
      <c r="C208" t="s">
        <v>2662</v>
      </c>
      <c r="D208" t="s">
        <v>2520</v>
      </c>
      <c r="E208" t="s">
        <v>2575</v>
      </c>
      <c r="F208" t="s">
        <v>2663</v>
      </c>
      <c r="G208" t="s">
        <v>2168</v>
      </c>
      <c r="H208" t="s">
        <v>108</v>
      </c>
      <c r="I208" t="s">
        <v>4068</v>
      </c>
      <c r="J208" t="s">
        <v>344</v>
      </c>
      <c r="K208" t="s">
        <v>345</v>
      </c>
    </row>
    <row r="209" spans="1:11">
      <c r="A209" s="92" t="s">
        <v>4638</v>
      </c>
      <c r="B209" t="s">
        <v>2047</v>
      </c>
      <c r="C209" t="s">
        <v>2664</v>
      </c>
      <c r="D209" t="s">
        <v>2658</v>
      </c>
      <c r="E209" t="s">
        <v>2665</v>
      </c>
      <c r="G209" t="s">
        <v>2168</v>
      </c>
      <c r="H209" t="s">
        <v>108</v>
      </c>
      <c r="I209" t="s">
        <v>4068</v>
      </c>
      <c r="J209" t="s">
        <v>344</v>
      </c>
      <c r="K209" t="s">
        <v>345</v>
      </c>
    </row>
    <row r="210" spans="1:11">
      <c r="A210" s="92" t="s">
        <v>4638</v>
      </c>
      <c r="B210" t="s">
        <v>2047</v>
      </c>
      <c r="C210" t="s">
        <v>2666</v>
      </c>
      <c r="D210" t="s">
        <v>2658</v>
      </c>
      <c r="E210" t="s">
        <v>2667</v>
      </c>
      <c r="F210" t="s">
        <v>2668</v>
      </c>
      <c r="G210" t="s">
        <v>2168</v>
      </c>
      <c r="H210" t="s">
        <v>108</v>
      </c>
      <c r="I210" t="s">
        <v>4068</v>
      </c>
      <c r="J210" t="s">
        <v>344</v>
      </c>
      <c r="K210" t="s">
        <v>345</v>
      </c>
    </row>
    <row r="211" spans="1:11">
      <c r="A211" s="92" t="s">
        <v>4638</v>
      </c>
      <c r="B211" t="s">
        <v>2049</v>
      </c>
      <c r="C211" t="s">
        <v>2670</v>
      </c>
      <c r="D211" t="s">
        <v>2507</v>
      </c>
      <c r="E211" t="s">
        <v>2671</v>
      </c>
      <c r="F211" t="s">
        <v>2672</v>
      </c>
      <c r="G211" t="s">
        <v>2168</v>
      </c>
      <c r="H211" t="s">
        <v>108</v>
      </c>
      <c r="I211" t="s">
        <v>4072</v>
      </c>
    </row>
    <row r="212" spans="1:11">
      <c r="A212" s="92" t="s">
        <v>4638</v>
      </c>
      <c r="B212" t="s">
        <v>2049</v>
      </c>
      <c r="C212" t="s">
        <v>2530</v>
      </c>
      <c r="D212" t="s">
        <v>2531</v>
      </c>
      <c r="E212" t="s">
        <v>2532</v>
      </c>
      <c r="F212" t="s">
        <v>2533</v>
      </c>
      <c r="G212" t="s">
        <v>2168</v>
      </c>
      <c r="H212" t="s">
        <v>108</v>
      </c>
      <c r="I212" t="s">
        <v>4072</v>
      </c>
      <c r="J212" t="s">
        <v>4668</v>
      </c>
      <c r="K212" t="s">
        <v>121</v>
      </c>
    </row>
    <row r="213" spans="1:11">
      <c r="A213" s="92" t="s">
        <v>4638</v>
      </c>
      <c r="B213" t="s">
        <v>2049</v>
      </c>
      <c r="C213" t="s">
        <v>2537</v>
      </c>
      <c r="D213" t="s">
        <v>2426</v>
      </c>
      <c r="E213" t="s">
        <v>2427</v>
      </c>
      <c r="G213" t="s">
        <v>2168</v>
      </c>
      <c r="H213" t="s">
        <v>2689</v>
      </c>
      <c r="I213" t="s">
        <v>4072</v>
      </c>
      <c r="J213" t="s">
        <v>4668</v>
      </c>
      <c r="K213" t="s">
        <v>121</v>
      </c>
    </row>
    <row r="214" spans="1:11">
      <c r="A214" s="92" t="s">
        <v>4638</v>
      </c>
      <c r="B214" t="s">
        <v>2049</v>
      </c>
      <c r="C214" t="s">
        <v>2673</v>
      </c>
      <c r="D214" t="s">
        <v>2426</v>
      </c>
      <c r="E214" t="s">
        <v>108</v>
      </c>
      <c r="G214" t="s">
        <v>2168</v>
      </c>
      <c r="H214" t="s">
        <v>108</v>
      </c>
      <c r="I214" t="s">
        <v>4072</v>
      </c>
    </row>
    <row r="215" spans="1:11">
      <c r="A215" s="92" t="s">
        <v>4638</v>
      </c>
      <c r="B215" t="s">
        <v>2049</v>
      </c>
      <c r="C215" t="s">
        <v>2674</v>
      </c>
      <c r="D215" t="s">
        <v>2535</v>
      </c>
      <c r="E215" t="s">
        <v>2675</v>
      </c>
      <c r="F215" t="s">
        <v>2676</v>
      </c>
      <c r="G215" t="s">
        <v>2168</v>
      </c>
      <c r="H215" t="s">
        <v>2675</v>
      </c>
      <c r="I215" t="s">
        <v>4072</v>
      </c>
    </row>
    <row r="216" spans="1:11">
      <c r="A216" s="92" t="s">
        <v>4641</v>
      </c>
      <c r="B216" t="s">
        <v>2023</v>
      </c>
      <c r="C216" t="s">
        <v>2472</v>
      </c>
      <c r="D216" t="s">
        <v>2473</v>
      </c>
      <c r="E216" t="s">
        <v>2474</v>
      </c>
      <c r="F216" t="s">
        <v>2476</v>
      </c>
      <c r="G216" t="s">
        <v>2385</v>
      </c>
      <c r="H216" t="s">
        <v>2475</v>
      </c>
      <c r="I216" t="s">
        <v>4032</v>
      </c>
    </row>
    <row r="217" spans="1:11">
      <c r="A217" s="92" t="s">
        <v>4641</v>
      </c>
      <c r="B217" t="s">
        <v>2023</v>
      </c>
      <c r="C217" t="s">
        <v>2477</v>
      </c>
      <c r="D217" t="s">
        <v>2426</v>
      </c>
      <c r="E217" t="s">
        <v>1213</v>
      </c>
      <c r="G217" t="s">
        <v>2386</v>
      </c>
      <c r="H217" t="s">
        <v>1213</v>
      </c>
      <c r="I217" t="s">
        <v>4032</v>
      </c>
    </row>
    <row r="218" spans="1:11">
      <c r="A218" s="92" t="s">
        <v>4641</v>
      </c>
      <c r="B218" t="s">
        <v>2023</v>
      </c>
      <c r="C218" t="s">
        <v>2478</v>
      </c>
      <c r="E218" t="s">
        <v>2479</v>
      </c>
      <c r="G218" t="s">
        <v>2386</v>
      </c>
      <c r="H218" t="s">
        <v>1213</v>
      </c>
      <c r="I218" t="s">
        <v>4032</v>
      </c>
    </row>
    <row r="219" spans="1:11">
      <c r="A219" s="92" t="s">
        <v>4641</v>
      </c>
      <c r="B219" t="s">
        <v>2024</v>
      </c>
      <c r="C219" t="s">
        <v>2481</v>
      </c>
      <c r="D219" t="s">
        <v>2426</v>
      </c>
      <c r="E219" t="s">
        <v>2427</v>
      </c>
      <c r="G219" t="s">
        <v>2385</v>
      </c>
      <c r="H219" t="s">
        <v>2482</v>
      </c>
      <c r="I219" t="s">
        <v>4036</v>
      </c>
    </row>
    <row r="220" spans="1:11">
      <c r="A220" s="92" t="s">
        <v>4641</v>
      </c>
      <c r="B220" t="s">
        <v>3816</v>
      </c>
      <c r="C220" t="s">
        <v>2572</v>
      </c>
      <c r="D220" t="s">
        <v>2571</v>
      </c>
      <c r="E220" t="s">
        <v>2573</v>
      </c>
      <c r="G220" t="s">
        <v>3150</v>
      </c>
      <c r="H220" t="s">
        <v>3168</v>
      </c>
      <c r="I220" t="s">
        <v>4040</v>
      </c>
    </row>
    <row r="221" spans="1:11">
      <c r="A221" s="92" t="s">
        <v>4641</v>
      </c>
      <c r="B221" t="s">
        <v>2030</v>
      </c>
      <c r="C221" t="s">
        <v>3157</v>
      </c>
      <c r="D221" t="s">
        <v>2585</v>
      </c>
      <c r="E221" t="s">
        <v>3158</v>
      </c>
      <c r="G221" t="s">
        <v>2385</v>
      </c>
      <c r="H221" t="s">
        <v>3156</v>
      </c>
      <c r="I221" t="s">
        <v>4044</v>
      </c>
    </row>
    <row r="222" spans="1:11">
      <c r="A222" s="92" t="s">
        <v>4641</v>
      </c>
      <c r="B222" t="s">
        <v>2032</v>
      </c>
      <c r="C222" t="s">
        <v>2484</v>
      </c>
      <c r="D222" t="s">
        <v>2485</v>
      </c>
      <c r="E222" t="s">
        <v>2427</v>
      </c>
      <c r="G222" t="s">
        <v>2385</v>
      </c>
      <c r="H222" t="s">
        <v>2482</v>
      </c>
      <c r="I222" t="s">
        <v>4048</v>
      </c>
    </row>
    <row r="223" spans="1:11">
      <c r="A223" s="92" t="s">
        <v>4641</v>
      </c>
      <c r="B223" t="s">
        <v>2032</v>
      </c>
      <c r="C223" t="s">
        <v>2486</v>
      </c>
      <c r="D223" t="s">
        <v>2485</v>
      </c>
      <c r="E223" t="s">
        <v>2427</v>
      </c>
      <c r="G223" t="s">
        <v>2385</v>
      </c>
      <c r="H223" t="s">
        <v>2482</v>
      </c>
      <c r="I223" t="s">
        <v>4048</v>
      </c>
    </row>
    <row r="224" spans="1:11">
      <c r="A224" s="92" t="s">
        <v>4641</v>
      </c>
      <c r="B224" t="s">
        <v>2032</v>
      </c>
      <c r="C224" t="s">
        <v>2487</v>
      </c>
      <c r="D224" t="s">
        <v>2485</v>
      </c>
      <c r="E224" t="s">
        <v>2427</v>
      </c>
      <c r="G224" t="s">
        <v>2385</v>
      </c>
      <c r="H224" t="s">
        <v>2482</v>
      </c>
      <c r="I224" t="s">
        <v>4048</v>
      </c>
    </row>
    <row r="225" spans="1:11">
      <c r="A225" s="92" t="s">
        <v>4641</v>
      </c>
      <c r="B225" t="s">
        <v>2032</v>
      </c>
      <c r="C225" t="s">
        <v>2488</v>
      </c>
      <c r="D225" t="s">
        <v>2485</v>
      </c>
      <c r="E225" t="s">
        <v>2427</v>
      </c>
      <c r="G225" t="s">
        <v>2385</v>
      </c>
      <c r="H225" t="s">
        <v>2482</v>
      </c>
      <c r="I225" t="s">
        <v>4048</v>
      </c>
    </row>
    <row r="226" spans="1:11">
      <c r="A226" s="92" t="s">
        <v>4641</v>
      </c>
      <c r="B226" t="s">
        <v>2034</v>
      </c>
      <c r="C226" t="s">
        <v>2494</v>
      </c>
      <c r="D226" t="s">
        <v>2426</v>
      </c>
      <c r="E226" t="s">
        <v>2427</v>
      </c>
      <c r="G226" t="s">
        <v>2385</v>
      </c>
      <c r="H226" t="s">
        <v>2482</v>
      </c>
      <c r="I226" t="s">
        <v>4050</v>
      </c>
      <c r="J226" t="s">
        <v>4668</v>
      </c>
      <c r="K226" t="s">
        <v>121</v>
      </c>
    </row>
    <row r="227" spans="1:11">
      <c r="A227" s="92" t="s">
        <v>4641</v>
      </c>
      <c r="B227" t="s">
        <v>2034</v>
      </c>
      <c r="C227" t="s">
        <v>2495</v>
      </c>
      <c r="D227" t="s">
        <v>2426</v>
      </c>
      <c r="E227" t="s">
        <v>2427</v>
      </c>
      <c r="G227" t="s">
        <v>2385</v>
      </c>
      <c r="H227" t="s">
        <v>2482</v>
      </c>
      <c r="I227" t="s">
        <v>4050</v>
      </c>
    </row>
    <row r="228" spans="1:11">
      <c r="A228" s="92" t="s">
        <v>4641</v>
      </c>
      <c r="B228" t="s">
        <v>2034</v>
      </c>
      <c r="C228" t="s">
        <v>2496</v>
      </c>
      <c r="D228" t="s">
        <v>2426</v>
      </c>
      <c r="E228" t="s">
        <v>2427</v>
      </c>
      <c r="G228" t="s">
        <v>2385</v>
      </c>
      <c r="H228" t="s">
        <v>2482</v>
      </c>
      <c r="I228" t="s">
        <v>4050</v>
      </c>
    </row>
    <row r="229" spans="1:11">
      <c r="A229" s="92" t="s">
        <v>4641</v>
      </c>
      <c r="B229" t="s">
        <v>2037</v>
      </c>
      <c r="C229" t="s">
        <v>2498</v>
      </c>
      <c r="D229" t="s">
        <v>2426</v>
      </c>
      <c r="E229" t="s">
        <v>2427</v>
      </c>
      <c r="G229" t="s">
        <v>2385</v>
      </c>
      <c r="H229" t="s">
        <v>2482</v>
      </c>
      <c r="I229" t="s">
        <v>4052</v>
      </c>
    </row>
    <row r="230" spans="1:11">
      <c r="A230" s="92" t="s">
        <v>4641</v>
      </c>
      <c r="B230" t="s">
        <v>2040</v>
      </c>
      <c r="C230" t="s">
        <v>2500</v>
      </c>
      <c r="D230" t="s">
        <v>2501</v>
      </c>
      <c r="E230" t="s">
        <v>2474</v>
      </c>
      <c r="F230" t="s">
        <v>2502</v>
      </c>
      <c r="G230" t="s">
        <v>2385</v>
      </c>
      <c r="H230" t="s">
        <v>2475</v>
      </c>
      <c r="I230" t="s">
        <v>4060</v>
      </c>
    </row>
    <row r="231" spans="1:11">
      <c r="A231" s="92" t="s">
        <v>4641</v>
      </c>
      <c r="B231" t="s">
        <v>2040</v>
      </c>
      <c r="C231" t="s">
        <v>2503</v>
      </c>
      <c r="D231" t="s">
        <v>2504</v>
      </c>
      <c r="E231" t="s">
        <v>2474</v>
      </c>
      <c r="F231" t="s">
        <v>2505</v>
      </c>
      <c r="G231" t="s">
        <v>2385</v>
      </c>
      <c r="H231" t="s">
        <v>2475</v>
      </c>
      <c r="I231" t="s">
        <v>4060</v>
      </c>
      <c r="J231" t="s">
        <v>4669</v>
      </c>
      <c r="K231" t="s">
        <v>128</v>
      </c>
    </row>
    <row r="232" spans="1:11">
      <c r="A232" s="92" t="s">
        <v>4641</v>
      </c>
      <c r="B232" t="s">
        <v>2045</v>
      </c>
      <c r="C232" t="s">
        <v>2515</v>
      </c>
      <c r="D232" t="s">
        <v>2426</v>
      </c>
      <c r="E232" t="s">
        <v>2474</v>
      </c>
      <c r="G232" t="s">
        <v>2385</v>
      </c>
      <c r="H232" t="s">
        <v>2475</v>
      </c>
      <c r="I232" t="s">
        <v>4064</v>
      </c>
      <c r="J232" t="s">
        <v>4669</v>
      </c>
      <c r="K232" t="s">
        <v>128</v>
      </c>
    </row>
    <row r="233" spans="1:11">
      <c r="A233" s="92" t="s">
        <v>4641</v>
      </c>
      <c r="B233" t="s">
        <v>2047</v>
      </c>
      <c r="C233" t="s">
        <v>2519</v>
      </c>
      <c r="D233" t="s">
        <v>2520</v>
      </c>
      <c r="E233" t="s">
        <v>2521</v>
      </c>
      <c r="F233" t="s">
        <v>2523</v>
      </c>
      <c r="G233" t="s">
        <v>2386</v>
      </c>
      <c r="H233" t="s">
        <v>3140</v>
      </c>
      <c r="I233" t="s">
        <v>4068</v>
      </c>
    </row>
    <row r="234" spans="1:11">
      <c r="A234" s="92" t="s">
        <v>4641</v>
      </c>
      <c r="B234" t="s">
        <v>2049</v>
      </c>
      <c r="C234" t="s">
        <v>2528</v>
      </c>
      <c r="D234" t="s">
        <v>2426</v>
      </c>
      <c r="E234" t="s">
        <v>2474</v>
      </c>
      <c r="F234" t="s">
        <v>2529</v>
      </c>
      <c r="G234" t="s">
        <v>2385</v>
      </c>
      <c r="H234" t="s">
        <v>2475</v>
      </c>
      <c r="I234" t="s">
        <v>4072</v>
      </c>
    </row>
    <row r="235" spans="1:11">
      <c r="A235" s="92" t="s">
        <v>4641</v>
      </c>
      <c r="B235" t="s">
        <v>2049</v>
      </c>
      <c r="C235" t="s">
        <v>2534</v>
      </c>
      <c r="D235" t="s">
        <v>2535</v>
      </c>
      <c r="E235" t="s">
        <v>2474</v>
      </c>
      <c r="F235" t="s">
        <v>2536</v>
      </c>
      <c r="G235" t="s">
        <v>2385</v>
      </c>
      <c r="H235" t="s">
        <v>2475</v>
      </c>
      <c r="I235" t="s">
        <v>4072</v>
      </c>
    </row>
    <row r="236" spans="1:11">
      <c r="A236" s="92" t="s">
        <v>4641</v>
      </c>
      <c r="B236" t="s">
        <v>2049</v>
      </c>
      <c r="C236" t="s">
        <v>2537</v>
      </c>
      <c r="D236" t="s">
        <v>2426</v>
      </c>
      <c r="E236" t="s">
        <v>2427</v>
      </c>
      <c r="G236" t="s">
        <v>2385</v>
      </c>
      <c r="H236" t="s">
        <v>2482</v>
      </c>
      <c r="I236" t="s">
        <v>4072</v>
      </c>
    </row>
    <row r="237" spans="1:11">
      <c r="A237" s="92" t="s">
        <v>4648</v>
      </c>
      <c r="B237" t="s">
        <v>2023</v>
      </c>
      <c r="C237" t="s">
        <v>2472</v>
      </c>
      <c r="D237" t="s">
        <v>2473</v>
      </c>
      <c r="E237" t="s">
        <v>2474</v>
      </c>
      <c r="F237" t="s">
        <v>2476</v>
      </c>
      <c r="G237" t="s">
        <v>2391</v>
      </c>
      <c r="H237" t="s">
        <v>2475</v>
      </c>
      <c r="I237" t="s">
        <v>4032</v>
      </c>
    </row>
    <row r="238" spans="1:11">
      <c r="A238" s="92" t="s">
        <v>4648</v>
      </c>
      <c r="B238" t="s">
        <v>2023</v>
      </c>
      <c r="C238" t="s">
        <v>2477</v>
      </c>
      <c r="D238" t="s">
        <v>2426</v>
      </c>
      <c r="E238" t="s">
        <v>1213</v>
      </c>
      <c r="G238" t="s">
        <v>2392</v>
      </c>
      <c r="H238" t="s">
        <v>1213</v>
      </c>
      <c r="I238" t="s">
        <v>4032</v>
      </c>
    </row>
    <row r="239" spans="1:11">
      <c r="A239" s="92" t="s">
        <v>4648</v>
      </c>
      <c r="B239" t="s">
        <v>2023</v>
      </c>
      <c r="C239" t="s">
        <v>2478</v>
      </c>
      <c r="E239" t="s">
        <v>2479</v>
      </c>
      <c r="G239" t="s">
        <v>2392</v>
      </c>
      <c r="H239" t="s">
        <v>1213</v>
      </c>
      <c r="I239" t="s">
        <v>4032</v>
      </c>
    </row>
    <row r="240" spans="1:11">
      <c r="A240" s="92" t="s">
        <v>4648</v>
      </c>
      <c r="B240" t="s">
        <v>2024</v>
      </c>
      <c r="C240" t="s">
        <v>2481</v>
      </c>
      <c r="D240" t="s">
        <v>2426</v>
      </c>
      <c r="E240" t="s">
        <v>2427</v>
      </c>
      <c r="G240" t="s">
        <v>2391</v>
      </c>
      <c r="H240" t="s">
        <v>2482</v>
      </c>
      <c r="I240" t="s">
        <v>4036</v>
      </c>
    </row>
    <row r="241" spans="1:11">
      <c r="A241" s="92" t="s">
        <v>4648</v>
      </c>
      <c r="B241" t="s">
        <v>3816</v>
      </c>
      <c r="C241" t="s">
        <v>2572</v>
      </c>
      <c r="D241" t="s">
        <v>2571</v>
      </c>
      <c r="E241" t="s">
        <v>2573</v>
      </c>
      <c r="G241" t="s">
        <v>2391</v>
      </c>
      <c r="H241" t="s">
        <v>3156</v>
      </c>
      <c r="I241" t="s">
        <v>4040</v>
      </c>
    </row>
    <row r="242" spans="1:11">
      <c r="A242" s="92" t="s">
        <v>4648</v>
      </c>
      <c r="B242" t="s">
        <v>2030</v>
      </c>
      <c r="C242" t="s">
        <v>3157</v>
      </c>
      <c r="D242" t="s">
        <v>2585</v>
      </c>
      <c r="E242" t="s">
        <v>3158</v>
      </c>
      <c r="G242" t="s">
        <v>2391</v>
      </c>
      <c r="H242" t="s">
        <v>3156</v>
      </c>
      <c r="I242" t="s">
        <v>4044</v>
      </c>
    </row>
    <row r="243" spans="1:11">
      <c r="A243" s="92" t="s">
        <v>4648</v>
      </c>
      <c r="B243" t="s">
        <v>2032</v>
      </c>
      <c r="C243" t="s">
        <v>2484</v>
      </c>
      <c r="D243" t="s">
        <v>2485</v>
      </c>
      <c r="E243" t="s">
        <v>2427</v>
      </c>
      <c r="G243" t="s">
        <v>2391</v>
      </c>
      <c r="H243" t="s">
        <v>2482</v>
      </c>
      <c r="I243" t="s">
        <v>4048</v>
      </c>
    </row>
    <row r="244" spans="1:11">
      <c r="A244" s="92" t="s">
        <v>4648</v>
      </c>
      <c r="B244" t="s">
        <v>2032</v>
      </c>
      <c r="C244" t="s">
        <v>2486</v>
      </c>
      <c r="D244" t="s">
        <v>2485</v>
      </c>
      <c r="E244" t="s">
        <v>2427</v>
      </c>
      <c r="G244" t="s">
        <v>2391</v>
      </c>
      <c r="H244" t="s">
        <v>2482</v>
      </c>
      <c r="I244" t="s">
        <v>4048</v>
      </c>
    </row>
    <row r="245" spans="1:11">
      <c r="A245" s="92" t="s">
        <v>4648</v>
      </c>
      <c r="B245" t="s">
        <v>2032</v>
      </c>
      <c r="C245" t="s">
        <v>2487</v>
      </c>
      <c r="D245" t="s">
        <v>2485</v>
      </c>
      <c r="E245" t="s">
        <v>2427</v>
      </c>
      <c r="G245" t="s">
        <v>2391</v>
      </c>
      <c r="H245" t="s">
        <v>2482</v>
      </c>
      <c r="I245" t="s">
        <v>4048</v>
      </c>
    </row>
    <row r="246" spans="1:11">
      <c r="A246" s="92" t="s">
        <v>4648</v>
      </c>
      <c r="B246" t="s">
        <v>2032</v>
      </c>
      <c r="C246" t="s">
        <v>2488</v>
      </c>
      <c r="D246" t="s">
        <v>2485</v>
      </c>
      <c r="E246" t="s">
        <v>2427</v>
      </c>
      <c r="G246" t="s">
        <v>2391</v>
      </c>
      <c r="H246" t="s">
        <v>2482</v>
      </c>
      <c r="I246" t="s">
        <v>4048</v>
      </c>
    </row>
    <row r="247" spans="1:11">
      <c r="A247" s="92" t="s">
        <v>4648</v>
      </c>
      <c r="B247" t="s">
        <v>2034</v>
      </c>
      <c r="C247" t="s">
        <v>2494</v>
      </c>
      <c r="D247" t="s">
        <v>2426</v>
      </c>
      <c r="E247" t="s">
        <v>2427</v>
      </c>
      <c r="G247" t="s">
        <v>2391</v>
      </c>
      <c r="H247" t="s">
        <v>2482</v>
      </c>
      <c r="I247" t="s">
        <v>4050</v>
      </c>
      <c r="J247" t="s">
        <v>4669</v>
      </c>
      <c r="K247" t="s">
        <v>128</v>
      </c>
    </row>
    <row r="248" spans="1:11">
      <c r="A248" s="92" t="s">
        <v>4648</v>
      </c>
      <c r="B248" t="s">
        <v>2034</v>
      </c>
      <c r="C248" t="s">
        <v>2495</v>
      </c>
      <c r="D248" t="s">
        <v>2426</v>
      </c>
      <c r="E248" t="s">
        <v>2427</v>
      </c>
      <c r="G248" t="s">
        <v>2391</v>
      </c>
      <c r="H248" t="s">
        <v>2482</v>
      </c>
      <c r="I248" t="s">
        <v>4050</v>
      </c>
    </row>
    <row r="249" spans="1:11">
      <c r="A249" s="92" t="s">
        <v>4648</v>
      </c>
      <c r="B249" t="s">
        <v>2034</v>
      </c>
      <c r="C249" t="s">
        <v>2496</v>
      </c>
      <c r="D249" t="s">
        <v>2426</v>
      </c>
      <c r="E249" t="s">
        <v>2427</v>
      </c>
      <c r="G249" t="s">
        <v>2391</v>
      </c>
      <c r="H249" t="s">
        <v>2482</v>
      </c>
      <c r="I249" t="s">
        <v>4050</v>
      </c>
    </row>
    <row r="250" spans="1:11">
      <c r="A250" s="92" t="s">
        <v>4648</v>
      </c>
      <c r="B250" t="s">
        <v>2037</v>
      </c>
      <c r="C250" t="s">
        <v>2498</v>
      </c>
      <c r="D250" t="s">
        <v>2426</v>
      </c>
      <c r="E250" t="s">
        <v>2427</v>
      </c>
      <c r="G250" t="s">
        <v>2391</v>
      </c>
      <c r="H250" t="s">
        <v>2482</v>
      </c>
      <c r="I250" t="s">
        <v>4052</v>
      </c>
    </row>
    <row r="251" spans="1:11">
      <c r="A251" s="92" t="s">
        <v>4648</v>
      </c>
      <c r="B251" t="s">
        <v>2040</v>
      </c>
      <c r="C251" t="s">
        <v>2500</v>
      </c>
      <c r="D251" t="s">
        <v>2501</v>
      </c>
      <c r="E251" t="s">
        <v>2474</v>
      </c>
      <c r="F251" t="s">
        <v>2502</v>
      </c>
      <c r="G251" t="s">
        <v>2391</v>
      </c>
      <c r="H251" t="s">
        <v>2475</v>
      </c>
      <c r="I251" t="s">
        <v>4060</v>
      </c>
    </row>
    <row r="252" spans="1:11">
      <c r="A252" s="92" t="s">
        <v>4648</v>
      </c>
      <c r="B252" t="s">
        <v>2040</v>
      </c>
      <c r="C252" t="s">
        <v>2503</v>
      </c>
      <c r="D252" t="s">
        <v>2504</v>
      </c>
      <c r="E252" t="s">
        <v>2474</v>
      </c>
      <c r="F252" t="s">
        <v>2505</v>
      </c>
      <c r="G252" t="s">
        <v>2391</v>
      </c>
      <c r="H252" t="s">
        <v>2475</v>
      </c>
      <c r="I252" t="s">
        <v>4060</v>
      </c>
      <c r="J252" t="s">
        <v>4670</v>
      </c>
      <c r="K252" t="s">
        <v>128</v>
      </c>
    </row>
    <row r="253" spans="1:11">
      <c r="A253" s="92" t="s">
        <v>4648</v>
      </c>
      <c r="B253" t="s">
        <v>2045</v>
      </c>
      <c r="C253" t="s">
        <v>2515</v>
      </c>
      <c r="D253" t="s">
        <v>2426</v>
      </c>
      <c r="E253" t="s">
        <v>2474</v>
      </c>
      <c r="G253" t="s">
        <v>2391</v>
      </c>
      <c r="H253" t="s">
        <v>2475</v>
      </c>
      <c r="I253" t="s">
        <v>4064</v>
      </c>
      <c r="J253" t="s">
        <v>4670</v>
      </c>
      <c r="K253" t="s">
        <v>128</v>
      </c>
    </row>
    <row r="254" spans="1:11">
      <c r="A254" s="92" t="s">
        <v>4648</v>
      </c>
      <c r="B254" t="s">
        <v>2047</v>
      </c>
      <c r="C254" t="s">
        <v>2519</v>
      </c>
      <c r="D254" t="s">
        <v>2520</v>
      </c>
      <c r="E254" t="s">
        <v>2521</v>
      </c>
      <c r="F254" t="s">
        <v>2523</v>
      </c>
      <c r="G254" t="s">
        <v>2392</v>
      </c>
      <c r="H254" t="s">
        <v>3170</v>
      </c>
      <c r="I254" t="s">
        <v>4068</v>
      </c>
    </row>
    <row r="255" spans="1:11">
      <c r="A255" s="92" t="s">
        <v>4648</v>
      </c>
      <c r="B255" t="s">
        <v>2049</v>
      </c>
      <c r="C255" t="s">
        <v>2528</v>
      </c>
      <c r="D255" t="s">
        <v>2426</v>
      </c>
      <c r="E255" t="s">
        <v>2474</v>
      </c>
      <c r="F255" t="s">
        <v>2529</v>
      </c>
      <c r="G255" t="s">
        <v>2391</v>
      </c>
      <c r="H255" t="s">
        <v>2475</v>
      </c>
      <c r="I255" t="s">
        <v>4072</v>
      </c>
    </row>
    <row r="256" spans="1:11">
      <c r="A256" s="92" t="s">
        <v>4648</v>
      </c>
      <c r="B256" t="s">
        <v>2049</v>
      </c>
      <c r="C256" t="s">
        <v>2534</v>
      </c>
      <c r="D256" t="s">
        <v>2535</v>
      </c>
      <c r="E256" t="s">
        <v>2474</v>
      </c>
      <c r="F256" t="s">
        <v>2536</v>
      </c>
      <c r="G256" t="s">
        <v>2391</v>
      </c>
      <c r="H256" t="s">
        <v>2475</v>
      </c>
      <c r="I256" t="s">
        <v>4072</v>
      </c>
    </row>
    <row r="257" spans="1:11">
      <c r="A257" s="92" t="s">
        <v>4648</v>
      </c>
      <c r="B257" t="s">
        <v>2049</v>
      </c>
      <c r="C257" t="s">
        <v>2537</v>
      </c>
      <c r="D257" t="s">
        <v>2426</v>
      </c>
      <c r="E257" t="s">
        <v>2427</v>
      </c>
      <c r="G257" t="s">
        <v>2391</v>
      </c>
      <c r="H257" t="s">
        <v>2482</v>
      </c>
      <c r="I257" t="s">
        <v>4072</v>
      </c>
      <c r="J257" t="s">
        <v>4670</v>
      </c>
      <c r="K257" t="s">
        <v>128</v>
      </c>
    </row>
    <row r="258" spans="1:11">
      <c r="A258" s="92" t="s">
        <v>4656</v>
      </c>
      <c r="B258" t="s">
        <v>2023</v>
      </c>
      <c r="C258" t="s">
        <v>2472</v>
      </c>
      <c r="D258" t="s">
        <v>2473</v>
      </c>
      <c r="E258" t="s">
        <v>2474</v>
      </c>
      <c r="F258" t="s">
        <v>2476</v>
      </c>
      <c r="G258" t="s">
        <v>2404</v>
      </c>
      <c r="H258" t="s">
        <v>2475</v>
      </c>
      <c r="I258" t="s">
        <v>4032</v>
      </c>
    </row>
    <row r="259" spans="1:11">
      <c r="A259" s="92" t="s">
        <v>4656</v>
      </c>
      <c r="B259" t="s">
        <v>2023</v>
      </c>
      <c r="C259" t="s">
        <v>2477</v>
      </c>
      <c r="D259" t="s">
        <v>2426</v>
      </c>
      <c r="E259" t="s">
        <v>1213</v>
      </c>
      <c r="G259" t="s">
        <v>2405</v>
      </c>
      <c r="H259" t="s">
        <v>1213</v>
      </c>
      <c r="I259" t="s">
        <v>4032</v>
      </c>
    </row>
    <row r="260" spans="1:11">
      <c r="A260" s="92" t="s">
        <v>4656</v>
      </c>
      <c r="B260" t="s">
        <v>2023</v>
      </c>
      <c r="C260" t="s">
        <v>2478</v>
      </c>
      <c r="E260" t="s">
        <v>2479</v>
      </c>
      <c r="G260" t="s">
        <v>2405</v>
      </c>
      <c r="H260" t="s">
        <v>1213</v>
      </c>
      <c r="I260" t="s">
        <v>4032</v>
      </c>
    </row>
    <row r="261" spans="1:11">
      <c r="A261" s="92" t="s">
        <v>4656</v>
      </c>
      <c r="B261" t="s">
        <v>2024</v>
      </c>
      <c r="C261" t="s">
        <v>2481</v>
      </c>
      <c r="D261" t="s">
        <v>2426</v>
      </c>
      <c r="E261" t="s">
        <v>2427</v>
      </c>
      <c r="G261" t="s">
        <v>2404</v>
      </c>
      <c r="H261" t="s">
        <v>2482</v>
      </c>
      <c r="I261" t="s">
        <v>4036</v>
      </c>
    </row>
    <row r="262" spans="1:11">
      <c r="A262" s="92" t="s">
        <v>4656</v>
      </c>
      <c r="B262" t="s">
        <v>3816</v>
      </c>
      <c r="C262" t="s">
        <v>2572</v>
      </c>
      <c r="D262" t="s">
        <v>2571</v>
      </c>
      <c r="E262" t="s">
        <v>2573</v>
      </c>
      <c r="G262" t="s">
        <v>2405</v>
      </c>
      <c r="H262" t="s">
        <v>2969</v>
      </c>
      <c r="I262" t="s">
        <v>4040</v>
      </c>
    </row>
    <row r="263" spans="1:11">
      <c r="A263" s="92" t="s">
        <v>4656</v>
      </c>
      <c r="B263" t="s">
        <v>2032</v>
      </c>
      <c r="C263" t="s">
        <v>2484</v>
      </c>
      <c r="D263" t="s">
        <v>2485</v>
      </c>
      <c r="E263" t="s">
        <v>2427</v>
      </c>
      <c r="G263" t="s">
        <v>2404</v>
      </c>
      <c r="H263" t="s">
        <v>2482</v>
      </c>
      <c r="I263" t="s">
        <v>4048</v>
      </c>
    </row>
    <row r="264" spans="1:11">
      <c r="A264" s="92" t="s">
        <v>4656</v>
      </c>
      <c r="B264" t="s">
        <v>2032</v>
      </c>
      <c r="C264" t="s">
        <v>2486</v>
      </c>
      <c r="D264" t="s">
        <v>2485</v>
      </c>
      <c r="E264" t="s">
        <v>2427</v>
      </c>
      <c r="G264" t="s">
        <v>2404</v>
      </c>
      <c r="H264" t="s">
        <v>2482</v>
      </c>
      <c r="I264" t="s">
        <v>4048</v>
      </c>
    </row>
    <row r="265" spans="1:11">
      <c r="A265" s="92" t="s">
        <v>4656</v>
      </c>
      <c r="B265" t="s">
        <v>2032</v>
      </c>
      <c r="C265" t="s">
        <v>2487</v>
      </c>
      <c r="D265" t="s">
        <v>2485</v>
      </c>
      <c r="E265" t="s">
        <v>2427</v>
      </c>
      <c r="G265" t="s">
        <v>2404</v>
      </c>
      <c r="H265" t="s">
        <v>2482</v>
      </c>
      <c r="I265" t="s">
        <v>4048</v>
      </c>
    </row>
    <row r="266" spans="1:11">
      <c r="A266" s="92" t="s">
        <v>4656</v>
      </c>
      <c r="B266" t="s">
        <v>2032</v>
      </c>
      <c r="C266" t="s">
        <v>2488</v>
      </c>
      <c r="D266" t="s">
        <v>2485</v>
      </c>
      <c r="E266" t="s">
        <v>2427</v>
      </c>
      <c r="G266" t="s">
        <v>2404</v>
      </c>
      <c r="H266" t="s">
        <v>2482</v>
      </c>
      <c r="I266" t="s">
        <v>4048</v>
      </c>
      <c r="J266" t="s">
        <v>4670</v>
      </c>
      <c r="K266" t="s">
        <v>128</v>
      </c>
    </row>
    <row r="267" spans="1:11">
      <c r="A267" s="92" t="s">
        <v>4656</v>
      </c>
      <c r="B267" t="s">
        <v>2034</v>
      </c>
      <c r="C267" t="s">
        <v>2494</v>
      </c>
      <c r="D267" t="s">
        <v>2426</v>
      </c>
      <c r="E267" t="s">
        <v>2427</v>
      </c>
      <c r="G267" t="s">
        <v>2404</v>
      </c>
      <c r="H267" t="s">
        <v>2482</v>
      </c>
      <c r="I267" t="s">
        <v>4050</v>
      </c>
    </row>
    <row r="268" spans="1:11">
      <c r="A268" s="92" t="s">
        <v>4656</v>
      </c>
      <c r="B268" t="s">
        <v>2034</v>
      </c>
      <c r="C268" t="s">
        <v>2495</v>
      </c>
      <c r="D268" t="s">
        <v>2426</v>
      </c>
      <c r="E268" t="s">
        <v>2427</v>
      </c>
      <c r="G268" t="s">
        <v>2404</v>
      </c>
      <c r="H268" t="s">
        <v>2482</v>
      </c>
      <c r="I268" t="s">
        <v>4050</v>
      </c>
    </row>
    <row r="269" spans="1:11">
      <c r="A269" s="92" t="s">
        <v>4656</v>
      </c>
      <c r="B269" t="s">
        <v>2034</v>
      </c>
      <c r="C269" t="s">
        <v>2496</v>
      </c>
      <c r="D269" t="s">
        <v>2426</v>
      </c>
      <c r="E269" t="s">
        <v>2427</v>
      </c>
      <c r="G269" t="s">
        <v>2404</v>
      </c>
      <c r="H269" t="s">
        <v>2482</v>
      </c>
      <c r="I269" t="s">
        <v>4050</v>
      </c>
    </row>
    <row r="270" spans="1:11">
      <c r="A270" s="92" t="s">
        <v>4656</v>
      </c>
      <c r="B270" t="s">
        <v>2037</v>
      </c>
      <c r="C270" t="s">
        <v>2498</v>
      </c>
      <c r="D270" t="s">
        <v>2426</v>
      </c>
      <c r="E270" t="s">
        <v>2427</v>
      </c>
      <c r="G270" t="s">
        <v>2404</v>
      </c>
      <c r="H270" t="s">
        <v>2482</v>
      </c>
      <c r="I270" t="s">
        <v>4052</v>
      </c>
      <c r="J270" t="s">
        <v>4670</v>
      </c>
      <c r="K270" t="s">
        <v>128</v>
      </c>
    </row>
    <row r="271" spans="1:11">
      <c r="A271" s="92" t="s">
        <v>4656</v>
      </c>
      <c r="B271" t="s">
        <v>2040</v>
      </c>
      <c r="C271" t="s">
        <v>2500</v>
      </c>
      <c r="D271" t="s">
        <v>2501</v>
      </c>
      <c r="E271" t="s">
        <v>2474</v>
      </c>
      <c r="F271" t="s">
        <v>2502</v>
      </c>
      <c r="G271" t="s">
        <v>2404</v>
      </c>
      <c r="H271" t="s">
        <v>2475</v>
      </c>
      <c r="I271" t="s">
        <v>4060</v>
      </c>
      <c r="J271" t="s">
        <v>4670</v>
      </c>
      <c r="K271" t="s">
        <v>128</v>
      </c>
    </row>
    <row r="272" spans="1:11">
      <c r="A272" s="92" t="s">
        <v>4656</v>
      </c>
      <c r="B272" t="s">
        <v>2040</v>
      </c>
      <c r="C272" t="s">
        <v>2503</v>
      </c>
      <c r="D272" t="s">
        <v>2504</v>
      </c>
      <c r="E272" t="s">
        <v>2474</v>
      </c>
      <c r="F272" t="s">
        <v>2505</v>
      </c>
      <c r="G272" t="s">
        <v>2404</v>
      </c>
      <c r="H272" t="s">
        <v>2475</v>
      </c>
      <c r="I272" t="s">
        <v>4060</v>
      </c>
    </row>
    <row r="273" spans="1:11">
      <c r="A273" s="92" t="s">
        <v>4656</v>
      </c>
      <c r="B273" t="s">
        <v>2045</v>
      </c>
      <c r="C273" t="s">
        <v>2515</v>
      </c>
      <c r="D273" t="s">
        <v>2426</v>
      </c>
      <c r="E273" t="s">
        <v>2474</v>
      </c>
      <c r="G273" t="s">
        <v>2404</v>
      </c>
      <c r="H273" t="s">
        <v>2475</v>
      </c>
      <c r="I273" t="s">
        <v>4064</v>
      </c>
    </row>
    <row r="274" spans="1:11">
      <c r="A274" s="92" t="s">
        <v>4656</v>
      </c>
      <c r="B274" t="s">
        <v>2047</v>
      </c>
      <c r="C274" t="s">
        <v>2519</v>
      </c>
      <c r="D274" t="s">
        <v>2520</v>
      </c>
      <c r="E274" t="s">
        <v>2521</v>
      </c>
      <c r="F274" t="s">
        <v>2523</v>
      </c>
      <c r="G274" t="s">
        <v>2405</v>
      </c>
      <c r="H274" t="s">
        <v>3140</v>
      </c>
      <c r="I274" t="s">
        <v>4068</v>
      </c>
    </row>
    <row r="275" spans="1:11">
      <c r="A275" s="92" t="s">
        <v>4656</v>
      </c>
      <c r="B275" t="s">
        <v>2049</v>
      </c>
      <c r="C275" t="s">
        <v>2528</v>
      </c>
      <c r="D275" t="s">
        <v>2426</v>
      </c>
      <c r="E275" t="s">
        <v>2474</v>
      </c>
      <c r="F275" t="s">
        <v>2529</v>
      </c>
      <c r="G275" t="s">
        <v>2404</v>
      </c>
      <c r="H275" t="s">
        <v>2475</v>
      </c>
      <c r="I275" t="s">
        <v>4072</v>
      </c>
    </row>
    <row r="276" spans="1:11">
      <c r="A276" s="92" t="s">
        <v>4656</v>
      </c>
      <c r="B276" t="s">
        <v>2049</v>
      </c>
      <c r="C276" t="s">
        <v>2534</v>
      </c>
      <c r="D276" t="s">
        <v>2535</v>
      </c>
      <c r="E276" t="s">
        <v>2474</v>
      </c>
      <c r="F276" t="s">
        <v>2536</v>
      </c>
      <c r="G276" t="s">
        <v>2404</v>
      </c>
      <c r="H276" t="s">
        <v>2475</v>
      </c>
      <c r="I276" t="s">
        <v>4072</v>
      </c>
      <c r="J276" t="s">
        <v>4667</v>
      </c>
      <c r="K276" t="s">
        <v>121</v>
      </c>
    </row>
    <row r="277" spans="1:11">
      <c r="A277" s="92" t="s">
        <v>4656</v>
      </c>
      <c r="B277" t="s">
        <v>2049</v>
      </c>
      <c r="C277" t="s">
        <v>2537</v>
      </c>
      <c r="D277" t="s">
        <v>2426</v>
      </c>
      <c r="E277" t="s">
        <v>2427</v>
      </c>
      <c r="G277" t="s">
        <v>2404</v>
      </c>
      <c r="H277" t="s">
        <v>2482</v>
      </c>
      <c r="I277" t="s">
        <v>4072</v>
      </c>
      <c r="J277" t="s">
        <v>4667</v>
      </c>
      <c r="K277" t="s">
        <v>121</v>
      </c>
    </row>
    <row r="278" spans="1:11">
      <c r="A278" s="92" t="s">
        <v>4659</v>
      </c>
      <c r="B278" t="s">
        <v>2023</v>
      </c>
      <c r="C278" t="s">
        <v>2472</v>
      </c>
      <c r="D278" t="s">
        <v>2473</v>
      </c>
      <c r="E278" t="s">
        <v>2474</v>
      </c>
      <c r="F278" t="s">
        <v>2476</v>
      </c>
      <c r="G278" t="s">
        <v>2416</v>
      </c>
      <c r="H278" t="s">
        <v>2475</v>
      </c>
      <c r="I278" t="s">
        <v>4032</v>
      </c>
    </row>
    <row r="279" spans="1:11">
      <c r="A279" s="92" t="s">
        <v>4659</v>
      </c>
      <c r="B279" t="s">
        <v>2023</v>
      </c>
      <c r="C279" t="s">
        <v>2477</v>
      </c>
      <c r="D279" t="s">
        <v>2426</v>
      </c>
      <c r="E279" t="s">
        <v>1213</v>
      </c>
      <c r="G279" t="s">
        <v>2417</v>
      </c>
      <c r="H279" t="s">
        <v>1213</v>
      </c>
      <c r="I279" t="s">
        <v>4032</v>
      </c>
    </row>
    <row r="280" spans="1:11">
      <c r="A280" s="92" t="s">
        <v>4659</v>
      </c>
      <c r="B280" t="s">
        <v>2023</v>
      </c>
      <c r="C280" t="s">
        <v>2478</v>
      </c>
      <c r="E280" t="s">
        <v>2479</v>
      </c>
      <c r="G280" t="s">
        <v>2417</v>
      </c>
      <c r="H280" t="s">
        <v>1213</v>
      </c>
      <c r="I280" t="s">
        <v>4032</v>
      </c>
    </row>
    <row r="281" spans="1:11">
      <c r="A281" s="92" t="s">
        <v>4659</v>
      </c>
      <c r="B281" t="s">
        <v>2024</v>
      </c>
      <c r="C281" t="s">
        <v>2481</v>
      </c>
      <c r="D281" t="s">
        <v>2426</v>
      </c>
      <c r="E281" t="s">
        <v>2427</v>
      </c>
      <c r="G281" t="s">
        <v>2416</v>
      </c>
      <c r="H281" t="s">
        <v>2482</v>
      </c>
      <c r="I281" t="s">
        <v>4036</v>
      </c>
    </row>
    <row r="282" spans="1:11">
      <c r="A282" s="92" t="s">
        <v>4659</v>
      </c>
      <c r="B282" t="s">
        <v>2032</v>
      </c>
      <c r="C282" t="s">
        <v>2484</v>
      </c>
      <c r="D282" t="s">
        <v>2485</v>
      </c>
      <c r="E282" t="s">
        <v>2427</v>
      </c>
      <c r="G282" t="s">
        <v>2416</v>
      </c>
      <c r="H282" t="s">
        <v>2482</v>
      </c>
      <c r="I282" t="s">
        <v>4048</v>
      </c>
    </row>
    <row r="283" spans="1:11">
      <c r="A283" s="92" t="s">
        <v>4659</v>
      </c>
      <c r="B283" t="s">
        <v>2032</v>
      </c>
      <c r="C283" t="s">
        <v>2486</v>
      </c>
      <c r="D283" t="s">
        <v>2485</v>
      </c>
      <c r="E283" t="s">
        <v>2427</v>
      </c>
      <c r="G283" t="s">
        <v>2416</v>
      </c>
      <c r="H283" t="s">
        <v>2482</v>
      </c>
      <c r="I283" t="s">
        <v>4048</v>
      </c>
    </row>
    <row r="284" spans="1:11">
      <c r="A284" s="92" t="s">
        <v>4659</v>
      </c>
      <c r="B284" t="s">
        <v>2032</v>
      </c>
      <c r="C284" t="s">
        <v>2487</v>
      </c>
      <c r="D284" t="s">
        <v>2485</v>
      </c>
      <c r="E284" t="s">
        <v>2427</v>
      </c>
      <c r="G284" t="s">
        <v>2416</v>
      </c>
      <c r="H284" t="s">
        <v>2482</v>
      </c>
      <c r="I284" t="s">
        <v>4048</v>
      </c>
    </row>
    <row r="285" spans="1:11">
      <c r="A285" s="92" t="s">
        <v>4659</v>
      </c>
      <c r="B285" t="s">
        <v>2032</v>
      </c>
      <c r="C285" t="s">
        <v>2488</v>
      </c>
      <c r="D285" t="s">
        <v>2485</v>
      </c>
      <c r="E285" t="s">
        <v>2427</v>
      </c>
      <c r="G285" t="s">
        <v>2416</v>
      </c>
      <c r="H285" t="s">
        <v>2482</v>
      </c>
      <c r="I285" t="s">
        <v>4048</v>
      </c>
    </row>
    <row r="286" spans="1:11">
      <c r="A286" s="92" t="s">
        <v>4659</v>
      </c>
      <c r="B286" t="s">
        <v>2034</v>
      </c>
      <c r="C286" t="s">
        <v>2494</v>
      </c>
      <c r="D286" t="s">
        <v>2426</v>
      </c>
      <c r="E286" t="s">
        <v>2427</v>
      </c>
      <c r="G286" t="s">
        <v>2416</v>
      </c>
      <c r="H286" t="s">
        <v>2482</v>
      </c>
      <c r="I286" t="s">
        <v>4050</v>
      </c>
    </row>
    <row r="287" spans="1:11">
      <c r="A287" s="92" t="s">
        <v>4659</v>
      </c>
      <c r="B287" t="s">
        <v>2034</v>
      </c>
      <c r="C287" t="s">
        <v>2495</v>
      </c>
      <c r="D287" t="s">
        <v>2426</v>
      </c>
      <c r="E287" t="s">
        <v>2427</v>
      </c>
      <c r="G287" t="s">
        <v>2416</v>
      </c>
      <c r="H287" t="s">
        <v>2482</v>
      </c>
      <c r="I287" t="s">
        <v>4050</v>
      </c>
    </row>
    <row r="288" spans="1:11">
      <c r="A288" s="92" t="s">
        <v>4659</v>
      </c>
      <c r="B288" t="s">
        <v>2034</v>
      </c>
      <c r="C288" t="s">
        <v>2496</v>
      </c>
      <c r="D288" t="s">
        <v>2426</v>
      </c>
      <c r="E288" t="s">
        <v>2427</v>
      </c>
      <c r="G288" t="s">
        <v>2416</v>
      </c>
      <c r="H288" t="s">
        <v>2482</v>
      </c>
      <c r="I288" t="s">
        <v>4050</v>
      </c>
    </row>
    <row r="289" spans="1:11">
      <c r="A289" s="92" t="s">
        <v>4659</v>
      </c>
      <c r="B289" t="s">
        <v>2037</v>
      </c>
      <c r="C289" t="s">
        <v>2498</v>
      </c>
      <c r="D289" t="s">
        <v>2426</v>
      </c>
      <c r="E289" t="s">
        <v>2427</v>
      </c>
      <c r="G289" t="s">
        <v>2416</v>
      </c>
      <c r="H289" t="s">
        <v>2482</v>
      </c>
      <c r="I289" t="s">
        <v>4052</v>
      </c>
    </row>
    <row r="290" spans="1:11">
      <c r="A290" s="92" t="s">
        <v>4659</v>
      </c>
      <c r="B290" t="s">
        <v>2040</v>
      </c>
      <c r="C290" t="s">
        <v>2500</v>
      </c>
      <c r="D290" t="s">
        <v>2501</v>
      </c>
      <c r="E290" t="s">
        <v>2474</v>
      </c>
      <c r="F290" t="s">
        <v>2502</v>
      </c>
      <c r="G290" t="s">
        <v>2416</v>
      </c>
      <c r="H290" t="s">
        <v>2475</v>
      </c>
      <c r="I290" t="s">
        <v>4060</v>
      </c>
      <c r="J290" t="s">
        <v>4667</v>
      </c>
      <c r="K290" t="s">
        <v>121</v>
      </c>
    </row>
    <row r="291" spans="1:11">
      <c r="A291" s="92" t="s">
        <v>4659</v>
      </c>
      <c r="B291" t="s">
        <v>2040</v>
      </c>
      <c r="C291" t="s">
        <v>2503</v>
      </c>
      <c r="D291" t="s">
        <v>2504</v>
      </c>
      <c r="E291" t="s">
        <v>2474</v>
      </c>
      <c r="F291" t="s">
        <v>2505</v>
      </c>
      <c r="G291" t="s">
        <v>2416</v>
      </c>
      <c r="H291" t="s">
        <v>2475</v>
      </c>
      <c r="I291" t="s">
        <v>4060</v>
      </c>
    </row>
    <row r="292" spans="1:11">
      <c r="A292" s="92" t="s">
        <v>4659</v>
      </c>
      <c r="B292" t="s">
        <v>2045</v>
      </c>
      <c r="C292" t="s">
        <v>2515</v>
      </c>
      <c r="D292" t="s">
        <v>2426</v>
      </c>
      <c r="E292" t="s">
        <v>2474</v>
      </c>
      <c r="G292" t="s">
        <v>2416</v>
      </c>
      <c r="H292" t="s">
        <v>2475</v>
      </c>
      <c r="I292" t="s">
        <v>4064</v>
      </c>
    </row>
    <row r="293" spans="1:11">
      <c r="A293" s="92" t="s">
        <v>4659</v>
      </c>
      <c r="B293" t="s">
        <v>2047</v>
      </c>
      <c r="C293" t="s">
        <v>2519</v>
      </c>
      <c r="D293" t="s">
        <v>2520</v>
      </c>
      <c r="E293" t="s">
        <v>2521</v>
      </c>
      <c r="F293" t="s">
        <v>2523</v>
      </c>
      <c r="G293" t="s">
        <v>2417</v>
      </c>
      <c r="H293" t="s">
        <v>2661</v>
      </c>
      <c r="I293" t="s">
        <v>4068</v>
      </c>
    </row>
    <row r="294" spans="1:11">
      <c r="A294" s="92" t="s">
        <v>4659</v>
      </c>
      <c r="B294" t="s">
        <v>2047</v>
      </c>
      <c r="C294" t="s">
        <v>2524</v>
      </c>
      <c r="E294" t="s">
        <v>2525</v>
      </c>
      <c r="G294" t="s">
        <v>2416</v>
      </c>
      <c r="H294" t="s">
        <v>3165</v>
      </c>
      <c r="I294" t="s">
        <v>4068</v>
      </c>
    </row>
    <row r="295" spans="1:11">
      <c r="A295" s="92" t="s">
        <v>4659</v>
      </c>
      <c r="B295" t="s">
        <v>2049</v>
      </c>
      <c r="C295" t="s">
        <v>2528</v>
      </c>
      <c r="D295" t="s">
        <v>2426</v>
      </c>
      <c r="E295" t="s">
        <v>2474</v>
      </c>
      <c r="F295" t="s">
        <v>2529</v>
      </c>
      <c r="G295" t="s">
        <v>2416</v>
      </c>
      <c r="H295" t="s">
        <v>2475</v>
      </c>
      <c r="I295" t="s">
        <v>4072</v>
      </c>
      <c r="J295" t="s">
        <v>4671</v>
      </c>
      <c r="K295" t="s">
        <v>108</v>
      </c>
    </row>
    <row r="296" spans="1:11">
      <c r="A296" s="92" t="s">
        <v>4659</v>
      </c>
      <c r="B296" t="s">
        <v>2049</v>
      </c>
      <c r="C296" t="s">
        <v>2534</v>
      </c>
      <c r="D296" t="s">
        <v>2535</v>
      </c>
      <c r="E296" t="s">
        <v>2474</v>
      </c>
      <c r="F296" t="s">
        <v>2536</v>
      </c>
      <c r="G296" t="s">
        <v>2416</v>
      </c>
      <c r="H296" t="s">
        <v>2475</v>
      </c>
      <c r="I296" t="s">
        <v>4072</v>
      </c>
    </row>
    <row r="297" spans="1:11">
      <c r="A297" s="92" t="s">
        <v>4659</v>
      </c>
      <c r="B297" t="s">
        <v>2049</v>
      </c>
      <c r="C297" t="s">
        <v>2537</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1" t="s">
        <v>4672</v>
      </c>
      <c r="B1" s="172"/>
      <c r="C1" s="172"/>
      <c r="D1" s="172"/>
      <c r="E1" s="172"/>
    </row>
    <row r="2" spans="1:7">
      <c r="A2" t="s">
        <v>1500</v>
      </c>
      <c r="B2" t="s">
        <v>4673</v>
      </c>
      <c r="C2" t="s">
        <v>4674</v>
      </c>
      <c r="D2" t="s">
        <v>4675</v>
      </c>
      <c r="E2" t="s">
        <v>4676</v>
      </c>
      <c r="F2" t="s">
        <v>4677</v>
      </c>
    </row>
    <row r="3" spans="1:7">
      <c r="A3" s="403" t="s">
        <v>866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1139</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1569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1603</v>
      </c>
      <c r="B12" s="149">
        <f>SUMIFS(Réttabanki!$T:$T,Réttabanki!$W:$W,$A12)</f>
        <v>227255.59999999998</v>
      </c>
      <c r="C12" s="169">
        <f>SUMIFS(Réttabanki!$C:$C,Réttabanki!$W:$W,$A12)/1000</f>
        <v>100</v>
      </c>
      <c r="D12" s="150">
        <f t="shared" si="0"/>
        <v>2272.5559999999996</v>
      </c>
      <c r="E12" s="170">
        <f>COUNTIFS(Réttabanki!$W:$W,$A12,Réttabanki!$B:$B,"&lt;&gt;")</f>
        <v>11</v>
      </c>
      <c r="F12" s="175">
        <v>46255</v>
      </c>
      <c r="G12" s="175">
        <v>46311</v>
      </c>
    </row>
    <row r="13" spans="1:7">
      <c r="A13" s="403" t="s">
        <v>1660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7</v>
      </c>
      <c r="F16" s="175">
        <v>46261</v>
      </c>
      <c r="G16" s="175">
        <v>46317</v>
      </c>
    </row>
    <row r="17" spans="1:7">
      <c r="A17" s="403" t="s">
        <v>1902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1911</v>
      </c>
      <c r="B19" s="149">
        <f>SUMIFS(Réttabanki!$T:$T,Réttabanki!$W:$W,$A19)</f>
        <v>101260</v>
      </c>
      <c r="C19" s="169">
        <f>SUMIFS(Réttabanki!$C:$C,Réttabanki!$W:$W,$A19)/1000</f>
        <v>100</v>
      </c>
      <c r="D19" s="150">
        <f t="shared" si="0"/>
        <v>1012.6</v>
      </c>
      <c r="E19" s="170">
        <f>COUNTIFS(Réttabanki!$W:$W,$A19,Réttabanki!$B:$B,"&lt;&gt;")</f>
        <v>6</v>
      </c>
      <c r="F19" s="175">
        <v>46266</v>
      </c>
      <c r="G19" s="175">
        <v>46322</v>
      </c>
    </row>
    <row r="20" spans="1:7">
      <c r="A20" s="403" t="s">
        <v>1917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1711</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183122.86000000002</v>
      </c>
      <c r="C26" s="169">
        <f>SUMIFS(Réttabanki!$C:$C,Réttabanki!$W:$W,$A26)/1000</f>
        <v>100</v>
      </c>
      <c r="D26" s="150">
        <f t="shared" si="0"/>
        <v>1831.2286000000001</v>
      </c>
      <c r="E26" s="170">
        <f>COUNTIFS(Réttabanki!$W:$W,$A26,Réttabanki!$B:$B,"&lt;&gt;")</f>
        <v>7</v>
      </c>
      <c r="F26" s="175">
        <v>46275</v>
      </c>
      <c r="G26" s="175">
        <v>46331</v>
      </c>
    </row>
    <row r="27" spans="1:7">
      <c r="A27" s="403" t="s">
        <v>1706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1944</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1642</v>
      </c>
      <c r="B39" s="149">
        <f>SUMIFS(Réttabanki!$T:$T,Réttabanki!$W:$W,$A39)</f>
        <v>182825.35600000003</v>
      </c>
      <c r="C39" s="169">
        <f>SUMIFS(Réttabanki!$C:$C,Réttabanki!$W:$W,$A39)/1000</f>
        <v>99.998999999999995</v>
      </c>
      <c r="D39" s="150">
        <f t="shared" si="1"/>
        <v>1828.2718427184275</v>
      </c>
      <c r="E39" s="170">
        <f>COUNTIFS(Réttabanki!$W:$W,$A39,Réttabanki!$B:$B,"&lt;&gt;")</f>
        <v>7</v>
      </c>
      <c r="F39" s="175">
        <v>46294</v>
      </c>
      <c r="G39" s="175">
        <v>46350</v>
      </c>
    </row>
    <row r="40" spans="1:7">
      <c r="A40" s="403" t="s">
        <v>1801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1832</v>
      </c>
      <c r="B43" s="149">
        <f>SUMIFS(Réttabanki!$T:$T,Réttabanki!$W:$W,$A43)</f>
        <v>49546</v>
      </c>
      <c r="C43" s="169">
        <f>SUMIFS(Réttabanki!$C:$C,Réttabanki!$W:$W,$A43)/1000</f>
        <v>100</v>
      </c>
      <c r="D43" s="150">
        <f t="shared" si="1"/>
        <v>495.46</v>
      </c>
      <c r="E43" s="170">
        <f>COUNTIFS(Réttabanki!$W:$W,$A43,Réttabanki!$B:$B,"&lt;&gt;")</f>
        <v>9</v>
      </c>
    </row>
    <row r="44" spans="1:7">
      <c r="A44" s="403" t="s">
        <v>1812</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50110</v>
      </c>
      <c r="C45" s="169">
        <f>SUMIFS(Réttabanki!$C:$C,Réttabanki!$W:$W,$A45)/1000</f>
        <v>100</v>
      </c>
      <c r="D45" s="150">
        <f t="shared" si="1"/>
        <v>501.1</v>
      </c>
      <c r="E45" s="170">
        <f>COUNTIFS(Réttabanki!$W:$W,$A45,Réttabanki!$B:$B,"&lt;&gt;")</f>
        <v>5</v>
      </c>
    </row>
    <row r="46" spans="1:7">
      <c r="A46" s="403" t="s">
        <v>1733</v>
      </c>
      <c r="B46" s="149">
        <f>SUMIFS(Réttabanki!$T:$T,Réttabanki!$W:$W,$A46)</f>
        <v>39834</v>
      </c>
      <c r="C46" s="169">
        <f>SUMIFS(Réttabanki!$C:$C,Réttabanki!$W:$W,$A46)/1000</f>
        <v>100</v>
      </c>
      <c r="D46" s="150">
        <f t="shared" si="1"/>
        <v>398.34</v>
      </c>
      <c r="E46" s="170">
        <f>COUNTIFS(Réttabanki!$W:$W,$A46,Réttabanki!$B:$B,"&lt;&gt;")</f>
        <v>8</v>
      </c>
    </row>
    <row r="47" spans="1:7">
      <c r="A47" s="403" t="s">
        <v>1790</v>
      </c>
      <c r="B47" s="149">
        <f>SUMIFS(Réttabanki!$T:$T,Réttabanki!$W:$W,$A47)</f>
        <v>82918</v>
      </c>
      <c r="C47" s="169">
        <f>SUMIFS(Réttabanki!$C:$C,Réttabanki!$W:$W,$A47)/1000</f>
        <v>100</v>
      </c>
      <c r="D47" s="150">
        <f t="shared" si="1"/>
        <v>829.18</v>
      </c>
      <c r="E47" s="170">
        <f>COUNTIFS(Réttabanki!$W:$W,$A47,Réttabanki!$B:$B,"&lt;&gt;")</f>
        <v>11</v>
      </c>
    </row>
    <row r="48" spans="1:7">
      <c r="A48" s="403" t="s">
        <v>1745</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1768</v>
      </c>
      <c r="B49" s="149">
        <f>SUMIFS(Réttabanki!$T:$T,Réttabanki!$W:$W,$A49)</f>
        <v>118380</v>
      </c>
      <c r="C49" s="169">
        <f>SUMIFS(Réttabanki!$C:$C,Réttabanki!$W:$W,$A49)/1000</f>
        <v>100</v>
      </c>
      <c r="D49" s="150">
        <f t="shared" si="1"/>
        <v>1183.8</v>
      </c>
      <c r="E49" s="170">
        <f>COUNTIFS(Réttabanki!$W:$W,$A49,Réttabanki!$B:$B,"&lt;&gt;")</f>
        <v>9</v>
      </c>
    </row>
    <row r="50" spans="1:7">
      <c r="A50" s="403" t="s">
        <v>1586</v>
      </c>
      <c r="B50" s="149">
        <f>SUMIFS(Réttabanki!$T:$T,Réttabanki!$W:$W,$A50)</f>
        <v>99631.88</v>
      </c>
      <c r="C50" s="169">
        <f>SUMIFS(Réttabanki!$C:$C,Réttabanki!$W:$W,$A50)/1000</f>
        <v>100</v>
      </c>
      <c r="D50" s="150">
        <f t="shared" si="1"/>
        <v>996.31880000000001</v>
      </c>
      <c r="E50" s="170">
        <f>COUNTIFS(Réttabanki!$W:$W,$A50,Réttabanki!$B:$B,"&lt;&gt;")</f>
        <v>11</v>
      </c>
    </row>
    <row r="51" spans="1:7">
      <c r="A51" s="403" t="s">
        <v>1784</v>
      </c>
      <c r="B51" s="149">
        <f>SUMIFS(Réttabanki!$T:$T,Réttabanki!$W:$W,$A51)</f>
        <v>80560</v>
      </c>
      <c r="C51" s="169">
        <f>SUMIFS(Réttabanki!$C:$C,Réttabanki!$W:$W,$A51)/1000</f>
        <v>100</v>
      </c>
      <c r="D51" s="150">
        <f t="shared" si="1"/>
        <v>805.6</v>
      </c>
      <c r="E51" s="170">
        <f>COUNTIFS(Réttabanki!$W:$W,$A51,Réttabanki!$B:$B,"&lt;&gt;")</f>
        <v>8</v>
      </c>
    </row>
    <row r="52" spans="1:7">
      <c r="A52" s="403" t="s">
        <v>1822</v>
      </c>
      <c r="B52" s="149">
        <f>SUMIFS(Réttabanki!$T:$T,Réttabanki!$W:$W,$A52)</f>
        <v>101993.5</v>
      </c>
      <c r="C52" s="169">
        <f>SUMIFS(Réttabanki!$C:$C,Réttabanki!$W:$W,$A52)/1000</f>
        <v>100</v>
      </c>
      <c r="D52" s="150">
        <f t="shared" si="1"/>
        <v>1019.9349999999999</v>
      </c>
      <c r="E52" s="170">
        <f>COUNTIFS(Réttabanki!$W:$W,$A52,Réttabanki!$B:$B,"&lt;&gt;")</f>
        <v>12</v>
      </c>
    </row>
    <row r="53" spans="1:7">
      <c r="A53" s="403" t="s">
        <v>983</v>
      </c>
      <c r="B53" s="149">
        <f>SUMIFS(Réttabanki!$T:$T,Réttabanki!$W:$W,$A53)</f>
        <v>65199.999999999993</v>
      </c>
      <c r="C53" s="169">
        <f>SUMIFS(Réttabanki!$C:$C,Réttabanki!$W:$W,$A53)/1000</f>
        <v>99</v>
      </c>
      <c r="D53" s="150">
        <f t="shared" si="1"/>
        <v>658.58585858585855</v>
      </c>
      <c r="E53" s="170">
        <f>COUNTIFS(Réttabanki!$W:$W,$A53,Réttabanki!$B:$B,"&lt;&gt;")</f>
        <v>3</v>
      </c>
    </row>
    <row r="54" spans="1:7">
      <c r="A54" s="403" t="s">
        <v>1064</v>
      </c>
      <c r="B54" s="149">
        <f>SUMIFS(Réttabanki!$T:$T,Réttabanki!$W:$W,$A54)</f>
        <v>82202</v>
      </c>
      <c r="C54" s="169">
        <f>SUMIFS(Réttabanki!$C:$C,Réttabanki!$W:$W,$A54)/1000</f>
        <v>100</v>
      </c>
      <c r="D54" s="150">
        <f t="shared" si="1"/>
        <v>822.02</v>
      </c>
      <c r="E54" s="170">
        <f>COUNTIFS(Réttabanki!$W:$W,$A54,Réttabanki!$B:$B,"&lt;&gt;")</f>
        <v>13</v>
      </c>
    </row>
    <row r="55" spans="1:7">
      <c r="A55" s="403" t="s">
        <v>1827</v>
      </c>
      <c r="B55" s="149">
        <f>SUMIFS(Réttabanki!$T:$T,Réttabanki!$W:$W,$A55)</f>
        <v>46871.5</v>
      </c>
      <c r="C55" s="169">
        <f>SUMIFS(Réttabanki!$C:$C,Réttabanki!$W:$W,$A55)/1000</f>
        <v>99</v>
      </c>
      <c r="D55" s="150">
        <f t="shared" si="1"/>
        <v>473.44949494949498</v>
      </c>
      <c r="E55" s="170">
        <f>COUNTIFS(Réttabanki!$W:$W,$A55,Réttabanki!$B:$B,"&lt;&gt;")</f>
        <v>13</v>
      </c>
    </row>
    <row r="56" spans="1:7">
      <c r="A56" s="403" t="s">
        <v>864</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1673</v>
      </c>
      <c r="B57" s="149">
        <f>SUMIFS(Réttabanki!$T:$T,Réttabanki!$W:$W,$A57)</f>
        <v>105310.664</v>
      </c>
      <c r="C57" s="169">
        <f>SUMIFS(Réttabanki!$C:$C,Réttabanki!$W:$W,$A57)/1000</f>
        <v>100</v>
      </c>
      <c r="D57" s="150">
        <f t="shared" si="1"/>
        <v>1053.10664</v>
      </c>
      <c r="E57" s="170">
        <f>COUNTIFS(Réttabanki!$W:$W,$A57,Réttabanki!$B:$B,"&lt;&gt;")</f>
        <v>9</v>
      </c>
    </row>
    <row r="58" spans="1:7">
      <c r="A58" s="403" t="s">
        <v>1863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1817</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1696</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1679</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1842</v>
      </c>
      <c r="B62" s="149">
        <f>SUMIFS(Réttabanki!$T:$T,Réttabanki!$W:$W,$A62)</f>
        <v>54825.5</v>
      </c>
      <c r="C62" s="169">
        <f>SUMIFS(Réttabanki!$C:$C,Réttabanki!$W:$W,$A62)/1000</f>
        <v>100</v>
      </c>
      <c r="D62" s="150">
        <f t="shared" si="1"/>
        <v>548.255</v>
      </c>
      <c r="E62" s="170">
        <f>COUNTIFS(Réttabanki!$W:$W,$A62,Réttabanki!$B:$B,"&lt;&gt;")</f>
        <v>8</v>
      </c>
    </row>
    <row r="63" spans="1:7">
      <c r="A63" s="403" t="s">
        <v>1575</v>
      </c>
      <c r="B63" s="149">
        <f>SUMIFS(Réttabanki!$T:$T,Réttabanki!$W:$W,$A63)</f>
        <v>30488.5</v>
      </c>
      <c r="C63" s="169">
        <f>SUMIFS(Réttabanki!$C:$C,Réttabanki!$W:$W,$A63)/1000</f>
        <v>63.2</v>
      </c>
      <c r="D63" s="150">
        <f t="shared" si="1"/>
        <v>482.41297468354429</v>
      </c>
      <c r="E63" s="170">
        <f>COUNTIFS(Réttabanki!$W:$W,$A63,Réttabanki!$B:$B,"&lt;&gt;")</f>
        <v>9</v>
      </c>
    </row>
    <row r="64" spans="1:7">
      <c r="A64" s="403" t="s">
        <v>1796</v>
      </c>
      <c r="B64" s="149">
        <f>SUMIFS(Réttabanki!$T:$T,Réttabanki!$W:$W,$A64)</f>
        <v>68742.5</v>
      </c>
      <c r="C64" s="169">
        <f>SUMIFS(Réttabanki!$C:$C,Réttabanki!$W:$W,$A64)/1000</f>
        <v>75</v>
      </c>
      <c r="D64" s="150">
        <f t="shared" si="1"/>
        <v>916.56666666666672</v>
      </c>
      <c r="E64" s="170">
        <f>COUNTIFS(Réttabanki!$W:$W,$A64,Réttabanki!$B:$B,"&lt;&gt;")</f>
        <v>9</v>
      </c>
    </row>
    <row r="65" spans="1:5">
      <c r="A65" s="403" t="s">
        <v>852</v>
      </c>
      <c r="B65" s="149">
        <f>SUMIFS(Réttabanki!$T:$T,Réttabanki!$W:$W,$A65)</f>
        <v>99932.5</v>
      </c>
      <c r="C65" s="169">
        <f>SUMIFS(Réttabanki!$C:$C,Réttabanki!$W:$W,$A65)/1000</f>
        <v>115.5</v>
      </c>
      <c r="D65" s="150">
        <f t="shared" si="1"/>
        <v>865.2164502164502</v>
      </c>
      <c r="E65" s="170">
        <f>COUNTIFS(Réttabanki!$W:$W,$A65,Réttabanki!$B:$B,"&lt;&gt;")</f>
        <v>12</v>
      </c>
    </row>
    <row r="66" spans="1:5">
      <c r="A66" s="403" t="s">
        <v>1690</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1655</v>
      </c>
      <c r="B67" s="149">
        <f>SUMIFS(Réttabanki!$T:$T,Réttabanki!$W:$W,$A67)</f>
        <v>188010.56</v>
      </c>
      <c r="C67" s="169">
        <f>SUMIFS(Réttabanki!$C:$C,Réttabanki!$W:$W,$A67)/1000</f>
        <v>100.001</v>
      </c>
      <c r="D67" s="150">
        <f t="shared" si="2"/>
        <v>1880.0867991320085</v>
      </c>
      <c r="E67" s="170">
        <f>COUNTIFS(Réttabanki!$W:$W,$A67,Réttabanki!$B:$B,"&lt;&gt;")</f>
        <v>7</v>
      </c>
    </row>
    <row r="68" spans="1:5">
      <c r="A68" s="403" t="s">
        <v>1514</v>
      </c>
      <c r="B68" s="149">
        <f>SUMIFS(Réttabanki!$T:$T,Réttabanki!$W:$W,$A68)</f>
        <v>58593.48</v>
      </c>
      <c r="C68" s="169">
        <f>SUMIFS(Réttabanki!$C:$C,Réttabanki!$W:$W,$A68)/1000</f>
        <v>60</v>
      </c>
      <c r="D68" s="150">
        <f t="shared" si="2"/>
        <v>976.55800000000011</v>
      </c>
      <c r="E68" s="170">
        <f>COUNTIFS(Réttabanki!$W:$W,$A68,Réttabanki!$B:$B,"&lt;&gt;")</f>
        <v>14</v>
      </c>
    </row>
    <row r="69" spans="1:5">
      <c r="A69" s="403" t="s">
        <v>1542</v>
      </c>
      <c r="B69" s="149">
        <f>SUMIFS(Réttabanki!$T:$T,Réttabanki!$W:$W,$A69)</f>
        <v>50669.2</v>
      </c>
      <c r="C69" s="169">
        <f>SUMIFS(Réttabanki!$C:$C,Réttabanki!$W:$W,$A69)/1000</f>
        <v>65</v>
      </c>
      <c r="D69" s="150">
        <f t="shared" si="2"/>
        <v>779.52615384615376</v>
      </c>
      <c r="E69" s="170">
        <f>COUNTIFS(Réttabanki!$W:$W,$A69,Réttabanki!$B:$B,"&lt;&gt;")</f>
        <v>12</v>
      </c>
    </row>
    <row r="70" spans="1:5">
      <c r="A70" s="403" t="s">
        <v>1875</v>
      </c>
      <c r="B70" s="149">
        <f>SUMIFS(Réttabanki!$T:$T,Réttabanki!$W:$W,$A70)</f>
        <v>64842</v>
      </c>
      <c r="C70" s="169">
        <f>SUMIFS(Réttabanki!$C:$C,Réttabanki!$W:$W,$A70)/1000</f>
        <v>60</v>
      </c>
      <c r="D70" s="150">
        <f t="shared" si="2"/>
        <v>1080.7</v>
      </c>
      <c r="E70" s="170">
        <f>COUNTIFS(Réttabanki!$W:$W,$A70,Réttabanki!$B:$B,"&lt;&gt;")</f>
        <v>8</v>
      </c>
    </row>
    <row r="71" spans="1:5">
      <c r="A71" s="403" t="s">
        <v>1727</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1774</v>
      </c>
      <c r="B72" s="149">
        <f>SUMIFS(Réttabanki!$T:$T,Réttabanki!$W:$W,$A72)</f>
        <v>76208</v>
      </c>
      <c r="C72" s="169">
        <f>SUMIFS(Réttabanki!$C:$C,Réttabanki!$W:$W,$A72)/1000</f>
        <v>100</v>
      </c>
      <c r="D72" s="150">
        <f t="shared" si="2"/>
        <v>762.08</v>
      </c>
      <c r="E72" s="170">
        <f>COUNTIFS(Réttabanki!$W:$W,$A72,Réttabanki!$B:$B,"&lt;&gt;")</f>
        <v>9</v>
      </c>
    </row>
    <row r="73" spans="1:5">
      <c r="A73" s="403" t="s">
        <v>1847</v>
      </c>
      <c r="B73" s="149">
        <f>SUMIFS(Réttabanki!$T:$T,Réttabanki!$W:$W,$A73)</f>
        <v>67210</v>
      </c>
      <c r="C73" s="169">
        <f>SUMIFS(Réttabanki!$C:$C,Réttabanki!$W:$W,$A73)/1000</f>
        <v>100</v>
      </c>
      <c r="D73" s="150">
        <f t="shared" si="2"/>
        <v>672.1</v>
      </c>
      <c r="E73" s="170">
        <f>COUNTIFS(Réttabanki!$W:$W,$A73,Réttabanki!$B:$B,"&lt;&gt;")</f>
        <v>8</v>
      </c>
    </row>
    <row r="74" spans="1:5">
      <c r="A74" s="403" t="s">
        <v>1837</v>
      </c>
      <c r="B74" s="149">
        <f>SUMIFS(Réttabanki!$T:$T,Réttabanki!$W:$W,$A74)</f>
        <v>65120</v>
      </c>
      <c r="C74" s="169">
        <f>SUMIFS(Réttabanki!$C:$C,Réttabanki!$W:$W,$A74)/1000</f>
        <v>101</v>
      </c>
      <c r="D74" s="150">
        <f t="shared" si="2"/>
        <v>644.75247524752479</v>
      </c>
      <c r="E74" s="170">
        <f>COUNTIFS(Réttabanki!$W:$W,$A74,Réttabanki!$B:$B,"&lt;&gt;")</f>
        <v>11</v>
      </c>
    </row>
    <row r="75" spans="1:5">
      <c r="A75" s="403" t="s">
        <v>1779</v>
      </c>
      <c r="B75" s="149">
        <f>SUMIFS(Réttabanki!$T:$T,Réttabanki!$W:$W,$A75)</f>
        <v>69785</v>
      </c>
      <c r="C75" s="169">
        <f>SUMIFS(Réttabanki!$C:$C,Réttabanki!$W:$W,$A75)/1000</f>
        <v>70</v>
      </c>
      <c r="D75" s="150">
        <f t="shared" si="2"/>
        <v>996.92857142857144</v>
      </c>
      <c r="E75" s="170">
        <f>COUNTIFS(Réttabanki!$W:$W,$A75,Réttabanki!$B:$B,"&lt;&gt;")</f>
        <v>9</v>
      </c>
    </row>
    <row r="76" spans="1:5">
      <c r="A76" s="403" t="s">
        <v>1853</v>
      </c>
      <c r="B76" s="149">
        <f>SUMIFS(Réttabanki!$T:$T,Réttabanki!$W:$W,$A76)</f>
        <v>50560.5</v>
      </c>
      <c r="C76" s="169">
        <f>SUMIFS(Réttabanki!$C:$C,Réttabanki!$W:$W,$A76)/1000</f>
        <v>100.5</v>
      </c>
      <c r="D76" s="150">
        <f t="shared" si="2"/>
        <v>503.08955223880599</v>
      </c>
      <c r="E76" s="170">
        <f>COUNTIFS(Réttabanki!$W:$W,$A76,Réttabanki!$B:$B,"&lt;&gt;")</f>
        <v>11</v>
      </c>
    </row>
    <row r="77" spans="1:5">
      <c r="A77" s="403" t="s">
        <v>1762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1858</v>
      </c>
      <c r="B78" s="149">
        <f>SUMIFS(Réttabanki!$T:$T,Réttabanki!$W:$W,$A78)</f>
        <v>8201.6</v>
      </c>
      <c r="C78" s="169">
        <f>SUMIFS(Réttabanki!$C:$C,Réttabanki!$W:$W,$A78)/1000</f>
        <v>79.98</v>
      </c>
      <c r="D78" s="150">
        <f t="shared" si="2"/>
        <v>102.54563640910227</v>
      </c>
      <c r="E78" s="170">
        <f>COUNTIFS(Réttabanki!$W:$W,$A78,Réttabanki!$B:$B,"&lt;&gt;")</f>
        <v>4</v>
      </c>
    </row>
    <row r="79" spans="1:5">
      <c r="A79" s="403" t="s">
        <v>1869</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1740</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1750</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1756</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1637</v>
      </c>
      <c r="B84" s="149">
        <f>SUMIFS(Réttabanki!$T:$T,Réttabanki!$W:$W,$A84)</f>
        <v>183980.86000000002</v>
      </c>
      <c r="C84" s="169">
        <f>SUMIFS(Réttabanki!$C:$C,Réttabanki!$W:$W,$A84)/1000</f>
        <v>100.001</v>
      </c>
      <c r="D84" s="150">
        <f t="shared" si="2"/>
        <v>1839.7902020979791</v>
      </c>
      <c r="E84" s="170">
        <f>COUNTIFS(Réttabanki!$W:$W,$A84,Réttabanki!$B:$B,"&lt;&gt;")</f>
        <v>8</v>
      </c>
    </row>
    <row r="85" spans="1:5">
      <c r="A85" s="403" t="s">
        <v>1890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4678</v>
      </c>
      <c r="B1" s="176" t="s">
        <v>4679</v>
      </c>
      <c r="C1" s="176" t="s">
        <v>4680</v>
      </c>
      <c r="D1" s="176" t="s">
        <v>4681</v>
      </c>
      <c r="E1" s="176" t="s">
        <v>4682</v>
      </c>
      <c r="F1" s="176" t="s">
        <v>4683</v>
      </c>
      <c r="G1" s="176" t="s">
        <v>4684</v>
      </c>
      <c r="H1" s="176" t="s">
        <v>4685</v>
      </c>
      <c r="I1" s="176" t="s">
        <v>4686</v>
      </c>
      <c r="J1" s="176" t="s">
        <v>4687</v>
      </c>
      <c r="K1" s="176" t="s">
        <v>4688</v>
      </c>
      <c r="L1" s="176" t="s">
        <v>4689</v>
      </c>
      <c r="M1" s="176" t="s">
        <v>4690</v>
      </c>
      <c r="N1" s="176" t="s">
        <v>19</v>
      </c>
      <c r="O1" s="176" t="s">
        <v>4691</v>
      </c>
      <c r="P1" s="176" t="s">
        <v>4692</v>
      </c>
      <c r="Q1" s="311" t="s">
        <v>4693</v>
      </c>
    </row>
    <row r="2" spans="1:17" ht="18" customHeight="1">
      <c r="A2" s="181">
        <v>46251</v>
      </c>
      <c r="B2" s="182"/>
      <c r="C2" s="182" t="s">
        <v>4694</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1580</v>
      </c>
      <c r="D3" s="185" t="s">
        <v>1996</v>
      </c>
      <c r="E3" s="186"/>
      <c r="F3" s="185"/>
      <c r="G3" s="185"/>
      <c r="H3" s="185"/>
      <c r="I3" s="185"/>
      <c r="J3" s="185"/>
      <c r="K3" s="185"/>
      <c r="L3" s="185"/>
      <c r="M3" s="185"/>
      <c r="N3" s="185"/>
      <c r="O3" s="185"/>
      <c r="P3" s="185"/>
      <c r="Q3" s="312" t="s">
        <v>4695</v>
      </c>
    </row>
    <row r="4" spans="1:17" ht="18" customHeight="1">
      <c r="A4" s="177">
        <v>46251</v>
      </c>
      <c r="B4" s="178" t="str">
        <f t="shared" ca="1" si="0"/>
        <v>Active</v>
      </c>
      <c r="C4" s="178" t="s">
        <v>155</v>
      </c>
      <c r="D4" s="178" t="s">
        <v>1996</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1996</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1996</v>
      </c>
      <c r="E6" s="179">
        <f>Hráefnaskrá!$D$155/1000</f>
        <v>8</v>
      </c>
      <c r="F6" s="178"/>
      <c r="G6" s="178"/>
      <c r="H6" s="178"/>
      <c r="I6" s="178" t="s">
        <v>3795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761</v>
      </c>
      <c r="D7" s="178" t="s">
        <v>1996</v>
      </c>
      <c r="E7" s="179">
        <f>Hráefnaskrá!$D$156/1000</f>
        <v>6.7</v>
      </c>
      <c r="F7" s="178"/>
      <c r="G7" s="178"/>
      <c r="H7" s="178"/>
      <c r="I7" s="178" t="s">
        <v>3795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1996</v>
      </c>
      <c r="E8" s="179">
        <f>Hráefnaskrá!$D$157/1000</f>
        <v>2</v>
      </c>
      <c r="F8" s="178"/>
      <c r="G8" s="178"/>
      <c r="H8" s="178"/>
      <c r="I8" s="178" t="s">
        <v>3795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1996</v>
      </c>
      <c r="E9" s="179">
        <f>Hráefnaskrá!$D$158/1000</f>
        <v>0.4</v>
      </c>
      <c r="F9" s="178"/>
      <c r="G9" s="178"/>
      <c r="H9" s="178"/>
      <c r="I9" s="178" t="s">
        <v>3795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1996</v>
      </c>
      <c r="E10" s="179">
        <f>Hráefnaskrá!$D$159/1000</f>
        <v>0.4</v>
      </c>
      <c r="F10" s="178"/>
      <c r="G10" s="178"/>
      <c r="H10" s="178"/>
      <c r="I10" s="178" t="s">
        <v>3795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892</v>
      </c>
      <c r="D11" s="178" t="s">
        <v>1996</v>
      </c>
      <c r="E11" s="179">
        <f>Hráefnaskrá!$D$160/1000</f>
        <v>9.1999999999999993</v>
      </c>
      <c r="F11" s="178"/>
      <c r="G11" s="178"/>
      <c r="H11" s="178"/>
      <c r="I11" s="178" t="s">
        <v>3795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868</v>
      </c>
      <c r="D12" s="185" t="s">
        <v>1996</v>
      </c>
      <c r="E12" s="186"/>
      <c r="F12" s="185"/>
      <c r="G12" s="185"/>
      <c r="H12" s="185"/>
      <c r="I12" s="185"/>
      <c r="J12" s="185"/>
      <c r="K12" s="185"/>
      <c r="L12" s="185"/>
      <c r="M12" s="185"/>
      <c r="N12" s="185"/>
      <c r="O12" s="185"/>
      <c r="P12" s="185"/>
      <c r="Q12" s="312" t="s">
        <v>4695</v>
      </c>
    </row>
    <row r="13" spans="1:17" ht="18" customHeight="1">
      <c r="A13" s="177">
        <v>46251</v>
      </c>
      <c r="B13" s="178" t="str">
        <f t="shared" ca="1" si="0"/>
        <v>Active</v>
      </c>
      <c r="C13" s="178" t="s">
        <v>155</v>
      </c>
      <c r="D13" s="178" t="s">
        <v>1996</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1996</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1996</v>
      </c>
      <c r="E15" s="179">
        <f>Hráefnaskrá!$D$47/1000</f>
        <v>6</v>
      </c>
      <c r="F15" s="178"/>
      <c r="G15" s="178"/>
      <c r="H15" s="178"/>
      <c r="I15" s="178" t="s">
        <v>3795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1996</v>
      </c>
      <c r="E16" s="179">
        <f>Hráefnaskrá!$D$48/1000</f>
        <v>2</v>
      </c>
      <c r="F16" s="178"/>
      <c r="G16" s="178"/>
      <c r="H16" s="178"/>
      <c r="I16" s="178" t="s">
        <v>3795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1996</v>
      </c>
      <c r="E17" s="179">
        <f>Hráefnaskrá!$D$49/1000</f>
        <v>1.5</v>
      </c>
      <c r="F17" s="178"/>
      <c r="G17" s="178"/>
      <c r="H17" s="178"/>
      <c r="I17" s="178" t="s">
        <v>3795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1105</v>
      </c>
      <c r="D18" s="178" t="s">
        <v>1996</v>
      </c>
      <c r="E18" s="179">
        <f>Hráefnaskrá!$D$50/1000</f>
        <v>0.9</v>
      </c>
      <c r="F18" s="178"/>
      <c r="G18" s="178"/>
      <c r="H18" s="178"/>
      <c r="I18" s="178" t="s">
        <v>3795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1996</v>
      </c>
      <c r="E19" s="179">
        <f>Hráefnaskrá!$D$51/1000</f>
        <v>0.5</v>
      </c>
      <c r="F19" s="178"/>
      <c r="G19" s="178"/>
      <c r="H19" s="178"/>
      <c r="I19" s="178" t="s">
        <v>3795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893</v>
      </c>
      <c r="D20" s="178" t="s">
        <v>1996</v>
      </c>
      <c r="E20" s="179">
        <f>Hráefnaskrá!$D$52/1000</f>
        <v>0.2</v>
      </c>
      <c r="F20" s="178"/>
      <c r="G20" s="178"/>
      <c r="H20" s="178"/>
      <c r="I20" s="178" t="s">
        <v>3795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1996</v>
      </c>
      <c r="E21" s="179">
        <f>Hráefnaskrá!$D$53/1000</f>
        <v>0.2</v>
      </c>
      <c r="F21" s="178"/>
      <c r="G21" s="178"/>
      <c r="H21" s="178"/>
      <c r="I21" s="178" t="s">
        <v>3795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1996</v>
      </c>
      <c r="E22" s="179">
        <f>Hráefnaskrá!$D$54/1000</f>
        <v>0.1</v>
      </c>
      <c r="F22" s="178"/>
      <c r="G22" s="178"/>
      <c r="H22" s="178"/>
      <c r="I22" s="178" t="s">
        <v>3795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892</v>
      </c>
      <c r="D23" s="178" t="s">
        <v>1996</v>
      </c>
      <c r="E23" s="179">
        <f>Hráefnaskrá!$D$55/1000</f>
        <v>0.6</v>
      </c>
      <c r="F23" s="178"/>
      <c r="G23" s="178"/>
      <c r="H23" s="178"/>
      <c r="I23" s="178" t="s">
        <v>3795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1996</v>
      </c>
      <c r="E24" s="179"/>
      <c r="F24" s="178"/>
      <c r="G24" s="178"/>
      <c r="H24" s="178"/>
      <c r="I24" s="178" t="s">
        <v>3795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row>
    <row r="25" spans="1:17" ht="18" customHeight="1">
      <c r="A25" s="177">
        <v>46251</v>
      </c>
      <c r="B25" s="178" t="str">
        <f t="shared" ca="1" si="0"/>
        <v>Active</v>
      </c>
      <c r="C25" s="178" t="s">
        <v>1251</v>
      </c>
      <c r="D25" s="178" t="s">
        <v>2016</v>
      </c>
      <c r="E25" s="179"/>
      <c r="F25" s="178"/>
      <c r="G25" s="178"/>
      <c r="H25" s="178"/>
      <c r="I25" s="178" t="s">
        <v>3795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row>
    <row r="26" spans="1:17" ht="18" customHeight="1">
      <c r="A26" s="177">
        <v>46251</v>
      </c>
      <c r="B26" s="178" t="str">
        <f t="shared" ca="1" si="0"/>
        <v>Active</v>
      </c>
      <c r="C26" s="178" t="s">
        <v>309</v>
      </c>
      <c r="D26" s="178" t="s">
        <v>2016</v>
      </c>
      <c r="E26" s="179"/>
      <c r="F26" s="178"/>
      <c r="G26" s="178"/>
      <c r="H26" s="178"/>
      <c r="I26" s="178" t="s">
        <v>3795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row>
    <row r="27" spans="1:17" ht="18" customHeight="1">
      <c r="A27" s="177">
        <v>46251</v>
      </c>
      <c r="B27" s="178" t="str">
        <f t="shared" ca="1" si="0"/>
        <v>Active</v>
      </c>
      <c r="C27" s="178" t="s">
        <v>1246</v>
      </c>
      <c r="D27" s="178" t="s">
        <v>1996</v>
      </c>
      <c r="E27" s="179"/>
      <c r="F27" s="178"/>
      <c r="G27" s="178"/>
      <c r="H27" s="178"/>
      <c r="I27" s="178" t="s">
        <v>3795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row>
    <row r="28" spans="1:17" ht="18" customHeight="1">
      <c r="A28" s="177">
        <v>46251</v>
      </c>
      <c r="B28" s="178" t="str">
        <f t="shared" ca="1" si="0"/>
        <v>Active</v>
      </c>
      <c r="C28" s="178" t="s">
        <v>1246</v>
      </c>
      <c r="D28" s="178" t="s">
        <v>2016</v>
      </c>
      <c r="E28" s="179"/>
      <c r="F28" s="178"/>
      <c r="G28" s="178"/>
      <c r="H28" s="178"/>
      <c r="I28" s="178" t="s">
        <v>3795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row>
    <row r="29" spans="1:17" ht="18" customHeight="1">
      <c r="A29" s="177">
        <v>46251</v>
      </c>
      <c r="B29" s="178" t="str">
        <f t="shared" ca="1" si="0"/>
        <v>Active</v>
      </c>
      <c r="C29" s="178" t="s">
        <v>343</v>
      </c>
      <c r="D29" s="178" t="s">
        <v>2041</v>
      </c>
      <c r="E29" s="179"/>
      <c r="F29" s="178"/>
      <c r="G29" s="178"/>
      <c r="H29" s="178"/>
      <c r="I29" s="178" t="s">
        <v>3795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row>
    <row r="30" spans="1:17" ht="18" customHeight="1">
      <c r="A30" s="177">
        <v>46251</v>
      </c>
      <c r="B30" s="178" t="str">
        <f t="shared" ca="1" si="0"/>
        <v>Active</v>
      </c>
      <c r="C30" s="178" t="s">
        <v>565</v>
      </c>
      <c r="D30" s="178" t="s">
        <v>2041</v>
      </c>
      <c r="E30" s="179"/>
      <c r="F30" s="178"/>
      <c r="G30" s="178"/>
      <c r="H30" s="178"/>
      <c r="I30" s="178" t="s">
        <v>3795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row>
    <row r="31" spans="1:17" ht="18" customHeight="1">
      <c r="A31" s="181">
        <v>46252</v>
      </c>
      <c r="B31" s="182"/>
      <c r="C31" s="182" t="s">
        <v>4694</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800</v>
      </c>
      <c r="D32" s="178" t="s">
        <v>1996</v>
      </c>
      <c r="E32" s="179"/>
      <c r="F32" s="178"/>
      <c r="G32" s="178"/>
      <c r="H32" s="178"/>
      <c r="I32" s="178" t="s">
        <v>3795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row>
    <row r="33" spans="1:17" ht="18" customHeight="1">
      <c r="A33" s="336">
        <v>46252</v>
      </c>
      <c r="B33" s="337" t="str">
        <f t="shared" ref="B33:B48" ca="1" si="2">IF($A33&lt;TODAY(),"Expired","Active")</f>
        <v>Active</v>
      </c>
      <c r="C33" s="339" t="s">
        <v>475</v>
      </c>
      <c r="D33" s="337" t="s">
        <v>1996</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1477</v>
      </c>
      <c r="D34" s="337" t="s">
        <v>1996</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1996</v>
      </c>
      <c r="E35" s="338">
        <f>Hráefnaskrá!$D$313/1000</f>
        <v>10</v>
      </c>
      <c r="F35" s="337"/>
      <c r="G35" s="337"/>
      <c r="H35" s="337"/>
      <c r="I35" s="337" t="s">
        <v>3795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1996</v>
      </c>
      <c r="E36" s="338">
        <f>Hráefnaskrá!$D$314/1000</f>
        <v>6.7</v>
      </c>
      <c r="F36" s="337"/>
      <c r="G36" s="337"/>
      <c r="H36" s="337"/>
      <c r="I36" s="337" t="s">
        <v>3795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1996</v>
      </c>
      <c r="E37" s="338">
        <f>Hráefnaskrá!$D$315/1000</f>
        <v>33.299999999999997</v>
      </c>
      <c r="F37" s="337"/>
      <c r="G37" s="337"/>
      <c r="H37" s="337"/>
      <c r="I37" s="337" t="s">
        <v>3795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1996</v>
      </c>
      <c r="E38" s="338">
        <f>Hráefnaskrá!$D$316/1000</f>
        <v>5</v>
      </c>
      <c r="F38" s="337"/>
      <c r="G38" s="337"/>
      <c r="H38" s="337"/>
      <c r="I38" s="337" t="s">
        <v>3795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934</v>
      </c>
      <c r="D39" s="337" t="s">
        <v>1996</v>
      </c>
      <c r="E39" s="338">
        <f>Hráefnaskrá!$D$317/1000</f>
        <v>8.3000000000000007</v>
      </c>
      <c r="F39" s="337"/>
      <c r="G39" s="337"/>
      <c r="H39" s="337"/>
      <c r="I39" s="337" t="s">
        <v>3795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1996</v>
      </c>
      <c r="E40" s="338">
        <f>Hráefnaskrá!$D$318/1000</f>
        <v>0.83</v>
      </c>
      <c r="F40" s="337"/>
      <c r="G40" s="337"/>
      <c r="H40" s="337"/>
      <c r="I40" s="337" t="s">
        <v>3795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891</v>
      </c>
      <c r="D41" s="337" t="s">
        <v>1996</v>
      </c>
      <c r="E41" s="338">
        <f>Hráefnaskrá!$D$319/1000</f>
        <v>1.3</v>
      </c>
      <c r="F41" s="337"/>
      <c r="G41" s="337"/>
      <c r="H41" s="337"/>
      <c r="I41" s="337" t="s">
        <v>3795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1996</v>
      </c>
      <c r="E42" s="338">
        <f>Hráefnaskrá!$D$320/1000</f>
        <v>0.67</v>
      </c>
      <c r="F42" s="337"/>
      <c r="G42" s="337"/>
      <c r="H42" s="337"/>
      <c r="I42" s="337" t="s">
        <v>3795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1996</v>
      </c>
      <c r="E43" s="338">
        <f>Hráefnaskrá!$D$321/1000</f>
        <v>0.13300000000000001</v>
      </c>
      <c r="F43" s="337"/>
      <c r="G43" s="337"/>
      <c r="H43" s="337"/>
      <c r="I43" s="337" t="s">
        <v>3795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1996</v>
      </c>
      <c r="E44" s="338">
        <f>Hráefnaskrá!$D$322/1000</f>
        <v>0.05</v>
      </c>
      <c r="F44" s="337"/>
      <c r="G44" s="337"/>
      <c r="H44" s="337"/>
      <c r="I44" s="337" t="s">
        <v>3795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1996</v>
      </c>
      <c r="E45" s="338">
        <f>Hráefnaskrá!$D$323/1000</f>
        <v>0.01</v>
      </c>
      <c r="F45" s="337"/>
      <c r="G45" s="337"/>
      <c r="H45" s="337"/>
      <c r="I45" s="337" t="s">
        <v>3795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1996</v>
      </c>
      <c r="E46" s="338">
        <f>Hráefnaskrá!$D$324/1000</f>
        <v>6.7000000000000004E-2</v>
      </c>
      <c r="F46" s="337"/>
      <c r="G46" s="337"/>
      <c r="H46" s="337"/>
      <c r="I46" s="337" t="s">
        <v>3795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1520</v>
      </c>
      <c r="D47" s="337" t="s">
        <v>1996</v>
      </c>
      <c r="E47" s="338">
        <f>Hráefnaskrá!$D$325/1000</f>
        <v>0.125</v>
      </c>
      <c r="F47" s="337"/>
      <c r="G47" s="337"/>
      <c r="H47" s="337"/>
      <c r="I47" s="337" t="s">
        <v>3795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892</v>
      </c>
      <c r="D48" s="337" t="s">
        <v>1996</v>
      </c>
      <c r="E48" s="338">
        <f>Hráefnaskrá!$D$326/1000</f>
        <v>3.4119999999999999</v>
      </c>
      <c r="F48" s="337"/>
      <c r="G48" s="337"/>
      <c r="H48" s="337"/>
      <c r="I48" s="337" t="s">
        <v>3795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1093</v>
      </c>
      <c r="D49" s="178" t="s">
        <v>1996</v>
      </c>
      <c r="E49" s="179"/>
      <c r="F49" s="178"/>
      <c r="G49" s="178"/>
      <c r="H49" s="178"/>
      <c r="I49" s="178" t="s">
        <v>3795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row>
    <row r="50" spans="1:17" ht="18" customHeight="1">
      <c r="A50" s="177">
        <v>46252</v>
      </c>
      <c r="B50" s="178" t="str">
        <f t="shared" ca="1" si="1"/>
        <v>Active</v>
      </c>
      <c r="C50" s="178" t="s">
        <v>62</v>
      </c>
      <c r="D50" s="178" t="s">
        <v>1996</v>
      </c>
      <c r="E50" s="179"/>
      <c r="F50" s="178"/>
      <c r="G50" s="178"/>
      <c r="H50" s="178"/>
      <c r="I50" s="178" t="s">
        <v>3795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row>
    <row r="51" spans="1:17" ht="18" customHeight="1">
      <c r="A51" s="184">
        <v>46252</v>
      </c>
      <c r="B51" s="185" t="str">
        <f t="shared" ca="1" si="1"/>
        <v>Active</v>
      </c>
      <c r="C51" s="367" t="s">
        <v>1762</v>
      </c>
      <c r="D51" s="185" t="s">
        <v>2016</v>
      </c>
      <c r="E51" s="186"/>
      <c r="F51" s="185"/>
      <c r="G51" s="185"/>
      <c r="H51" s="185"/>
      <c r="I51" s="185"/>
      <c r="J51" s="185"/>
      <c r="K51" s="185"/>
      <c r="L51" s="185"/>
      <c r="M51" s="185"/>
      <c r="N51" s="185"/>
      <c r="O51" s="185"/>
      <c r="P51" s="185"/>
      <c r="Q51" s="312" t="s">
        <v>4695</v>
      </c>
    </row>
    <row r="52" spans="1:17" ht="18" customHeight="1">
      <c r="A52" s="177">
        <v>46252</v>
      </c>
      <c r="B52" s="178" t="str">
        <f t="shared" ca="1" si="1"/>
        <v>Active</v>
      </c>
      <c r="C52" s="178" t="s">
        <v>457</v>
      </c>
      <c r="D52" s="178" t="s">
        <v>2016</v>
      </c>
      <c r="E52" s="179">
        <f>Hráefnaskrá!$D$440/1000</f>
        <v>40</v>
      </c>
      <c r="F52" s="178"/>
      <c r="G52" s="178"/>
      <c r="H52" s="178"/>
      <c r="I52" s="178" t="s">
        <v>3795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2016</v>
      </c>
      <c r="E53" s="179">
        <f>Hráefnaskrá!$D$441/1000</f>
        <v>33.299999999999997</v>
      </c>
      <c r="F53" s="178"/>
      <c r="G53" s="178"/>
      <c r="H53" s="178"/>
      <c r="I53" s="178" t="s">
        <v>3795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2016</v>
      </c>
      <c r="E54" s="179">
        <f>Hráefnaskrá!$D$442/1000</f>
        <v>5</v>
      </c>
      <c r="F54" s="178"/>
      <c r="G54" s="178"/>
      <c r="H54" s="178"/>
      <c r="I54" s="178" t="s">
        <v>3795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2016</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934</v>
      </c>
      <c r="D56" s="178" t="s">
        <v>2016</v>
      </c>
      <c r="E56" s="179">
        <f>Hráefnaskrá!$D$444/1000</f>
        <v>2</v>
      </c>
      <c r="F56" s="178"/>
      <c r="G56" s="178"/>
      <c r="H56" s="178"/>
      <c r="I56" s="178" t="s">
        <v>3795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2016</v>
      </c>
      <c r="E57" s="179">
        <f>Hráefnaskrá!$D$445/1000</f>
        <v>0.83</v>
      </c>
      <c r="F57" s="178"/>
      <c r="G57" s="178"/>
      <c r="H57" s="178"/>
      <c r="I57" s="178" t="s">
        <v>3795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891</v>
      </c>
      <c r="D58" s="178" t="s">
        <v>2016</v>
      </c>
      <c r="E58" s="179">
        <f>Hráefnaskrá!$D$446/1000</f>
        <v>1.3</v>
      </c>
      <c r="F58" s="178"/>
      <c r="G58" s="178"/>
      <c r="H58" s="178"/>
      <c r="I58" s="178" t="s">
        <v>3795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2016</v>
      </c>
      <c r="E59" s="179">
        <f>Hráefnaskrá!$D$447/1000</f>
        <v>0.67</v>
      </c>
      <c r="F59" s="178"/>
      <c r="G59" s="178"/>
      <c r="H59" s="178"/>
      <c r="I59" s="178" t="s">
        <v>3795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2016</v>
      </c>
      <c r="E60" s="179">
        <f>Hráefnaskrá!$D$448/1000</f>
        <v>0.13300000000000001</v>
      </c>
      <c r="F60" s="178"/>
      <c r="G60" s="178"/>
      <c r="H60" s="178"/>
      <c r="I60" s="178" t="s">
        <v>3795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2016</v>
      </c>
      <c r="E61" s="179">
        <f>Hráefnaskrá!$D$449/1000</f>
        <v>6.7000000000000004E-2</v>
      </c>
      <c r="F61" s="178"/>
      <c r="G61" s="178"/>
      <c r="H61" s="178"/>
      <c r="I61" s="178" t="s">
        <v>3795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892</v>
      </c>
      <c r="D62" s="178" t="s">
        <v>2016</v>
      </c>
      <c r="E62" s="179">
        <f>Hráefnaskrá!$D$450/1000</f>
        <v>10</v>
      </c>
      <c r="F62" s="178"/>
      <c r="G62" s="178"/>
      <c r="H62" s="178"/>
      <c r="I62" s="178" t="s">
        <v>3795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807</v>
      </c>
      <c r="D63" s="178" t="s">
        <v>1996</v>
      </c>
      <c r="E63" s="179"/>
      <c r="F63" s="178"/>
      <c r="G63" s="178"/>
      <c r="H63" s="178"/>
      <c r="I63" s="178" t="s">
        <v>3795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row>
    <row r="64" spans="1:17" ht="18" customHeight="1">
      <c r="A64" s="177">
        <v>46252</v>
      </c>
      <c r="B64" s="178" t="str">
        <f t="shared" ca="1" si="1"/>
        <v>Active</v>
      </c>
      <c r="C64" s="178" t="s">
        <v>881</v>
      </c>
      <c r="D64" s="178" t="s">
        <v>1996</v>
      </c>
      <c r="E64" s="179"/>
      <c r="F64" s="178"/>
      <c r="G64" s="178"/>
      <c r="H64" s="178"/>
      <c r="I64" s="178" t="s">
        <v>3795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row>
    <row r="65" spans="1:17" ht="18" customHeight="1">
      <c r="A65" s="177">
        <v>46252</v>
      </c>
      <c r="B65" s="178" t="str">
        <f t="shared" ca="1" si="1"/>
        <v>Active</v>
      </c>
      <c r="C65" s="178" t="s">
        <v>392</v>
      </c>
      <c r="D65" s="178" t="s">
        <v>1996</v>
      </c>
      <c r="E65" s="179"/>
      <c r="F65" s="178"/>
      <c r="G65" s="178"/>
      <c r="H65" s="178"/>
      <c r="I65" s="178" t="s">
        <v>3795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row>
    <row r="66" spans="1:17" ht="18" customHeight="1">
      <c r="A66" s="177">
        <v>46252</v>
      </c>
      <c r="B66" s="178" t="str">
        <f t="shared" ca="1" si="1"/>
        <v>Active</v>
      </c>
      <c r="C66" s="178" t="s">
        <v>327</v>
      </c>
      <c r="D66" s="178" t="s">
        <v>1996</v>
      </c>
      <c r="E66" s="179"/>
      <c r="F66" s="178"/>
      <c r="G66" s="178"/>
      <c r="H66" s="178"/>
      <c r="I66" s="178" t="s">
        <v>3795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row>
    <row r="67" spans="1:17" ht="18" customHeight="1">
      <c r="A67" s="177">
        <v>46252</v>
      </c>
      <c r="B67" s="178" t="str">
        <f t="shared" ca="1" si="1"/>
        <v>Active</v>
      </c>
      <c r="C67" s="178" t="s">
        <v>353</v>
      </c>
      <c r="D67" s="178" t="s">
        <v>2016</v>
      </c>
      <c r="E67" s="179"/>
      <c r="F67" s="178"/>
      <c r="G67" s="178"/>
      <c r="H67" s="178"/>
      <c r="I67" s="178" t="s">
        <v>3795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row>
    <row r="68" spans="1:17" ht="18" customHeight="1">
      <c r="A68" s="177">
        <v>46252</v>
      </c>
      <c r="B68" s="178" t="str">
        <f t="shared" ca="1" si="1"/>
        <v>Active</v>
      </c>
      <c r="C68" s="178" t="s">
        <v>881</v>
      </c>
      <c r="D68" s="178" t="s">
        <v>2016</v>
      </c>
      <c r="E68" s="179"/>
      <c r="F68" s="178"/>
      <c r="G68" s="178"/>
      <c r="H68" s="178"/>
      <c r="I68" s="178" t="s">
        <v>3795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row>
    <row r="69" spans="1:17" ht="18" customHeight="1">
      <c r="A69" s="177">
        <v>46252</v>
      </c>
      <c r="B69" s="178" t="str">
        <f t="shared" ca="1" si="1"/>
        <v>Active</v>
      </c>
      <c r="C69" s="178" t="s">
        <v>406</v>
      </c>
      <c r="D69" s="178" t="s">
        <v>2041</v>
      </c>
      <c r="E69" s="179"/>
      <c r="F69" s="178"/>
      <c r="G69" s="178"/>
      <c r="H69" s="178"/>
      <c r="I69" s="178" t="s">
        <v>3795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row>
    <row r="70" spans="1:17" ht="18" customHeight="1">
      <c r="A70" s="177">
        <v>46252</v>
      </c>
      <c r="B70" s="178" t="str">
        <f t="shared" ca="1" si="1"/>
        <v>Active</v>
      </c>
      <c r="C70" s="178" t="s">
        <v>378</v>
      </c>
      <c r="D70" s="178" t="s">
        <v>2041</v>
      </c>
      <c r="E70" s="179"/>
      <c r="F70" s="178"/>
      <c r="G70" s="178"/>
      <c r="H70" s="178"/>
      <c r="I70" s="178" t="s">
        <v>3795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row>
    <row r="71" spans="1:17" ht="18" customHeight="1">
      <c r="A71" s="331">
        <v>46252</v>
      </c>
      <c r="B71" s="312" t="str">
        <f ca="1">IF($A71&lt;TODAY(),"Expired","Active")</f>
        <v>Active</v>
      </c>
      <c r="C71" s="312" t="s">
        <v>1077</v>
      </c>
      <c r="D71" s="312" t="s">
        <v>2016</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row>
    <row r="72" spans="1:17" ht="18" customHeight="1">
      <c r="A72" s="331">
        <v>46252</v>
      </c>
      <c r="B72" s="312" t="str">
        <f ca="1">IF($A72&lt;TODAY(),"Expired","Active")</f>
        <v>Active</v>
      </c>
      <c r="C72" s="312" t="s">
        <v>260</v>
      </c>
      <c r="D72" s="312" t="s">
        <v>2016</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row>
    <row r="73" spans="1:17" ht="18" customHeight="1">
      <c r="A73" s="331">
        <v>46252</v>
      </c>
      <c r="B73" s="312" t="str">
        <f ca="1">IF($A73&lt;TODAY(),"Expired","Active")</f>
        <v>Active</v>
      </c>
      <c r="C73" s="312" t="s">
        <v>1203</v>
      </c>
      <c r="D73" s="312" t="s">
        <v>960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row>
    <row r="74" spans="1:17" ht="18" customHeight="1">
      <c r="A74" s="331">
        <v>46252</v>
      </c>
      <c r="B74" s="312" t="str">
        <f ca="1">IF($A74&lt;TODAY(),"Expired","Active")</f>
        <v>Active</v>
      </c>
      <c r="C74" s="312" t="s">
        <v>1667</v>
      </c>
      <c r="D74" s="312" t="s">
        <v>960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row>
    <row r="75" spans="1:17" ht="18" customHeight="1">
      <c r="A75" s="181">
        <v>46253</v>
      </c>
      <c r="B75" s="182"/>
      <c r="C75" s="182" t="s">
        <v>4694</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1591</v>
      </c>
      <c r="D76" s="185" t="s">
        <v>1996</v>
      </c>
      <c r="E76" s="186"/>
      <c r="F76" s="185"/>
      <c r="G76" s="185"/>
      <c r="H76" s="185"/>
      <c r="I76" s="185"/>
      <c r="J76" s="185"/>
      <c r="K76" s="185"/>
      <c r="L76" s="185"/>
      <c r="M76" s="185"/>
      <c r="N76" s="185"/>
      <c r="O76" s="185"/>
      <c r="P76" s="185"/>
      <c r="Q76" s="312" t="s">
        <v>4695</v>
      </c>
    </row>
    <row r="77" spans="1:17" ht="18" customHeight="1">
      <c r="A77" s="177">
        <v>46253</v>
      </c>
      <c r="B77" s="178" t="str">
        <f t="shared" ca="1" si="3"/>
        <v>Active</v>
      </c>
      <c r="C77" s="178" t="s">
        <v>765</v>
      </c>
      <c r="D77" s="178" t="s">
        <v>1996</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878</v>
      </c>
      <c r="D78" s="178" t="s">
        <v>1996</v>
      </c>
      <c r="E78" s="179">
        <f>Hráefnaskrá!$D$173/1000</f>
        <v>13.3</v>
      </c>
      <c r="F78" s="178"/>
      <c r="G78" s="178"/>
      <c r="H78" s="178"/>
      <c r="I78" s="178" t="s">
        <v>3795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882</v>
      </c>
      <c r="D79" s="178" t="s">
        <v>1996</v>
      </c>
      <c r="E79" s="179">
        <f>Hráefnaskrá!$D$174/1000</f>
        <v>5.3</v>
      </c>
      <c r="F79" s="178"/>
      <c r="G79" s="178"/>
      <c r="H79" s="178"/>
      <c r="I79" s="178" t="s">
        <v>3795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934</v>
      </c>
      <c r="D80" s="178" t="s">
        <v>1996</v>
      </c>
      <c r="E80" s="179">
        <f>Hráefnaskrá!$D$175/1000</f>
        <v>2</v>
      </c>
      <c r="F80" s="178"/>
      <c r="G80" s="178"/>
      <c r="H80" s="178"/>
      <c r="I80" s="178" t="s">
        <v>3795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1996</v>
      </c>
      <c r="E81" s="179">
        <f>Hráefnaskrá!$D$176/1000</f>
        <v>2</v>
      </c>
      <c r="F81" s="178"/>
      <c r="G81" s="178"/>
      <c r="H81" s="178"/>
      <c r="I81" s="178" t="s">
        <v>3795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978</v>
      </c>
      <c r="D82" s="178" t="s">
        <v>1996</v>
      </c>
      <c r="E82" s="179">
        <f>Hráefnaskrá!$D$177/1000</f>
        <v>1.07</v>
      </c>
      <c r="F82" s="178"/>
      <c r="G82" s="178"/>
      <c r="H82" s="178"/>
      <c r="I82" s="178" t="s">
        <v>3795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919</v>
      </c>
      <c r="D83" s="178" t="s">
        <v>1996</v>
      </c>
      <c r="E83" s="179">
        <f>Hráefnaskrá!$D$178/1000</f>
        <v>0.67</v>
      </c>
      <c r="F83" s="178"/>
      <c r="G83" s="178"/>
      <c r="H83" s="178"/>
      <c r="I83" s="178" t="s">
        <v>3795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1996</v>
      </c>
      <c r="E84" s="179">
        <f>Hráefnaskrá!$D$179/1000</f>
        <v>1.33</v>
      </c>
      <c r="F84" s="178"/>
      <c r="G84" s="178"/>
      <c r="H84" s="178"/>
      <c r="I84" s="178" t="s">
        <v>3795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1526</v>
      </c>
      <c r="D85" s="178" t="s">
        <v>1996</v>
      </c>
      <c r="E85" s="179">
        <f>Hráefnaskrá!$D$180/1000</f>
        <v>7.0000000000000007E-2</v>
      </c>
      <c r="F85" s="178"/>
      <c r="G85" s="178"/>
      <c r="H85" s="178"/>
      <c r="I85" s="178" t="s">
        <v>3795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1996</v>
      </c>
      <c r="E86" s="179">
        <f>Hráefnaskrá!$D$181/1000</f>
        <v>0.03</v>
      </c>
      <c r="F86" s="178"/>
      <c r="G86" s="178"/>
      <c r="H86" s="178"/>
      <c r="I86" s="178" t="s">
        <v>3795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1996</v>
      </c>
      <c r="E87" s="179">
        <f>Hráefnaskrá!$D$182/1000</f>
        <v>0.08</v>
      </c>
      <c r="F87" s="178"/>
      <c r="G87" s="178"/>
      <c r="H87" s="178"/>
      <c r="I87" s="178" t="s">
        <v>3795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1996</v>
      </c>
      <c r="E88" s="179">
        <f>Hráefnaskrá!$D$183/1000</f>
        <v>0.76</v>
      </c>
      <c r="F88" s="178"/>
      <c r="G88" s="178"/>
      <c r="H88" s="178"/>
      <c r="I88" s="178" t="s">
        <v>3795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892</v>
      </c>
      <c r="D89" s="178" t="s">
        <v>1996</v>
      </c>
      <c r="E89" s="179">
        <f>Hráefnaskrá!$D$184/1000</f>
        <v>26.69</v>
      </c>
      <c r="F89" s="178"/>
      <c r="G89" s="178"/>
      <c r="H89" s="178"/>
      <c r="I89" s="178" t="s">
        <v>3795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1111</v>
      </c>
      <c r="D90" s="178" t="s">
        <v>1996</v>
      </c>
      <c r="E90" s="179"/>
      <c r="F90" s="178"/>
      <c r="G90" s="178"/>
      <c r="H90" s="178"/>
      <c r="I90" s="178" t="s">
        <v>3795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row>
    <row r="91" spans="1:17">
      <c r="A91" s="177">
        <v>46253</v>
      </c>
      <c r="B91" s="178" t="str">
        <f t="shared" ca="1" si="3"/>
        <v>Active</v>
      </c>
      <c r="C91" s="178" t="s">
        <v>97</v>
      </c>
      <c r="D91" s="178" t="s">
        <v>1996</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row>
    <row r="92" spans="1:17">
      <c r="A92" s="177">
        <v>46253</v>
      </c>
      <c r="B92" s="178" t="str">
        <f t="shared" ca="1" si="3"/>
        <v>Active</v>
      </c>
      <c r="C92" s="178" t="s">
        <v>479</v>
      </c>
      <c r="D92" s="178" t="s">
        <v>1996</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row>
    <row r="93" spans="1:17">
      <c r="A93" s="177">
        <v>46253</v>
      </c>
      <c r="B93" s="178" t="str">
        <f t="shared" ca="1" si="3"/>
        <v>Active</v>
      </c>
      <c r="C93" s="178" t="s">
        <v>513</v>
      </c>
      <c r="D93" s="178" t="s">
        <v>1996</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row>
    <row r="94" spans="1:17">
      <c r="A94" s="177">
        <v>46253</v>
      </c>
      <c r="B94" s="178" t="str">
        <f t="shared" ca="1" si="3"/>
        <v>Active</v>
      </c>
      <c r="C94" s="178" t="s">
        <v>1267</v>
      </c>
      <c r="D94" s="178" t="s">
        <v>2016</v>
      </c>
      <c r="E94" s="179"/>
      <c r="F94" s="178"/>
      <c r="G94" s="178"/>
      <c r="H94" s="178"/>
      <c r="I94" s="178" t="s">
        <v>3795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row>
    <row r="95" spans="1:17">
      <c r="A95" s="177">
        <v>46253</v>
      </c>
      <c r="B95" s="178" t="str">
        <f t="shared" ca="1" si="3"/>
        <v>Active</v>
      </c>
      <c r="C95" s="178" t="s">
        <v>479</v>
      </c>
      <c r="D95" s="178" t="s">
        <v>2016</v>
      </c>
      <c r="E95" s="179"/>
      <c r="F95" s="178"/>
      <c r="G95" s="178"/>
      <c r="H95" s="178"/>
      <c r="I95" s="178" t="s">
        <v>3795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row>
    <row r="96" spans="1:17">
      <c r="A96" s="177">
        <v>46253</v>
      </c>
      <c r="B96" s="178" t="str">
        <f t="shared" ca="1" si="3"/>
        <v>Active</v>
      </c>
      <c r="C96" s="178" t="s">
        <v>513</v>
      </c>
      <c r="D96" s="178" t="s">
        <v>2016</v>
      </c>
      <c r="E96" s="179"/>
      <c r="F96" s="178"/>
      <c r="G96" s="178"/>
      <c r="H96" s="178"/>
      <c r="I96" s="178" t="s">
        <v>3795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row>
    <row r="97" spans="1:17">
      <c r="A97" s="177">
        <v>46253</v>
      </c>
      <c r="B97" s="178" t="str">
        <f t="shared" ca="1" si="3"/>
        <v>Active</v>
      </c>
      <c r="C97" s="178" t="s">
        <v>1267</v>
      </c>
      <c r="D97" s="178" t="s">
        <v>960</v>
      </c>
      <c r="E97" s="179"/>
      <c r="F97" s="178"/>
      <c r="G97" s="178"/>
      <c r="H97" s="178"/>
      <c r="I97" s="178" t="s">
        <v>3795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row>
    <row r="98" spans="1:17">
      <c r="A98" s="177">
        <v>46253</v>
      </c>
      <c r="B98" s="178" t="str">
        <f t="shared" ca="1" si="3"/>
        <v>Active</v>
      </c>
      <c r="C98" s="178" t="s">
        <v>626</v>
      </c>
      <c r="D98" s="178" t="s">
        <v>960</v>
      </c>
      <c r="E98" s="179"/>
      <c r="F98" s="178"/>
      <c r="G98" s="178"/>
      <c r="H98" s="178"/>
      <c r="I98" s="178" t="s">
        <v>3795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row>
    <row r="99" spans="1:17" ht="18" customHeight="1">
      <c r="A99" s="177">
        <v>46253</v>
      </c>
      <c r="B99" s="178" t="str">
        <f t="shared" ca="1" si="3"/>
        <v>Active</v>
      </c>
      <c r="C99" s="178" t="s">
        <v>85</v>
      </c>
      <c r="D99" s="178" t="s">
        <v>2041</v>
      </c>
      <c r="E99" s="179"/>
      <c r="F99" s="178"/>
      <c r="G99" s="178"/>
      <c r="H99" s="178"/>
      <c r="I99" s="178" t="s">
        <v>3795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row>
    <row r="100" spans="1:17">
      <c r="A100" s="177">
        <v>46253</v>
      </c>
      <c r="B100" s="178" t="str">
        <f t="shared" ca="1" si="3"/>
        <v>Active</v>
      </c>
      <c r="C100" s="178" t="s">
        <v>124</v>
      </c>
      <c r="D100" s="178" t="s">
        <v>2041</v>
      </c>
      <c r="E100" s="179"/>
      <c r="F100" s="178"/>
      <c r="G100" s="178"/>
      <c r="H100" s="178"/>
      <c r="I100" s="178" t="s">
        <v>3795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row>
    <row r="101" spans="1:17">
      <c r="A101" s="331">
        <v>46253</v>
      </c>
      <c r="B101" s="312" t="str">
        <f ca="1">IF($A101&lt;TODAY(),"Expired","Active")</f>
        <v>Active</v>
      </c>
      <c r="C101" s="312" t="s">
        <v>1432</v>
      </c>
      <c r="D101" s="312" t="s">
        <v>2016</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row>
    <row r="102" spans="1:17">
      <c r="A102" s="331">
        <v>46253</v>
      </c>
      <c r="B102" s="312" t="str">
        <f ca="1">IF($A102&lt;TODAY(),"Expired","Active")</f>
        <v>Active</v>
      </c>
      <c r="C102" s="312" t="s">
        <v>1405</v>
      </c>
      <c r="D102" s="312" t="s">
        <v>960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row>
    <row r="103" spans="1:17">
      <c r="A103" s="181">
        <v>46254</v>
      </c>
      <c r="B103" s="182"/>
      <c r="C103" s="182" t="s">
        <v>4694</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1597</v>
      </c>
      <c r="D104" s="185" t="s">
        <v>1996</v>
      </c>
      <c r="E104" s="186"/>
      <c r="F104" s="185"/>
      <c r="G104" s="185"/>
      <c r="H104" s="185"/>
      <c r="I104" s="185"/>
      <c r="J104" s="185"/>
      <c r="K104" s="185"/>
      <c r="L104" s="185"/>
      <c r="M104" s="185"/>
      <c r="N104" s="185"/>
      <c r="O104" s="185"/>
      <c r="P104" s="185"/>
      <c r="Q104" s="312" t="s">
        <v>4695</v>
      </c>
    </row>
    <row r="105" spans="1:17" ht="18" customHeight="1">
      <c r="A105" s="177">
        <v>46254</v>
      </c>
      <c r="B105" s="178" t="str">
        <f t="shared" ca="1" si="4"/>
        <v>Active</v>
      </c>
      <c r="C105" s="178" t="s">
        <v>1127</v>
      </c>
      <c r="D105" s="178" t="s">
        <v>1996</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922</v>
      </c>
      <c r="D106" s="178" t="s">
        <v>1996</v>
      </c>
      <c r="E106" s="179">
        <f>Hráefnaskrá!$D$186/1000</f>
        <v>10</v>
      </c>
      <c r="F106" s="178"/>
      <c r="G106" s="178"/>
      <c r="H106" s="178"/>
      <c r="I106" s="178" t="s">
        <v>3795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1996</v>
      </c>
      <c r="E107" s="179">
        <f>Hráefnaskrá!$D$187/1000</f>
        <v>2.5</v>
      </c>
      <c r="F107" s="178"/>
      <c r="G107" s="178"/>
      <c r="H107" s="178"/>
      <c r="I107" s="178" t="s">
        <v>3795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1608</v>
      </c>
      <c r="D108" s="178" t="s">
        <v>1996</v>
      </c>
      <c r="E108" s="179">
        <f>Hráefnaskrá!$D$188/1000</f>
        <v>1.25</v>
      </c>
      <c r="F108" s="178"/>
      <c r="G108" s="178"/>
      <c r="H108" s="178"/>
      <c r="I108" s="178" t="s">
        <v>3795</v>
      </c>
      <c r="J108" s="178"/>
      <c r="K108" s="178" t="str">
        <f>IFERROR(IF(INDEX(Vöruskrá!$C:$C,MATCH($C108,Vöruskrá!$B:$B,0))=0,"",INDEX(Vöruskrá!$C:$C,MATCH($C108,Vöruskrá!$B:$B,0))),"")</f>
        <v/>
      </c>
      <c r="L108" s="178"/>
      <c r="M108" s="178"/>
      <c r="N108" s="178"/>
      <c r="O108" s="178" t="str">
        <f>IFERROR(IF(INDEX(Vöruskrá!$I:$I,MATCH($C108,Vöruskrá!$B:$B,0))=0,"",INDEX(Vöruskrá!$I:$I,MATCH($C108,Vöruskrá!$B:$B,0))),"")</f>
        <v/>
      </c>
      <c r="P108" s="178"/>
      <c r="Q108" s="312"/>
    </row>
    <row r="109" spans="1:17">
      <c r="A109" s="177">
        <v>46254</v>
      </c>
      <c r="B109" s="178" t="str">
        <f t="shared" ca="1" si="4"/>
        <v>Active</v>
      </c>
      <c r="C109" s="178" t="s">
        <v>919</v>
      </c>
      <c r="D109" s="178" t="s">
        <v>1996</v>
      </c>
      <c r="E109" s="179">
        <f>Hráefnaskrá!$D$189/1000</f>
        <v>0.63</v>
      </c>
      <c r="F109" s="178"/>
      <c r="G109" s="178"/>
      <c r="H109" s="178"/>
      <c r="I109" s="178" t="s">
        <v>3795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900</v>
      </c>
      <c r="D110" s="178" t="s">
        <v>1996</v>
      </c>
      <c r="E110" s="179">
        <f>Hráefnaskrá!$D$190/1000</f>
        <v>0.13</v>
      </c>
      <c r="F110" s="178"/>
      <c r="G110" s="178"/>
      <c r="H110" s="178"/>
      <c r="I110" s="178" t="s">
        <v>3795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1526</v>
      </c>
      <c r="D111" s="178" t="s">
        <v>1996</v>
      </c>
      <c r="E111" s="179">
        <f>Hráefnaskrá!$D$191/1000</f>
        <v>0.06</v>
      </c>
      <c r="F111" s="178"/>
      <c r="G111" s="178"/>
      <c r="H111" s="178"/>
      <c r="I111" s="178" t="s">
        <v>3795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1996</v>
      </c>
      <c r="E112" s="179">
        <f>Hráefnaskrá!$D$192/1000</f>
        <v>1</v>
      </c>
      <c r="F112" s="178"/>
      <c r="G112" s="178"/>
      <c r="H112" s="178"/>
      <c r="I112" s="178" t="s">
        <v>3795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963</v>
      </c>
      <c r="D113" s="178" t="s">
        <v>1996</v>
      </c>
      <c r="E113" s="179">
        <f>Hráefnaskrá!$D$193/1000</f>
        <v>10</v>
      </c>
      <c r="F113" s="178"/>
      <c r="G113" s="178"/>
      <c r="H113" s="178"/>
      <c r="I113" s="178" t="s">
        <v>3795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878</v>
      </c>
      <c r="D114" s="178" t="s">
        <v>1996</v>
      </c>
      <c r="E114" s="179">
        <f>Hráefnaskrá!$D$194/1000</f>
        <v>6.25</v>
      </c>
      <c r="F114" s="178"/>
      <c r="G114" s="178"/>
      <c r="H114" s="178"/>
      <c r="I114" s="178" t="s">
        <v>3795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882</v>
      </c>
      <c r="D115" s="178" t="s">
        <v>1996</v>
      </c>
      <c r="E115" s="179">
        <f>Hráefnaskrá!$D$195/1000</f>
        <v>2.5</v>
      </c>
      <c r="F115" s="178"/>
      <c r="G115" s="178"/>
      <c r="H115" s="178"/>
      <c r="I115" s="178" t="s">
        <v>3795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889</v>
      </c>
      <c r="D116" s="178" t="s">
        <v>1996</v>
      </c>
      <c r="E116" s="179">
        <f>Hráefnaskrá!$D$196/1000</f>
        <v>0.38</v>
      </c>
      <c r="F116" s="178"/>
      <c r="G116" s="178"/>
      <c r="H116" s="178"/>
      <c r="I116" s="178" t="s">
        <v>3795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1996</v>
      </c>
      <c r="E117" s="179">
        <f>Hráefnaskrá!$D$197/1000</f>
        <v>0.63</v>
      </c>
      <c r="F117" s="178"/>
      <c r="G117" s="178"/>
      <c r="H117" s="178"/>
      <c r="I117" s="178" t="s">
        <v>3795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1996</v>
      </c>
      <c r="E118" s="179">
        <f>Hráefnaskrá!$D$198/1000</f>
        <v>0.06</v>
      </c>
      <c r="F118" s="178"/>
      <c r="G118" s="178"/>
      <c r="H118" s="178"/>
      <c r="I118" s="178" t="s">
        <v>3795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1105</v>
      </c>
      <c r="D119" s="178" t="s">
        <v>1996</v>
      </c>
      <c r="E119" s="179">
        <f>Hráefnaskrá!$D$199/1000</f>
        <v>1.88</v>
      </c>
      <c r="F119" s="178"/>
      <c r="G119" s="178"/>
      <c r="H119" s="178"/>
      <c r="I119" s="178" t="s">
        <v>3795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892</v>
      </c>
      <c r="D120" s="178" t="s">
        <v>1996</v>
      </c>
      <c r="E120" s="179">
        <f>Hráefnaskrá!$D$200/1000</f>
        <v>12.73</v>
      </c>
      <c r="F120" s="178"/>
      <c r="G120" s="178"/>
      <c r="H120" s="178"/>
      <c r="I120" s="178" t="s">
        <v>3795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1996</v>
      </c>
      <c r="E121" s="186"/>
      <c r="F121" s="185"/>
      <c r="G121" s="185"/>
      <c r="H121" s="185"/>
      <c r="I121" s="185"/>
      <c r="J121" s="185"/>
      <c r="K121" s="185"/>
      <c r="L121" s="185"/>
      <c r="M121" s="185"/>
      <c r="N121" s="185"/>
      <c r="O121" s="185"/>
      <c r="P121" s="185"/>
      <c r="Q121" s="312" t="s">
        <v>4695</v>
      </c>
    </row>
    <row r="122" spans="1:17">
      <c r="A122" s="177">
        <v>46254</v>
      </c>
      <c r="B122" s="178" t="str">
        <f t="shared" ca="1" si="4"/>
        <v>Active</v>
      </c>
      <c r="C122" s="178" t="s">
        <v>840</v>
      </c>
      <c r="D122" s="178" t="s">
        <v>1996</v>
      </c>
      <c r="E122" s="179">
        <f>Hráefnaskrá!$D$238/1000</f>
        <v>85</v>
      </c>
      <c r="F122" s="178"/>
      <c r="G122" s="178"/>
      <c r="H122" s="178"/>
      <c r="I122" s="178" t="s">
        <v>3795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922</v>
      </c>
      <c r="D123" s="178" t="s">
        <v>1996</v>
      </c>
      <c r="E123" s="179">
        <f>Hráefnaskrá!$D$239/1000</f>
        <v>10</v>
      </c>
      <c r="F123" s="178"/>
      <c r="G123" s="178"/>
      <c r="H123" s="178"/>
      <c r="I123" s="178" t="s">
        <v>3795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1996</v>
      </c>
      <c r="E124" s="179">
        <f>Hráefnaskrá!$D$240/1000</f>
        <v>3</v>
      </c>
      <c r="F124" s="178"/>
      <c r="G124" s="178"/>
      <c r="H124" s="178"/>
      <c r="I124" s="178" t="s">
        <v>3795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1996</v>
      </c>
      <c r="E125" s="179">
        <f>Hráefnaskrá!$D$241/1000</f>
        <v>0.5</v>
      </c>
      <c r="F125" s="178"/>
      <c r="G125" s="178"/>
      <c r="H125" s="178"/>
      <c r="I125" s="178" t="s">
        <v>3795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892</v>
      </c>
      <c r="D126" s="178" t="s">
        <v>1996</v>
      </c>
      <c r="E126" s="179">
        <f>Hráefnaskrá!$D$242/1000</f>
        <v>1.5</v>
      </c>
      <c r="F126" s="178"/>
      <c r="G126" s="178"/>
      <c r="H126" s="178"/>
      <c r="I126" s="178" t="s">
        <v>3795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1996</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row>
    <row r="128" spans="1:17">
      <c r="A128" s="336">
        <v>46254</v>
      </c>
      <c r="B128" s="337" t="str">
        <f t="shared" ref="B128:B134" ca="1" si="5">IF($A128&lt;TODAY(),"Expired","Active")</f>
        <v>Active</v>
      </c>
      <c r="C128" s="339" t="s">
        <v>807</v>
      </c>
      <c r="D128" s="337" t="s">
        <v>1996</v>
      </c>
      <c r="E128" s="338">
        <f>Hráefnaskrá!$D$250/1000</f>
        <v>91.323999999999998</v>
      </c>
      <c r="F128" s="337"/>
      <c r="G128" s="337"/>
      <c r="H128" s="337"/>
      <c r="I128" s="337" t="s">
        <v>3795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889</v>
      </c>
      <c r="D129" s="337" t="s">
        <v>1996</v>
      </c>
      <c r="E129" s="338">
        <f>Hráefnaskrá!$D$251/1000</f>
        <v>1.712</v>
      </c>
      <c r="F129" s="337"/>
      <c r="G129" s="337"/>
      <c r="H129" s="337"/>
      <c r="I129" s="337" t="s">
        <v>3795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1282</v>
      </c>
      <c r="D130" s="337" t="s">
        <v>1996</v>
      </c>
      <c r="E130" s="338">
        <f>Hráefnaskrá!$D$252/1000</f>
        <v>3.4249999999999998</v>
      </c>
      <c r="F130" s="337"/>
      <c r="G130" s="337"/>
      <c r="H130" s="337"/>
      <c r="I130" s="337" t="s">
        <v>3795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1608</v>
      </c>
      <c r="D131" s="337" t="s">
        <v>1996</v>
      </c>
      <c r="E131" s="338">
        <f>Hráefnaskrá!$D$253/1000</f>
        <v>1.1419999999999999</v>
      </c>
      <c r="F131" s="337"/>
      <c r="G131" s="337"/>
      <c r="H131" s="337"/>
      <c r="I131" s="337" t="s">
        <v>3795</v>
      </c>
      <c r="J131" s="337"/>
      <c r="K131" s="337" t="str">
        <f>IFERROR(IF(INDEX(Vöruskrá!$C:$C,MATCH($C131,Vöruskrá!$B:$B,0))=0,"",INDEX(Vöruskrá!$C:$C,MATCH($C131,Vöruskrá!$B:$B,0))),"")</f>
        <v/>
      </c>
      <c r="L131" s="337"/>
      <c r="M131" s="337"/>
      <c r="N131" s="337"/>
      <c r="O131" s="337" t="str">
        <f>IFERROR(IF(INDEX(Vöruskrá!$I:$I,MATCH($C131,Vöruskrá!$B:$B,0))=0,"",INDEX(Vöruskrá!$I:$I,MATCH($C131,Vöruskrá!$B:$B,0))),"")</f>
        <v/>
      </c>
      <c r="P131" s="337"/>
      <c r="Q131" s="337"/>
    </row>
    <row r="132" spans="1:17">
      <c r="A132" s="336">
        <v>46254</v>
      </c>
      <c r="B132" s="337" t="str">
        <f t="shared" ca="1" si="5"/>
        <v>Active</v>
      </c>
      <c r="C132" s="339" t="s">
        <v>900</v>
      </c>
      <c r="D132" s="337" t="s">
        <v>1996</v>
      </c>
      <c r="E132" s="338">
        <f>Hráefnaskrá!$D$254/1000</f>
        <v>1.1419999999999999</v>
      </c>
      <c r="F132" s="337"/>
      <c r="G132" s="337"/>
      <c r="H132" s="337"/>
      <c r="I132" s="337" t="s">
        <v>3795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1996</v>
      </c>
      <c r="E133" s="338">
        <f>Hráefnaskrá!$D$255/1000</f>
        <v>0.91300000000000003</v>
      </c>
      <c r="F133" s="337"/>
      <c r="G133" s="337"/>
      <c r="H133" s="337"/>
      <c r="I133" s="337" t="s">
        <v>3795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1996</v>
      </c>
      <c r="E134" s="338">
        <f>Hráefnaskrá!$D$256/1000</f>
        <v>0.34200000000000003</v>
      </c>
      <c r="F134" s="337"/>
      <c r="G134" s="337"/>
      <c r="H134" s="337"/>
      <c r="I134" s="337" t="s">
        <v>3795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1996</v>
      </c>
      <c r="E135" s="179"/>
      <c r="F135" s="178"/>
      <c r="G135" s="178"/>
      <c r="H135" s="178"/>
      <c r="I135" s="178" t="s">
        <v>3795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row>
    <row r="136" spans="1:17">
      <c r="A136" s="177">
        <v>46254</v>
      </c>
      <c r="B136" s="178" t="str">
        <f t="shared" ca="1" si="4"/>
        <v>Active</v>
      </c>
      <c r="C136" s="178" t="s">
        <v>502</v>
      </c>
      <c r="D136" s="178" t="s">
        <v>2016</v>
      </c>
      <c r="E136" s="179"/>
      <c r="F136" s="178"/>
      <c r="G136" s="178"/>
      <c r="H136" s="178"/>
      <c r="I136" s="178" t="s">
        <v>3795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row>
    <row r="137" spans="1:17">
      <c r="A137" s="177">
        <v>46254</v>
      </c>
      <c r="B137" s="178" t="str">
        <f t="shared" ca="1" si="4"/>
        <v>Active</v>
      </c>
      <c r="C137" s="178" t="s">
        <v>309</v>
      </c>
      <c r="D137" s="178" t="s">
        <v>2016</v>
      </c>
      <c r="E137" s="179"/>
      <c r="F137" s="178"/>
      <c r="G137" s="178"/>
      <c r="H137" s="178"/>
      <c r="I137" s="178" t="s">
        <v>3795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row>
    <row r="138" spans="1:17">
      <c r="A138" s="177">
        <v>46254</v>
      </c>
      <c r="B138" s="178" t="str">
        <f t="shared" ca="1" si="4"/>
        <v>Active</v>
      </c>
      <c r="C138" s="178" t="s">
        <v>669</v>
      </c>
      <c r="D138" s="178" t="s">
        <v>2016</v>
      </c>
      <c r="E138" s="179"/>
      <c r="F138" s="178"/>
      <c r="G138" s="178"/>
      <c r="H138" s="178"/>
      <c r="I138" s="178" t="s">
        <v>3795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row>
    <row r="139" spans="1:17">
      <c r="A139" s="177">
        <v>46254</v>
      </c>
      <c r="B139" s="178" t="str">
        <f t="shared" ca="1" si="4"/>
        <v>Active</v>
      </c>
      <c r="C139" s="178" t="s">
        <v>592</v>
      </c>
      <c r="D139" s="178" t="s">
        <v>960</v>
      </c>
      <c r="E139" s="179"/>
      <c r="F139" s="178"/>
      <c r="G139" s="178"/>
      <c r="H139" s="178"/>
      <c r="I139" s="178" t="s">
        <v>3795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row>
    <row r="140" spans="1:17">
      <c r="A140" s="177">
        <v>46254</v>
      </c>
      <c r="B140" s="178" t="str">
        <f t="shared" ca="1" si="4"/>
        <v>Active</v>
      </c>
      <c r="C140" s="178" t="s">
        <v>669</v>
      </c>
      <c r="D140" s="178" t="s">
        <v>960</v>
      </c>
      <c r="E140" s="179"/>
      <c r="F140" s="178"/>
      <c r="G140" s="178"/>
      <c r="H140" s="178"/>
      <c r="I140" s="178" t="s">
        <v>3795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row>
    <row r="141" spans="1:17">
      <c r="A141" s="177">
        <v>46254</v>
      </c>
      <c r="B141" s="178" t="str">
        <f t="shared" ca="1" si="4"/>
        <v>Active</v>
      </c>
      <c r="C141" s="178" t="s">
        <v>1380</v>
      </c>
      <c r="D141" s="178" t="s">
        <v>2041</v>
      </c>
      <c r="E141" s="179"/>
      <c r="F141" s="178"/>
      <c r="G141" s="178"/>
      <c r="H141" s="178"/>
      <c r="I141" s="178" t="s">
        <v>3795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row>
    <row r="142" spans="1:17">
      <c r="A142" s="177">
        <v>46254</v>
      </c>
      <c r="B142" s="178" t="str">
        <f t="shared" ca="1" si="4"/>
        <v>Active</v>
      </c>
      <c r="C142" s="178" t="s">
        <v>570</v>
      </c>
      <c r="D142" s="178" t="s">
        <v>2041</v>
      </c>
      <c r="E142" s="179"/>
      <c r="F142" s="178"/>
      <c r="G142" s="178"/>
      <c r="H142" s="178"/>
      <c r="I142" s="178" t="s">
        <v>3795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row>
    <row r="143" spans="1:17">
      <c r="A143" s="181">
        <v>46255</v>
      </c>
      <c r="B143" s="182"/>
      <c r="C143" s="182" t="s">
        <v>4694</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1603</v>
      </c>
      <c r="D144" s="185" t="s">
        <v>1996</v>
      </c>
      <c r="E144" s="186"/>
      <c r="F144" s="185"/>
      <c r="G144" s="185"/>
      <c r="H144" s="185"/>
      <c r="I144" s="185"/>
      <c r="J144" s="185"/>
      <c r="K144" s="185"/>
      <c r="L144" s="185"/>
      <c r="M144" s="185"/>
      <c r="N144" s="185"/>
      <c r="O144" s="185"/>
      <c r="P144" s="185"/>
      <c r="Q144" s="312" t="s">
        <v>4695</v>
      </c>
    </row>
    <row r="145" spans="1:17">
      <c r="A145" s="177">
        <v>46255</v>
      </c>
      <c r="B145" s="178" t="str">
        <f t="shared" ca="1" si="6"/>
        <v>Active</v>
      </c>
      <c r="C145" s="178" t="s">
        <v>155</v>
      </c>
      <c r="D145" s="178" t="s">
        <v>1996</v>
      </c>
      <c r="E145" s="179">
        <f>Hráefnaskrá!$D$201/1000</f>
        <v>90</v>
      </c>
      <c r="F145" s="178"/>
      <c r="G145" s="178"/>
      <c r="H145" s="178"/>
      <c r="I145" s="178" t="s">
        <v>3795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891</v>
      </c>
      <c r="D146" s="178" t="s">
        <v>1996</v>
      </c>
      <c r="E146" s="179">
        <f>Hráefnaskrá!$D$202/1000</f>
        <v>4</v>
      </c>
      <c r="F146" s="178"/>
      <c r="G146" s="178"/>
      <c r="H146" s="178"/>
      <c r="I146" s="178" t="s">
        <v>3795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889</v>
      </c>
      <c r="D147" s="178" t="s">
        <v>1996</v>
      </c>
      <c r="E147" s="179">
        <f>Hráefnaskrá!$D$203/1000</f>
        <v>1.3</v>
      </c>
      <c r="F147" s="178"/>
      <c r="G147" s="178"/>
      <c r="H147" s="178"/>
      <c r="I147" s="178" t="s">
        <v>3795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900</v>
      </c>
      <c r="D148" s="178" t="s">
        <v>1996</v>
      </c>
      <c r="E148" s="179">
        <f>Hráefnaskrá!$D$204/1000</f>
        <v>0.5</v>
      </c>
      <c r="F148" s="178"/>
      <c r="G148" s="178"/>
      <c r="H148" s="178"/>
      <c r="I148" s="178" t="s">
        <v>3795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1996</v>
      </c>
      <c r="E149" s="179">
        <f>Hráefnaskrá!$D$205/1000</f>
        <v>0.3</v>
      </c>
      <c r="F149" s="178"/>
      <c r="G149" s="178"/>
      <c r="H149" s="178"/>
      <c r="I149" s="178" t="s">
        <v>3795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919</v>
      </c>
      <c r="D150" s="178" t="s">
        <v>1996</v>
      </c>
      <c r="E150" s="179">
        <f>Hráefnaskrá!$D$206/1000</f>
        <v>1.6</v>
      </c>
      <c r="F150" s="178"/>
      <c r="G150" s="178"/>
      <c r="H150" s="178"/>
      <c r="I150" s="178" t="s">
        <v>3795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1608</v>
      </c>
      <c r="D151" s="178" t="s">
        <v>1996</v>
      </c>
      <c r="E151" s="179">
        <f>Hráefnaskrá!$D$207/1000</f>
        <v>0.8</v>
      </c>
      <c r="F151" s="178"/>
      <c r="G151" s="178"/>
      <c r="H151" s="178"/>
      <c r="I151" s="178" t="s">
        <v>3795</v>
      </c>
      <c r="J151" s="178"/>
      <c r="K151" s="178" t="str">
        <f>IFERROR(IF(INDEX(Vöruskrá!$C:$C,MATCH($C151,Vöruskrá!$B:$B,0))=0,"",INDEX(Vöruskrá!$C:$C,MATCH($C151,Vöruskrá!$B:$B,0))),"")</f>
        <v/>
      </c>
      <c r="L151" s="178"/>
      <c r="M151" s="178"/>
      <c r="N151" s="178"/>
      <c r="O151" s="178" t="str">
        <f>IFERROR(IF(INDEX(Vöruskrá!$I:$I,MATCH($C151,Vöruskrá!$B:$B,0))=0,"",INDEX(Vöruskrá!$I:$I,MATCH($C151,Vöruskrá!$B:$B,0))),"")</f>
        <v/>
      </c>
      <c r="P151" s="178"/>
      <c r="Q151" s="312"/>
    </row>
    <row r="152" spans="1:17">
      <c r="A152" s="177">
        <v>46255</v>
      </c>
      <c r="B152" s="178" t="str">
        <f t="shared" ca="1" si="6"/>
        <v>Active</v>
      </c>
      <c r="C152" s="178" t="s">
        <v>998</v>
      </c>
      <c r="D152" s="178" t="s">
        <v>1996</v>
      </c>
      <c r="E152" s="179">
        <f>Hráefnaskrá!$D$208/1000</f>
        <v>0.15</v>
      </c>
      <c r="F152" s="178"/>
      <c r="G152" s="178"/>
      <c r="H152" s="178"/>
      <c r="I152" s="178" t="s">
        <v>3795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1002</v>
      </c>
      <c r="D153" s="178" t="s">
        <v>1996</v>
      </c>
      <c r="E153" s="179">
        <f>Hráefnaskrá!$D$209/1000</f>
        <v>0.2</v>
      </c>
      <c r="F153" s="178"/>
      <c r="G153" s="178"/>
      <c r="H153" s="178"/>
      <c r="I153" s="178" t="s">
        <v>3795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1996</v>
      </c>
      <c r="E154" s="179">
        <f>Hráefnaskrá!$D$210/1000</f>
        <v>0.99</v>
      </c>
      <c r="F154" s="178"/>
      <c r="G154" s="178"/>
      <c r="H154" s="178"/>
      <c r="I154" s="178" t="s">
        <v>3795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1996</v>
      </c>
      <c r="E155" s="179">
        <f>Hráefnaskrá!$D$211/1000</f>
        <v>0.16</v>
      </c>
      <c r="F155" s="178"/>
      <c r="G155" s="178"/>
      <c r="H155" s="178"/>
      <c r="I155" s="178" t="s">
        <v>3795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1996</v>
      </c>
      <c r="E156" s="179"/>
      <c r="F156" s="178"/>
      <c r="G156" s="178"/>
      <c r="H156" s="178"/>
      <c r="I156" s="178" t="s">
        <v>3795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row>
    <row r="157" spans="1:17">
      <c r="A157" s="177">
        <v>46255</v>
      </c>
      <c r="B157" s="178" t="str">
        <f t="shared" ca="1" si="6"/>
        <v>Active</v>
      </c>
      <c r="C157" s="178" t="s">
        <v>1050</v>
      </c>
      <c r="D157" s="178" t="s">
        <v>1996</v>
      </c>
      <c r="E157" s="179"/>
      <c r="F157" s="178"/>
      <c r="G157" s="178"/>
      <c r="H157" s="178"/>
      <c r="I157" s="178" t="s">
        <v>3795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row>
    <row r="158" spans="1:17">
      <c r="A158" s="177">
        <v>46255</v>
      </c>
      <c r="B158" s="178" t="str">
        <f t="shared" ca="1" si="6"/>
        <v>Active</v>
      </c>
      <c r="C158" s="178" t="s">
        <v>245</v>
      </c>
      <c r="D158" s="178" t="s">
        <v>1996</v>
      </c>
      <c r="E158" s="179"/>
      <c r="F158" s="178"/>
      <c r="G158" s="178"/>
      <c r="H158" s="178"/>
      <c r="I158" s="178" t="s">
        <v>3795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row>
    <row r="159" spans="1:17">
      <c r="A159" s="177">
        <v>46255</v>
      </c>
      <c r="B159" s="178" t="str">
        <f t="shared" ca="1" si="6"/>
        <v>Active</v>
      </c>
      <c r="C159" s="178" t="s">
        <v>260</v>
      </c>
      <c r="D159" s="178" t="s">
        <v>1996</v>
      </c>
      <c r="E159" s="179"/>
      <c r="F159" s="178"/>
      <c r="G159" s="178"/>
      <c r="H159" s="178"/>
      <c r="I159" s="178" t="s">
        <v>3795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row>
    <row r="160" spans="1:17" ht="18" customHeight="1">
      <c r="A160" s="177">
        <v>46255</v>
      </c>
      <c r="B160" s="178" t="str">
        <f t="shared" ca="1" si="6"/>
        <v>Active</v>
      </c>
      <c r="C160" s="178" t="s">
        <v>183</v>
      </c>
      <c r="D160" s="178" t="s">
        <v>2016</v>
      </c>
      <c r="E160" s="179"/>
      <c r="F160" s="178"/>
      <c r="G160" s="178"/>
      <c r="H160" s="178"/>
      <c r="I160" s="178" t="s">
        <v>3795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row>
    <row r="161" spans="1:17">
      <c r="A161" s="177">
        <v>46255</v>
      </c>
      <c r="B161" s="178" t="str">
        <f t="shared" ca="1" si="6"/>
        <v>Active</v>
      </c>
      <c r="C161" s="178" t="s">
        <v>245</v>
      </c>
      <c r="D161" s="178" t="s">
        <v>2016</v>
      </c>
      <c r="E161" s="179"/>
      <c r="F161" s="178"/>
      <c r="G161" s="178"/>
      <c r="H161" s="178"/>
      <c r="I161" s="178" t="s">
        <v>3795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row>
    <row r="162" spans="1:17">
      <c r="A162" s="177">
        <v>46255</v>
      </c>
      <c r="B162" s="178" t="str">
        <f t="shared" ca="1" si="6"/>
        <v>Active</v>
      </c>
      <c r="C162" s="178" t="s">
        <v>260</v>
      </c>
      <c r="D162" s="178" t="s">
        <v>2016</v>
      </c>
      <c r="E162" s="179"/>
      <c r="F162" s="178"/>
      <c r="G162" s="178"/>
      <c r="H162" s="178"/>
      <c r="I162" s="178" t="s">
        <v>3795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row>
    <row r="163" spans="1:17">
      <c r="A163" s="177">
        <v>46255</v>
      </c>
      <c r="B163" s="178" t="str">
        <f t="shared" ca="1" si="6"/>
        <v>Active</v>
      </c>
      <c r="C163" s="178" t="s">
        <v>52</v>
      </c>
      <c r="D163" s="178" t="s">
        <v>2041</v>
      </c>
      <c r="E163" s="179"/>
      <c r="F163" s="178"/>
      <c r="G163" s="178"/>
      <c r="H163" s="178"/>
      <c r="I163" s="178" t="s">
        <v>3795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row>
    <row r="164" spans="1:17" ht="18" customHeight="1">
      <c r="A164" s="177">
        <v>46255</v>
      </c>
      <c r="B164" s="178" t="str">
        <f t="shared" ca="1" si="6"/>
        <v>Active</v>
      </c>
      <c r="C164" s="178" t="s">
        <v>160</v>
      </c>
      <c r="D164" s="178" t="s">
        <v>2041</v>
      </c>
      <c r="E164" s="179"/>
      <c r="F164" s="178"/>
      <c r="G164" s="178"/>
      <c r="H164" s="178"/>
      <c r="I164" s="178" t="s">
        <v>3795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row>
    <row r="165" spans="1:17" ht="18" customHeight="1">
      <c r="A165" s="331">
        <v>46255</v>
      </c>
      <c r="B165" s="312" t="str">
        <f ca="1">IF($A165&lt;TODAY(),"Expired","Active")</f>
        <v>Active</v>
      </c>
      <c r="C165" s="312" t="s">
        <v>256</v>
      </c>
      <c r="D165" s="312" t="s">
        <v>960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row>
    <row r="166" spans="1:17">
      <c r="A166" s="181">
        <v>46258</v>
      </c>
      <c r="B166" s="182"/>
      <c r="C166" s="182" t="s">
        <v>4694</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1996</v>
      </c>
      <c r="E167" s="186"/>
      <c r="F167" s="185"/>
      <c r="G167" s="185"/>
      <c r="H167" s="185"/>
      <c r="I167" s="185"/>
      <c r="J167" s="185"/>
      <c r="K167" s="185"/>
      <c r="L167" s="185"/>
      <c r="M167" s="185"/>
      <c r="N167" s="185"/>
      <c r="O167" s="185"/>
      <c r="P167" s="185"/>
      <c r="Q167" s="312" t="s">
        <v>4695</v>
      </c>
    </row>
    <row r="168" spans="1:17">
      <c r="A168" s="177">
        <v>46258</v>
      </c>
      <c r="B168" s="178" t="str">
        <f t="shared" ca="1" si="7"/>
        <v>Active</v>
      </c>
      <c r="C168" s="178" t="s">
        <v>1477</v>
      </c>
      <c r="D168" s="178" t="s">
        <v>1996</v>
      </c>
      <c r="E168" s="179">
        <f>Hráefnaskrá!$D$212/1000</f>
        <v>37.5</v>
      </c>
      <c r="F168" s="178"/>
      <c r="G168" s="178"/>
      <c r="H168" s="178"/>
      <c r="I168" s="178" t="s">
        <v>3795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1996</v>
      </c>
      <c r="E169" s="179">
        <f>Hráefnaskrá!$D$213/1000</f>
        <v>15</v>
      </c>
      <c r="F169" s="178"/>
      <c r="G169" s="178"/>
      <c r="H169" s="178"/>
      <c r="I169" s="178" t="s">
        <v>3795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878</v>
      </c>
      <c r="D170" s="178" t="s">
        <v>1996</v>
      </c>
      <c r="E170" s="179">
        <f>Hráefnaskrá!$D$214/1000</f>
        <v>10</v>
      </c>
      <c r="F170" s="178"/>
      <c r="G170" s="178"/>
      <c r="H170" s="178"/>
      <c r="I170" s="178" t="s">
        <v>3795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882</v>
      </c>
      <c r="D171" s="178" t="s">
        <v>1996</v>
      </c>
      <c r="E171" s="179">
        <f>Hráefnaskrá!$D$215/1000</f>
        <v>7.5</v>
      </c>
      <c r="F171" s="178"/>
      <c r="G171" s="178"/>
      <c r="H171" s="178"/>
      <c r="I171" s="178" t="s">
        <v>3795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884</v>
      </c>
      <c r="D172" s="178" t="s">
        <v>1996</v>
      </c>
      <c r="E172" s="179">
        <f>Hráefnaskrá!$D$216/1000</f>
        <v>2.5</v>
      </c>
      <c r="F172" s="178"/>
      <c r="G172" s="178"/>
      <c r="H172" s="178"/>
      <c r="I172" s="178" t="s">
        <v>3795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886</v>
      </c>
      <c r="D173" s="178" t="s">
        <v>1996</v>
      </c>
      <c r="E173" s="179">
        <f>Hráefnaskrá!$D$217/1000</f>
        <v>2.5</v>
      </c>
      <c r="F173" s="178"/>
      <c r="G173" s="178"/>
      <c r="H173" s="178"/>
      <c r="I173" s="178" t="s">
        <v>3795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889</v>
      </c>
      <c r="D174" s="178" t="s">
        <v>1996</v>
      </c>
      <c r="E174" s="179">
        <f>Hráefnaskrá!$D$218/1000</f>
        <v>0.63</v>
      </c>
      <c r="F174" s="178"/>
      <c r="G174" s="178"/>
      <c r="H174" s="178"/>
      <c r="I174" s="178" t="s">
        <v>3795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1996</v>
      </c>
      <c r="E175" s="179">
        <f>Hráefnaskrá!$D$219/1000</f>
        <v>2.5</v>
      </c>
      <c r="F175" s="178"/>
      <c r="G175" s="178"/>
      <c r="H175" s="178"/>
      <c r="I175" s="178" t="s">
        <v>3795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934</v>
      </c>
      <c r="D176" s="178" t="s">
        <v>1996</v>
      </c>
      <c r="E176" s="179">
        <f>Hráefnaskrá!$D$220/1000</f>
        <v>1.5</v>
      </c>
      <c r="F176" s="178"/>
      <c r="G176" s="178"/>
      <c r="H176" s="178"/>
      <c r="I176" s="178" t="s">
        <v>3795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1526</v>
      </c>
      <c r="D177" s="178" t="s">
        <v>1996</v>
      </c>
      <c r="E177" s="179">
        <f>Hráefnaskrá!$D$221/1000</f>
        <v>0.08</v>
      </c>
      <c r="F177" s="178"/>
      <c r="G177" s="178"/>
      <c r="H177" s="178"/>
      <c r="I177" s="178" t="s">
        <v>3795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904</v>
      </c>
      <c r="D178" s="178" t="s">
        <v>1996</v>
      </c>
      <c r="E178" s="179">
        <f>Hráefnaskrá!$D$222/1000</f>
        <v>0.08</v>
      </c>
      <c r="F178" s="178"/>
      <c r="G178" s="178"/>
      <c r="H178" s="178"/>
      <c r="I178" s="178" t="s">
        <v>3795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1996</v>
      </c>
      <c r="E179" s="179">
        <f>Hráefnaskrá!$D$223/1000</f>
        <v>0.08</v>
      </c>
      <c r="F179" s="178"/>
      <c r="G179" s="178"/>
      <c r="H179" s="178"/>
      <c r="I179" s="178" t="s">
        <v>3795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1996</v>
      </c>
      <c r="E180" s="179">
        <f>Hráefnaskrá!$D$224/1000</f>
        <v>0.03</v>
      </c>
      <c r="F180" s="178"/>
      <c r="G180" s="178"/>
      <c r="H180" s="178"/>
      <c r="I180" s="178" t="s">
        <v>3795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1996</v>
      </c>
      <c r="E181" s="179">
        <f>Hráefnaskrá!$D$225/1000</f>
        <v>0.1</v>
      </c>
      <c r="F181" s="178"/>
      <c r="G181" s="178"/>
      <c r="H181" s="178"/>
      <c r="I181" s="178" t="s">
        <v>3795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1996</v>
      </c>
      <c r="E182" s="179">
        <f>Hráefnaskrá!$D$226/1000</f>
        <v>0.75</v>
      </c>
      <c r="F182" s="178"/>
      <c r="G182" s="178"/>
      <c r="H182" s="178"/>
      <c r="I182" s="178" t="s">
        <v>3795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1105</v>
      </c>
      <c r="D183" s="178" t="s">
        <v>1996</v>
      </c>
      <c r="E183" s="179">
        <f>Hráefnaskrá!$D$227/1000</f>
        <v>1.88</v>
      </c>
      <c r="F183" s="178"/>
      <c r="G183" s="178"/>
      <c r="H183" s="178"/>
      <c r="I183" s="178" t="s">
        <v>3795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892</v>
      </c>
      <c r="D184" s="178" t="s">
        <v>1996</v>
      </c>
      <c r="E184" s="179">
        <f>Hráefnaskrá!$D$228/1000</f>
        <v>17.37</v>
      </c>
      <c r="F184" s="178"/>
      <c r="G184" s="178"/>
      <c r="H184" s="178"/>
      <c r="I184" s="178" t="s">
        <v>3795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1111</v>
      </c>
      <c r="D185" s="178" t="s">
        <v>1996</v>
      </c>
      <c r="E185" s="179"/>
      <c r="F185" s="178"/>
      <c r="G185" s="178"/>
      <c r="H185" s="178"/>
      <c r="I185" s="178" t="s">
        <v>3795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row>
    <row r="186" spans="1:17">
      <c r="A186" s="184">
        <v>46258</v>
      </c>
      <c r="B186" s="185" t="str">
        <f t="shared" ca="1" si="7"/>
        <v>Active</v>
      </c>
      <c r="C186" s="367" t="s">
        <v>1660</v>
      </c>
      <c r="D186" s="185" t="s">
        <v>1996</v>
      </c>
      <c r="E186" s="186"/>
      <c r="F186" s="185"/>
      <c r="G186" s="185"/>
      <c r="H186" s="185"/>
      <c r="I186" s="185"/>
      <c r="J186" s="185"/>
      <c r="K186" s="185"/>
      <c r="L186" s="185"/>
      <c r="M186" s="185"/>
      <c r="N186" s="185"/>
      <c r="O186" s="185"/>
      <c r="P186" s="185"/>
      <c r="Q186" s="312" t="s">
        <v>4695</v>
      </c>
    </row>
    <row r="187" spans="1:17">
      <c r="A187" s="177">
        <v>46258</v>
      </c>
      <c r="B187" s="178" t="str">
        <f t="shared" ca="1" si="7"/>
        <v>Active</v>
      </c>
      <c r="C187" s="178" t="s">
        <v>765</v>
      </c>
      <c r="D187" s="178" t="s">
        <v>1996</v>
      </c>
      <c r="E187" s="179">
        <f>Hráefnaskrá!$D$295/1000</f>
        <v>15.6</v>
      </c>
      <c r="F187" s="178"/>
      <c r="G187" s="178"/>
      <c r="H187" s="178"/>
      <c r="I187" s="178" t="s">
        <v>3795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1477</v>
      </c>
      <c r="D188" s="178" t="s">
        <v>1996</v>
      </c>
      <c r="E188" s="179">
        <f>Hráefnaskrá!$D$296/1000</f>
        <v>15.6</v>
      </c>
      <c r="F188" s="178"/>
      <c r="G188" s="178"/>
      <c r="H188" s="178"/>
      <c r="I188" s="178" t="s">
        <v>3795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1996</v>
      </c>
      <c r="E189" s="179">
        <f>Hráefnaskrá!$D$297/1000</f>
        <v>18.3</v>
      </c>
      <c r="F189" s="178"/>
      <c r="G189" s="178"/>
      <c r="H189" s="178"/>
      <c r="I189" s="178" t="s">
        <v>3795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1996</v>
      </c>
      <c r="E190" s="179">
        <f>Hráefnaskrá!$D$298/1000</f>
        <v>10.7</v>
      </c>
      <c r="F190" s="178"/>
      <c r="G190" s="178"/>
      <c r="H190" s="178"/>
      <c r="I190" s="178" t="s">
        <v>3795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1996</v>
      </c>
      <c r="E191" s="179">
        <f>Hráefnaskrá!$D$299/1000</f>
        <v>8.3000000000000007</v>
      </c>
      <c r="F191" s="178"/>
      <c r="G191" s="178"/>
      <c r="H191" s="178"/>
      <c r="I191" s="178" t="s">
        <v>3795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1996</v>
      </c>
      <c r="E192" s="179">
        <f>Hráefnaskrá!$D$300/1000</f>
        <v>4</v>
      </c>
      <c r="F192" s="178"/>
      <c r="G192" s="178"/>
      <c r="H192" s="178"/>
      <c r="I192" s="178" t="s">
        <v>3795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934</v>
      </c>
      <c r="D193" s="178" t="s">
        <v>1996</v>
      </c>
      <c r="E193" s="179">
        <f>Hráefnaskrá!$D$301/1000</f>
        <v>3</v>
      </c>
      <c r="F193" s="178"/>
      <c r="G193" s="178"/>
      <c r="H193" s="178"/>
      <c r="I193" s="178" t="s">
        <v>3795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892</v>
      </c>
      <c r="D194" s="178" t="s">
        <v>1996</v>
      </c>
      <c r="E194" s="179">
        <f>Hráefnaskrá!$D$302/1000</f>
        <v>48.3</v>
      </c>
      <c r="F194" s="178"/>
      <c r="G194" s="178"/>
      <c r="H194" s="178"/>
      <c r="I194" s="178" t="s">
        <v>3795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1006</v>
      </c>
      <c r="D195" s="178" t="s">
        <v>1996</v>
      </c>
      <c r="E195" s="179">
        <f>Hráefnaskrá!$D$303/1000</f>
        <v>1.3</v>
      </c>
      <c r="F195" s="178"/>
      <c r="G195" s="178"/>
      <c r="H195" s="178"/>
      <c r="I195" s="178" t="s">
        <v>3795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1996</v>
      </c>
      <c r="E196" s="179">
        <f>Hráefnaskrá!$D$304/1000</f>
        <v>2.7</v>
      </c>
      <c r="F196" s="178"/>
      <c r="G196" s="178"/>
      <c r="H196" s="178"/>
      <c r="I196" s="178" t="s">
        <v>3795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1996</v>
      </c>
      <c r="E197" s="179">
        <f>Hráefnaskrá!$D$305/1000</f>
        <v>1</v>
      </c>
      <c r="F197" s="178"/>
      <c r="G197" s="178"/>
      <c r="H197" s="178"/>
      <c r="I197" s="178" t="s">
        <v>3795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1002</v>
      </c>
      <c r="D198" s="178" t="s">
        <v>1996</v>
      </c>
      <c r="E198" s="179">
        <f>Hráefnaskrá!$D$306/1000</f>
        <v>0.4</v>
      </c>
      <c r="F198" s="178"/>
      <c r="G198" s="178"/>
      <c r="H198" s="178"/>
      <c r="I198" s="178" t="s">
        <v>3795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1996</v>
      </c>
      <c r="E199" s="179">
        <f>Hráefnaskrá!$D$307/1000</f>
        <v>0.26700000000000002</v>
      </c>
      <c r="F199" s="178"/>
      <c r="G199" s="178"/>
      <c r="H199" s="178"/>
      <c r="I199" s="178" t="s">
        <v>3795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1996</v>
      </c>
      <c r="E200" s="179">
        <f>Hráefnaskrá!$D$308/1000</f>
        <v>0.2</v>
      </c>
      <c r="F200" s="178"/>
      <c r="G200" s="178"/>
      <c r="H200" s="178"/>
      <c r="I200" s="178" t="s">
        <v>3795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1526</v>
      </c>
      <c r="D201" s="178" t="s">
        <v>1996</v>
      </c>
      <c r="E201" s="179">
        <f>Hráefnaskrá!$D$309/1000</f>
        <v>0.11700000000000001</v>
      </c>
      <c r="F201" s="178"/>
      <c r="G201" s="178"/>
      <c r="H201" s="178"/>
      <c r="I201" s="178" t="s">
        <v>3795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904</v>
      </c>
      <c r="D202" s="178" t="s">
        <v>1996</v>
      </c>
      <c r="E202" s="179">
        <f>Hráefnaskrá!$D$310/1000</f>
        <v>6.7000000000000004E-2</v>
      </c>
      <c r="F202" s="178"/>
      <c r="G202" s="178"/>
      <c r="H202" s="178"/>
      <c r="I202" s="178" t="s">
        <v>3795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1111</v>
      </c>
      <c r="D203" s="178" t="s">
        <v>1996</v>
      </c>
      <c r="E203" s="179"/>
      <c r="F203" s="178"/>
      <c r="G203" s="178"/>
      <c r="H203" s="178"/>
      <c r="I203" s="178" t="s">
        <v>3795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row>
    <row r="204" spans="1:17">
      <c r="A204" s="177">
        <v>46258</v>
      </c>
      <c r="B204" s="178" t="str">
        <f t="shared" ca="1" si="7"/>
        <v>Active</v>
      </c>
      <c r="C204" s="178" t="s">
        <v>212</v>
      </c>
      <c r="D204" s="178" t="s">
        <v>2016</v>
      </c>
      <c r="E204" s="179"/>
      <c r="F204" s="178"/>
      <c r="G204" s="178"/>
      <c r="H204" s="178"/>
      <c r="I204" s="178" t="s">
        <v>3795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row>
    <row r="205" spans="1:17">
      <c r="A205" s="177">
        <v>46258</v>
      </c>
      <c r="B205" s="178" t="str">
        <f t="shared" ca="1" si="7"/>
        <v>Active</v>
      </c>
      <c r="C205" s="178" t="s">
        <v>1111</v>
      </c>
      <c r="D205" s="178" t="s">
        <v>2016</v>
      </c>
      <c r="E205" s="179"/>
      <c r="F205" s="178"/>
      <c r="G205" s="178"/>
      <c r="H205" s="178"/>
      <c r="I205" s="178" t="s">
        <v>3795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row>
    <row r="206" spans="1:17">
      <c r="A206" s="177">
        <v>46258</v>
      </c>
      <c r="B206" s="178" t="str">
        <f t="shared" ca="1" si="7"/>
        <v>Active</v>
      </c>
      <c r="C206" s="178" t="s">
        <v>57</v>
      </c>
      <c r="D206" s="178" t="s">
        <v>2041</v>
      </c>
      <c r="E206" s="179"/>
      <c r="F206" s="178"/>
      <c r="G206" s="178"/>
      <c r="H206" s="178"/>
      <c r="I206" s="178" t="s">
        <v>3795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row>
    <row r="207" spans="1:17">
      <c r="A207" s="177">
        <v>46258</v>
      </c>
      <c r="B207" s="178" t="str">
        <f t="shared" ca="1" si="7"/>
        <v>Active</v>
      </c>
      <c r="C207" s="178" t="s">
        <v>565</v>
      </c>
      <c r="D207" s="178" t="s">
        <v>2041</v>
      </c>
      <c r="E207" s="179"/>
      <c r="F207" s="178"/>
      <c r="G207" s="178"/>
      <c r="H207" s="178"/>
      <c r="I207" s="178" t="s">
        <v>3795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row>
    <row r="208" spans="1:17">
      <c r="A208" s="331">
        <v>46258</v>
      </c>
      <c r="B208" s="312" t="str">
        <f ca="1">IF($A208&lt;TODAY(),"Expired","Active")</f>
        <v>Active</v>
      </c>
      <c r="C208" s="312" t="s">
        <v>560</v>
      </c>
      <c r="D208" s="312" t="s">
        <v>960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row>
    <row r="209" spans="1:17">
      <c r="A209" s="181">
        <v>46259</v>
      </c>
      <c r="B209" s="182"/>
      <c r="C209" s="182" t="s">
        <v>4694</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1996</v>
      </c>
      <c r="E210" s="186"/>
      <c r="F210" s="185"/>
      <c r="G210" s="185"/>
      <c r="H210" s="185"/>
      <c r="I210" s="185"/>
      <c r="J210" s="185"/>
      <c r="K210" s="185"/>
      <c r="L210" s="185"/>
      <c r="M210" s="185"/>
      <c r="N210" s="185"/>
      <c r="O210" s="185"/>
      <c r="P210" s="185"/>
      <c r="Q210" s="312" t="s">
        <v>4695</v>
      </c>
    </row>
    <row r="211" spans="1:17" ht="18" customHeight="1">
      <c r="A211" s="177">
        <v>46259</v>
      </c>
      <c r="B211" s="178" t="str">
        <f t="shared" ca="1" si="8"/>
        <v>Active</v>
      </c>
      <c r="C211" s="178" t="s">
        <v>574</v>
      </c>
      <c r="D211" s="178" t="s">
        <v>1996</v>
      </c>
      <c r="E211" s="179">
        <f>Hráefnaskrá!$D$229/1000</f>
        <v>43.5</v>
      </c>
      <c r="F211" s="178"/>
      <c r="G211" s="178"/>
      <c r="H211" s="178"/>
      <c r="I211" s="178" t="s">
        <v>3795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881</v>
      </c>
      <c r="D212" s="178" t="s">
        <v>1996</v>
      </c>
      <c r="E212" s="179">
        <f>Hráefnaskrá!$D$230/1000</f>
        <v>32.6</v>
      </c>
      <c r="F212" s="178"/>
      <c r="G212" s="178"/>
      <c r="H212" s="178"/>
      <c r="I212" s="178" t="s">
        <v>3795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882</v>
      </c>
      <c r="D213" s="178" t="s">
        <v>1996</v>
      </c>
      <c r="E213" s="179">
        <f>Hráefnaskrá!$D$231/1000</f>
        <v>4.9000000000000004</v>
      </c>
      <c r="F213" s="178"/>
      <c r="G213" s="178"/>
      <c r="H213" s="178"/>
      <c r="I213" s="178" t="s">
        <v>3795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1996</v>
      </c>
      <c r="E214" s="179">
        <f>Hráefnaskrá!$D$232/1000</f>
        <v>13</v>
      </c>
      <c r="F214" s="178"/>
      <c r="G214" s="178"/>
      <c r="H214" s="178"/>
      <c r="I214" s="178" t="s">
        <v>3795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1996</v>
      </c>
      <c r="E215" s="179">
        <f>Hráefnaskrá!$D$233/1000</f>
        <v>3.3</v>
      </c>
      <c r="F215" s="178"/>
      <c r="G215" s="178"/>
      <c r="H215" s="178"/>
      <c r="I215" s="178" t="s">
        <v>3795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1996</v>
      </c>
      <c r="E216" s="179">
        <f>Hráefnaskrá!$D$234/1000</f>
        <v>1.6</v>
      </c>
      <c r="F216" s="178"/>
      <c r="G216" s="178"/>
      <c r="H216" s="178"/>
      <c r="I216" s="178" t="s">
        <v>3795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1996</v>
      </c>
      <c r="E217" s="179">
        <f>Hráefnaskrá!$D$235/1000</f>
        <v>0.43</v>
      </c>
      <c r="F217" s="178"/>
      <c r="G217" s="178"/>
      <c r="H217" s="178"/>
      <c r="I217" s="178" t="s">
        <v>3795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1996</v>
      </c>
      <c r="E218" s="179">
        <f>Hráefnaskrá!$D$236/1000</f>
        <v>7.0000000000000007E-2</v>
      </c>
      <c r="F218" s="178"/>
      <c r="G218" s="178"/>
      <c r="H218" s="178"/>
      <c r="I218" s="178" t="s">
        <v>3795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892</v>
      </c>
      <c r="D219" s="178" t="s">
        <v>1996</v>
      </c>
      <c r="E219" s="179">
        <f>Hráefnaskrá!$D$237/1000</f>
        <v>0.6</v>
      </c>
      <c r="F219" s="178"/>
      <c r="G219" s="178"/>
      <c r="H219" s="178"/>
      <c r="I219" s="178" t="s">
        <v>3795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1996</v>
      </c>
      <c r="E220" s="179"/>
      <c r="F220" s="178"/>
      <c r="G220" s="178"/>
      <c r="H220" s="178"/>
      <c r="I220" s="178" t="s">
        <v>3795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row>
    <row r="221" spans="1:17">
      <c r="A221" s="177">
        <v>46259</v>
      </c>
      <c r="B221" s="178" t="str">
        <f t="shared" ca="1" si="8"/>
        <v>Active</v>
      </c>
      <c r="C221" s="178" t="s">
        <v>392</v>
      </c>
      <c r="D221" s="178" t="s">
        <v>1996</v>
      </c>
      <c r="E221" s="179"/>
      <c r="F221" s="178"/>
      <c r="G221" s="178"/>
      <c r="H221" s="178"/>
      <c r="I221" s="178" t="s">
        <v>3795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row>
    <row r="222" spans="1:17">
      <c r="A222" s="177">
        <v>46259</v>
      </c>
      <c r="B222" s="178" t="str">
        <f t="shared" ca="1" si="8"/>
        <v>Active</v>
      </c>
      <c r="C222" s="294" t="s">
        <v>1139</v>
      </c>
      <c r="D222" s="178" t="s">
        <v>1996</v>
      </c>
      <c r="E222" s="179"/>
      <c r="F222" s="178"/>
      <c r="G222" s="178"/>
      <c r="H222" s="178"/>
      <c r="I222" s="178" t="s">
        <v>3795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row>
    <row r="223" spans="1:17">
      <c r="A223" s="336">
        <v>46259</v>
      </c>
      <c r="B223" s="337" t="str">
        <f t="shared" ref="B223:B230" ca="1" si="9">IF($A223&lt;TODAY(),"Expired","Active")</f>
        <v>Active</v>
      </c>
      <c r="C223" s="339" t="s">
        <v>807</v>
      </c>
      <c r="D223" s="337" t="s">
        <v>1996</v>
      </c>
      <c r="E223" s="338">
        <f>Hráefnaskrá!$D$272/1000</f>
        <v>31.364000000000001</v>
      </c>
      <c r="F223" s="337"/>
      <c r="G223" s="337"/>
      <c r="H223" s="337"/>
      <c r="I223" s="337" t="s">
        <v>3795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881</v>
      </c>
      <c r="D224" s="337" t="s">
        <v>1996</v>
      </c>
      <c r="E224" s="338">
        <f>Hráefnaskrá!$D$273/1000</f>
        <v>41.819000000000003</v>
      </c>
      <c r="F224" s="337"/>
      <c r="G224" s="337"/>
      <c r="H224" s="337"/>
      <c r="I224" s="337" t="s">
        <v>3795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882</v>
      </c>
      <c r="D225" s="337" t="s">
        <v>1996</v>
      </c>
      <c r="E225" s="338">
        <f>Hráefnaskrá!$D$274/1000</f>
        <v>5.2270000000000003</v>
      </c>
      <c r="F225" s="337"/>
      <c r="G225" s="337"/>
      <c r="H225" s="337"/>
      <c r="I225" s="337" t="s">
        <v>3795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1996</v>
      </c>
      <c r="E226" s="338">
        <f>Hráefnaskrá!$D$275/1000</f>
        <v>2.6139999999999999</v>
      </c>
      <c r="F226" s="337"/>
      <c r="G226" s="337"/>
      <c r="H226" s="337"/>
      <c r="I226" s="337" t="s">
        <v>3795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1996</v>
      </c>
      <c r="E227" s="338">
        <f>Hráefnaskrá!$D$276/1000</f>
        <v>15.682</v>
      </c>
      <c r="F227" s="337"/>
      <c r="G227" s="337"/>
      <c r="H227" s="337"/>
      <c r="I227" s="337" t="s">
        <v>3795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1996</v>
      </c>
      <c r="E228" s="338">
        <f>Hráefnaskrá!$D$277/1000</f>
        <v>2.6139999999999999</v>
      </c>
      <c r="F228" s="337"/>
      <c r="G228" s="337"/>
      <c r="H228" s="337"/>
      <c r="I228" s="337" t="s">
        <v>3795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1996</v>
      </c>
      <c r="E229" s="338">
        <f>Hráefnaskrá!$D$278/1000</f>
        <v>0.52300000000000002</v>
      </c>
      <c r="F229" s="337"/>
      <c r="G229" s="337"/>
      <c r="H229" s="337"/>
      <c r="I229" s="337" t="s">
        <v>3795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1996</v>
      </c>
      <c r="E230" s="338">
        <f>Hráefnaskrá!$D$279/1000</f>
        <v>0.157</v>
      </c>
      <c r="F230" s="337"/>
      <c r="G230" s="337"/>
      <c r="H230" s="337"/>
      <c r="I230" s="337" t="s">
        <v>3795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1553</v>
      </c>
      <c r="D231" s="185" t="s">
        <v>960</v>
      </c>
      <c r="E231" s="186"/>
      <c r="F231" s="185"/>
      <c r="G231" s="185"/>
      <c r="H231" s="185"/>
      <c r="I231" s="185"/>
      <c r="J231" s="185"/>
      <c r="K231" s="185"/>
      <c r="L231" s="185"/>
      <c r="M231" s="185"/>
      <c r="N231" s="185"/>
      <c r="O231" s="185"/>
      <c r="P231" s="185"/>
      <c r="Q231" s="312" t="s">
        <v>4695</v>
      </c>
    </row>
    <row r="232" spans="1:17">
      <c r="A232" s="177">
        <v>46259</v>
      </c>
      <c r="B232" s="178" t="str">
        <f t="shared" ca="1" si="8"/>
        <v>Active</v>
      </c>
      <c r="C232" s="178" t="s">
        <v>807</v>
      </c>
      <c r="D232" s="178" t="s">
        <v>960</v>
      </c>
      <c r="E232" s="179">
        <f>Hráefnaskrá!$D$90/1000</f>
        <v>40</v>
      </c>
      <c r="F232" s="178"/>
      <c r="G232" s="178"/>
      <c r="H232" s="178"/>
      <c r="I232" s="178" t="s">
        <v>3795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881</v>
      </c>
      <c r="D233" s="178" t="s">
        <v>960</v>
      </c>
      <c r="E233" s="179">
        <f>Hráefnaskrá!$D$91/1000</f>
        <v>36</v>
      </c>
      <c r="F233" s="178"/>
      <c r="G233" s="178"/>
      <c r="H233" s="178"/>
      <c r="I233" s="178" t="s">
        <v>3795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882</v>
      </c>
      <c r="D234" s="178" t="s">
        <v>960</v>
      </c>
      <c r="E234" s="179">
        <f>Hráefnaskrá!$D$92/1000</f>
        <v>4.5</v>
      </c>
      <c r="F234" s="178"/>
      <c r="G234" s="178"/>
      <c r="H234" s="178"/>
      <c r="I234" s="178" t="s">
        <v>3795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1105</v>
      </c>
      <c r="D235" s="178" t="s">
        <v>960</v>
      </c>
      <c r="E235" s="179">
        <f>Hráefnaskrá!$D$93/1000</f>
        <v>0.8</v>
      </c>
      <c r="F235" s="178"/>
      <c r="G235" s="178"/>
      <c r="H235" s="178"/>
      <c r="I235" s="178" t="s">
        <v>3795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960</v>
      </c>
      <c r="E236" s="179">
        <f>Hráefnaskrá!$D$94/1000</f>
        <v>10</v>
      </c>
      <c r="F236" s="178"/>
      <c r="G236" s="178"/>
      <c r="H236" s="178"/>
      <c r="I236" s="178" t="s">
        <v>3795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892</v>
      </c>
      <c r="D237" s="178" t="s">
        <v>960</v>
      </c>
      <c r="E237" s="179">
        <f>Hráefnaskrá!$D$95/1000</f>
        <v>5</v>
      </c>
      <c r="F237" s="178"/>
      <c r="G237" s="178"/>
      <c r="H237" s="178"/>
      <c r="I237" s="178" t="s">
        <v>3795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960</v>
      </c>
      <c r="E238" s="179">
        <f>Hráefnaskrá!$D$96/1000</f>
        <v>1.8</v>
      </c>
      <c r="F238" s="178"/>
      <c r="G238" s="178"/>
      <c r="H238" s="178"/>
      <c r="I238" s="178" t="s">
        <v>3795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960</v>
      </c>
      <c r="E239" s="179">
        <f>Hráefnaskrá!$D$97/1000</f>
        <v>0.55000000000000004</v>
      </c>
      <c r="F239" s="178"/>
      <c r="G239" s="178"/>
      <c r="H239" s="178"/>
      <c r="I239" s="178" t="s">
        <v>3795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1559</v>
      </c>
      <c r="D240" s="178" t="s">
        <v>960</v>
      </c>
      <c r="E240" s="179">
        <f>Hráefnaskrá!$D$98/1000</f>
        <v>0.4</v>
      </c>
      <c r="F240" s="178"/>
      <c r="G240" s="178"/>
      <c r="H240" s="178"/>
      <c r="I240" s="178" t="s">
        <v>3795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978</v>
      </c>
      <c r="D241" s="178" t="s">
        <v>960</v>
      </c>
      <c r="E241" s="179">
        <f>Hráefnaskrá!$D$99/1000</f>
        <v>0.25</v>
      </c>
      <c r="F241" s="178"/>
      <c r="G241" s="178"/>
      <c r="H241" s="178"/>
      <c r="I241" s="178" t="s">
        <v>3795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960</v>
      </c>
      <c r="E242" s="179">
        <f>Hráefnaskrá!$D$100/1000</f>
        <v>0.04</v>
      </c>
      <c r="F242" s="178"/>
      <c r="G242" s="178"/>
      <c r="H242" s="178"/>
      <c r="I242" s="178" t="s">
        <v>3795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893</v>
      </c>
      <c r="D243" s="178" t="s">
        <v>960</v>
      </c>
      <c r="E243" s="179">
        <f>Hráefnaskrá!$D$101/1000</f>
        <v>0.06</v>
      </c>
      <c r="F243" s="178"/>
      <c r="G243" s="178"/>
      <c r="H243" s="178"/>
      <c r="I243" s="178" t="s">
        <v>3795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960</v>
      </c>
      <c r="E244" s="179">
        <f>Hráefnaskrá!$D$102/1000</f>
        <v>0.1</v>
      </c>
      <c r="F244" s="178"/>
      <c r="G244" s="178"/>
      <c r="H244" s="178"/>
      <c r="I244" s="178" t="s">
        <v>3795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1233</v>
      </c>
      <c r="D245" s="178" t="s">
        <v>960</v>
      </c>
      <c r="E245" s="179"/>
      <c r="F245" s="178"/>
      <c r="G245" s="178"/>
      <c r="H245" s="178"/>
      <c r="I245" s="178" t="s">
        <v>3795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row>
    <row r="246" spans="1:17">
      <c r="A246" s="177">
        <v>46259</v>
      </c>
      <c r="B246" s="178" t="str">
        <f t="shared" ca="1" si="8"/>
        <v>Active</v>
      </c>
      <c r="C246" s="178" t="s">
        <v>68</v>
      </c>
      <c r="D246" s="178" t="s">
        <v>2041</v>
      </c>
      <c r="E246" s="179"/>
      <c r="F246" s="178"/>
      <c r="G246" s="178"/>
      <c r="H246" s="178"/>
      <c r="I246" s="178" t="s">
        <v>3795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row>
    <row r="247" spans="1:17">
      <c r="A247" s="177">
        <v>46259</v>
      </c>
      <c r="B247" s="178" t="str">
        <f t="shared" ca="1" si="8"/>
        <v>Active</v>
      </c>
      <c r="C247" s="178" t="s">
        <v>570</v>
      </c>
      <c r="D247" s="178" t="s">
        <v>2041</v>
      </c>
      <c r="E247" s="179"/>
      <c r="F247" s="178"/>
      <c r="G247" s="178"/>
      <c r="H247" s="178"/>
      <c r="I247" s="178" t="s">
        <v>3795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6" t="s">
        <v>4700</v>
      </c>
      <c r="B1" s="436"/>
      <c r="C1" s="436"/>
      <c r="D1" s="436"/>
      <c r="E1" s="436"/>
      <c r="F1" s="436"/>
      <c r="G1" s="436"/>
      <c r="H1" s="436"/>
      <c r="I1" s="436"/>
      <c r="J1" s="436"/>
    </row>
    <row r="2" spans="1:10" ht="33.950000000000003" customHeight="1">
      <c r="A2" s="277" t="s">
        <v>1967</v>
      </c>
      <c r="B2" s="277" t="s">
        <v>4701</v>
      </c>
      <c r="C2" s="277" t="s">
        <v>2258</v>
      </c>
      <c r="D2" s="277" t="s">
        <v>4702</v>
      </c>
      <c r="E2" s="277" t="s">
        <v>4703</v>
      </c>
      <c r="F2" s="277" t="s">
        <v>4704</v>
      </c>
      <c r="G2" s="277" t="s">
        <v>4705</v>
      </c>
      <c r="H2" s="277" t="s">
        <v>4706</v>
      </c>
      <c r="I2" s="277" t="s">
        <v>1507</v>
      </c>
      <c r="J2" s="277" t="s">
        <v>4707</v>
      </c>
    </row>
    <row r="3" spans="1:10" ht="30" hidden="1" customHeight="1">
      <c r="A3" s="278">
        <v>46188</v>
      </c>
      <c r="B3" s="279" t="s">
        <v>4708</v>
      </c>
      <c r="C3" s="280"/>
      <c r="D3" s="280"/>
      <c r="E3" s="280"/>
      <c r="F3" s="280"/>
      <c r="G3" s="281" t="b">
        <v>1</v>
      </c>
      <c r="H3" s="281" t="b">
        <v>1</v>
      </c>
      <c r="I3" s="280"/>
      <c r="J3" s="280"/>
    </row>
    <row r="4" spans="1:10" ht="30" hidden="1" customHeight="1">
      <c r="A4" s="278">
        <v>46189</v>
      </c>
      <c r="B4" s="279" t="s">
        <v>4709</v>
      </c>
      <c r="C4" s="280"/>
      <c r="D4" s="280"/>
      <c r="E4" s="280"/>
      <c r="F4" s="280"/>
      <c r="G4" s="281" t="b">
        <v>1</v>
      </c>
      <c r="H4" s="281" t="b">
        <v>1</v>
      </c>
      <c r="I4" s="280"/>
      <c r="J4" s="280"/>
    </row>
    <row r="5" spans="1:10" ht="30" hidden="1" customHeight="1">
      <c r="A5" s="278">
        <v>46191</v>
      </c>
      <c r="B5" s="279" t="s">
        <v>4710</v>
      </c>
      <c r="C5" s="280"/>
      <c r="D5" s="280"/>
      <c r="E5" s="280"/>
      <c r="F5" s="280"/>
      <c r="G5" s="281" t="b">
        <v>1</v>
      </c>
      <c r="H5" s="281" t="b">
        <v>1</v>
      </c>
      <c r="I5" s="280"/>
      <c r="J5" s="280"/>
    </row>
    <row r="6" spans="1:10" ht="30" hidden="1" customHeight="1">
      <c r="A6" s="278">
        <v>46192</v>
      </c>
      <c r="B6" s="279" t="s">
        <v>4711</v>
      </c>
      <c r="C6" s="280"/>
      <c r="D6" s="280"/>
      <c r="E6" s="280"/>
      <c r="F6" s="280"/>
      <c r="G6" s="281" t="b">
        <v>1</v>
      </c>
      <c r="H6" s="281" t="b">
        <v>1</v>
      </c>
      <c r="I6" s="280"/>
      <c r="J6" s="280"/>
    </row>
    <row r="7" spans="1:10" ht="30" hidden="1" customHeight="1">
      <c r="A7" s="278">
        <v>46195</v>
      </c>
      <c r="B7" s="279" t="s">
        <v>4712</v>
      </c>
      <c r="C7" s="280"/>
      <c r="D7" s="280"/>
      <c r="E7" s="280"/>
      <c r="F7" s="280"/>
      <c r="G7" s="281" t="b">
        <v>1</v>
      </c>
      <c r="H7" s="281" t="b">
        <v>1</v>
      </c>
      <c r="I7" s="280"/>
      <c r="J7" s="280"/>
    </row>
    <row r="8" spans="1:10" ht="30" hidden="1" customHeight="1">
      <c r="A8" s="278">
        <v>46196</v>
      </c>
      <c r="B8" s="279" t="s">
        <v>4713</v>
      </c>
      <c r="C8" s="280"/>
      <c r="D8" s="280"/>
      <c r="E8" s="280"/>
      <c r="F8" s="280"/>
      <c r="G8" s="281" t="b">
        <v>1</v>
      </c>
      <c r="H8" s="281" t="b">
        <v>1</v>
      </c>
      <c r="I8" s="280"/>
      <c r="J8" s="280"/>
    </row>
    <row r="9" spans="1:10" ht="30" hidden="1" customHeight="1">
      <c r="A9" s="278">
        <v>46197</v>
      </c>
      <c r="B9" s="279" t="s">
        <v>4714</v>
      </c>
      <c r="C9" s="280"/>
      <c r="D9" s="280"/>
      <c r="E9" s="280"/>
      <c r="F9" s="280"/>
      <c r="G9" s="281" t="b">
        <v>1</v>
      </c>
      <c r="H9" s="281" t="b">
        <v>1</v>
      </c>
      <c r="I9" s="280"/>
      <c r="J9" s="280"/>
    </row>
    <row r="10" spans="1:10" ht="30" hidden="1" customHeight="1">
      <c r="A10" s="278">
        <v>46198</v>
      </c>
      <c r="B10" s="279" t="s">
        <v>4715</v>
      </c>
      <c r="C10" s="280"/>
      <c r="D10" s="280"/>
      <c r="E10" s="280"/>
      <c r="F10" s="280"/>
      <c r="G10" s="281" t="b">
        <v>1</v>
      </c>
      <c r="H10" s="281" t="b">
        <v>1</v>
      </c>
      <c r="I10" s="280"/>
      <c r="J10" s="280"/>
    </row>
    <row r="11" spans="1:10" ht="30" hidden="1" customHeight="1">
      <c r="A11" s="278">
        <v>46199</v>
      </c>
      <c r="B11" s="279" t="s">
        <v>4716</v>
      </c>
      <c r="C11" s="280"/>
      <c r="D11" s="280"/>
      <c r="E11" s="280"/>
      <c r="F11" s="280"/>
      <c r="G11" s="281" t="b">
        <v>1</v>
      </c>
      <c r="H11" s="281" t="b">
        <v>1</v>
      </c>
      <c r="I11" s="280"/>
      <c r="J11" s="280"/>
    </row>
    <row r="12" spans="1:10" ht="30" hidden="1" customHeight="1">
      <c r="A12" s="278">
        <v>46202</v>
      </c>
      <c r="B12" s="279" t="s">
        <v>4717</v>
      </c>
      <c r="C12" s="280"/>
      <c r="D12" s="280"/>
      <c r="E12" s="280"/>
      <c r="F12" s="280"/>
      <c r="G12" s="281" t="b">
        <v>0</v>
      </c>
      <c r="H12" s="281" t="b">
        <v>0</v>
      </c>
      <c r="I12" s="280"/>
      <c r="J12" s="280"/>
    </row>
    <row r="13" spans="1:10" ht="30" hidden="1" customHeight="1">
      <c r="A13" s="278">
        <v>46203</v>
      </c>
      <c r="B13" s="279" t="s">
        <v>4718</v>
      </c>
      <c r="C13" s="280" t="s">
        <v>817</v>
      </c>
      <c r="D13" s="280"/>
      <c r="E13" s="280"/>
      <c r="F13" s="280"/>
      <c r="G13" s="281" t="b">
        <v>0</v>
      </c>
      <c r="H13" s="281" t="b">
        <v>0</v>
      </c>
      <c r="I13" s="280"/>
      <c r="J13" s="280"/>
    </row>
    <row r="14" spans="1:10" ht="30" hidden="1" customHeight="1">
      <c r="A14" s="278">
        <v>46204</v>
      </c>
      <c r="B14" s="279" t="s">
        <v>4719</v>
      </c>
      <c r="C14" s="280" t="s">
        <v>814</v>
      </c>
      <c r="D14" s="280"/>
      <c r="E14" s="280"/>
      <c r="F14" s="280"/>
      <c r="G14" s="281" t="b">
        <v>1</v>
      </c>
      <c r="H14" s="281" t="b">
        <v>1</v>
      </c>
      <c r="I14" s="280"/>
      <c r="J14" s="280"/>
    </row>
    <row r="15" spans="1:10" ht="30" hidden="1" customHeight="1">
      <c r="A15" s="278">
        <v>46205</v>
      </c>
      <c r="B15" s="279" t="s">
        <v>4720</v>
      </c>
      <c r="C15" s="280" t="s">
        <v>816</v>
      </c>
      <c r="D15" s="280"/>
      <c r="E15" s="280"/>
      <c r="F15" s="280"/>
      <c r="G15" s="281" t="b">
        <v>1</v>
      </c>
      <c r="H15" s="281" t="b">
        <v>1</v>
      </c>
      <c r="I15" s="280"/>
      <c r="J15" s="280"/>
    </row>
    <row r="16" spans="1:10" ht="30" hidden="1" customHeight="1">
      <c r="A16" s="278">
        <v>46206</v>
      </c>
      <c r="B16" s="279" t="s">
        <v>4721</v>
      </c>
      <c r="C16" s="280" t="s">
        <v>4722</v>
      </c>
      <c r="D16" s="280"/>
      <c r="E16" s="280"/>
      <c r="F16" s="280"/>
      <c r="G16" s="281" t="b">
        <v>1</v>
      </c>
      <c r="H16" s="281" t="b">
        <v>1</v>
      </c>
      <c r="I16" s="280"/>
      <c r="J16" s="280"/>
    </row>
    <row r="17" spans="1:10" ht="30" hidden="1" customHeight="1">
      <c r="A17" s="278">
        <v>46209</v>
      </c>
      <c r="B17" s="279" t="s">
        <v>4723</v>
      </c>
      <c r="C17" s="280" t="s">
        <v>820</v>
      </c>
      <c r="D17" s="280"/>
      <c r="E17" s="280"/>
      <c r="F17" s="280"/>
      <c r="G17" s="281" t="b">
        <v>1</v>
      </c>
      <c r="H17" s="281" t="b">
        <v>1</v>
      </c>
      <c r="I17" s="280"/>
      <c r="J17" s="280"/>
    </row>
    <row r="18" spans="1:10" ht="30" hidden="1" customHeight="1">
      <c r="A18" s="278">
        <v>46210</v>
      </c>
      <c r="B18" s="279" t="s">
        <v>4724</v>
      </c>
      <c r="C18" s="280" t="s">
        <v>817</v>
      </c>
      <c r="D18" s="280"/>
      <c r="E18" s="280"/>
      <c r="F18" s="280"/>
      <c r="G18" s="281" t="b">
        <v>1</v>
      </c>
      <c r="H18" s="281" t="b">
        <v>1</v>
      </c>
      <c r="I18" s="280"/>
      <c r="J18" s="280"/>
    </row>
    <row r="19" spans="1:10" ht="30" hidden="1" customHeight="1">
      <c r="A19" s="278">
        <v>46211</v>
      </c>
      <c r="B19" s="279" t="s">
        <v>4725</v>
      </c>
      <c r="C19" s="280" t="s">
        <v>814</v>
      </c>
      <c r="D19" s="280"/>
      <c r="E19" s="280"/>
      <c r="F19" s="280"/>
      <c r="G19" s="281" t="b">
        <v>1</v>
      </c>
      <c r="H19" s="281" t="b">
        <v>1</v>
      </c>
      <c r="I19" s="280"/>
      <c r="J19" s="280"/>
    </row>
    <row r="20" spans="1:10" ht="30" hidden="1" customHeight="1">
      <c r="A20" s="278">
        <v>46212</v>
      </c>
      <c r="B20" s="279" t="s">
        <v>4726</v>
      </c>
      <c r="C20" s="280" t="s">
        <v>816</v>
      </c>
      <c r="D20" s="280"/>
      <c r="E20" s="280"/>
      <c r="F20" s="280"/>
      <c r="G20" s="281" t="b">
        <v>1</v>
      </c>
      <c r="H20" s="281" t="b">
        <v>1</v>
      </c>
      <c r="I20" s="280"/>
      <c r="J20" s="280"/>
    </row>
    <row r="21" spans="1:10" ht="30" hidden="1" customHeight="1">
      <c r="A21" s="278">
        <v>46213</v>
      </c>
      <c r="B21" s="279" t="s">
        <v>4727</v>
      </c>
      <c r="C21" s="280" t="s">
        <v>819</v>
      </c>
      <c r="D21" s="280"/>
      <c r="E21" s="280"/>
      <c r="F21" s="280"/>
      <c r="G21" s="281" t="b">
        <v>1</v>
      </c>
      <c r="H21" s="281" t="b">
        <v>1</v>
      </c>
      <c r="I21" s="280"/>
      <c r="J21" s="280"/>
    </row>
    <row r="22" spans="1:10" ht="30" hidden="1" customHeight="1">
      <c r="A22" s="278">
        <v>46216</v>
      </c>
      <c r="B22" s="279" t="s">
        <v>4728</v>
      </c>
      <c r="C22" s="280" t="s">
        <v>4722</v>
      </c>
      <c r="D22" s="280"/>
      <c r="E22" s="280"/>
      <c r="F22" s="280"/>
      <c r="G22" s="281" t="b">
        <v>1</v>
      </c>
      <c r="H22" s="281" t="b">
        <v>1</v>
      </c>
      <c r="I22" s="280"/>
      <c r="J22" s="280"/>
    </row>
    <row r="23" spans="1:10" ht="30" hidden="1" customHeight="1">
      <c r="A23" s="278">
        <v>46217</v>
      </c>
      <c r="B23" s="279" t="s">
        <v>4729</v>
      </c>
      <c r="C23" s="280" t="s">
        <v>814</v>
      </c>
      <c r="D23" s="280"/>
      <c r="E23" s="280"/>
      <c r="F23" s="280"/>
      <c r="G23" s="281" t="b">
        <v>1</v>
      </c>
      <c r="H23" s="281" t="b">
        <v>1</v>
      </c>
      <c r="I23" s="280"/>
      <c r="J23" s="280"/>
    </row>
    <row r="24" spans="1:10" ht="30" hidden="1" customHeight="1">
      <c r="A24" s="278">
        <v>46218</v>
      </c>
      <c r="B24" s="279" t="s">
        <v>4730</v>
      </c>
      <c r="C24" s="280" t="s">
        <v>817</v>
      </c>
      <c r="D24" s="280"/>
      <c r="E24" s="280"/>
      <c r="F24" s="280"/>
      <c r="G24" s="281" t="b">
        <v>1</v>
      </c>
      <c r="H24" s="281" t="b">
        <v>1</v>
      </c>
      <c r="I24" s="280"/>
      <c r="J24" s="280"/>
    </row>
    <row r="25" spans="1:10" ht="30" hidden="1" customHeight="1">
      <c r="A25" s="278">
        <v>46219</v>
      </c>
      <c r="B25" s="279" t="s">
        <v>4731</v>
      </c>
      <c r="C25" s="280" t="s">
        <v>816</v>
      </c>
      <c r="D25" s="280"/>
      <c r="E25" s="280"/>
      <c r="F25" s="280"/>
      <c r="G25" s="281" t="b">
        <v>1</v>
      </c>
      <c r="H25" s="281" t="b">
        <v>1</v>
      </c>
      <c r="I25" s="280"/>
      <c r="J25" s="280"/>
    </row>
    <row r="26" spans="1:10" ht="30" hidden="1" customHeight="1">
      <c r="A26" s="278">
        <v>46220</v>
      </c>
      <c r="B26" s="279" t="s">
        <v>4732</v>
      </c>
      <c r="C26" s="280" t="s">
        <v>820</v>
      </c>
      <c r="D26" s="280"/>
      <c r="E26" s="280"/>
      <c r="F26" s="280"/>
      <c r="G26" s="281" t="b">
        <v>1</v>
      </c>
      <c r="H26" s="281" t="b">
        <v>1</v>
      </c>
      <c r="I26" s="280"/>
      <c r="J26" s="280"/>
    </row>
    <row r="27" spans="1:10" ht="30" customHeight="1">
      <c r="A27" s="278">
        <v>46238</v>
      </c>
      <c r="B27" s="279" t="s">
        <v>4733</v>
      </c>
      <c r="C27" s="280" t="s">
        <v>4734</v>
      </c>
      <c r="D27" s="280" t="s">
        <v>4735</v>
      </c>
      <c r="E27" s="280">
        <v>31.07</v>
      </c>
      <c r="F27" s="280">
        <v>31.07</v>
      </c>
      <c r="G27" s="281" t="b">
        <v>1</v>
      </c>
      <c r="H27" s="281" t="b">
        <v>1</v>
      </c>
      <c r="I27" s="280" t="s">
        <v>1107</v>
      </c>
      <c r="J27" s="280" t="s">
        <v>1110</v>
      </c>
    </row>
    <row r="28" spans="1:10" ht="30" customHeight="1">
      <c r="A28" s="278">
        <v>46239</v>
      </c>
      <c r="B28" s="279" t="s">
        <v>4736</v>
      </c>
      <c r="C28" s="280" t="s">
        <v>817</v>
      </c>
      <c r="D28" s="280">
        <v>4.08</v>
      </c>
      <c r="E28" s="280" t="s">
        <v>4737</v>
      </c>
      <c r="F28" s="280" t="s">
        <v>4738</v>
      </c>
      <c r="G28" s="281" t="b">
        <v>1</v>
      </c>
      <c r="H28" s="281" t="b">
        <v>1</v>
      </c>
      <c r="I28" s="280" t="s">
        <v>4739</v>
      </c>
      <c r="J28" s="280" t="s">
        <v>4740</v>
      </c>
    </row>
    <row r="29" spans="1:10" ht="30" customHeight="1">
      <c r="A29" s="278">
        <v>46240</v>
      </c>
      <c r="B29" s="279" t="s">
        <v>4741</v>
      </c>
      <c r="C29" s="280" t="s">
        <v>814</v>
      </c>
      <c r="D29" s="280" t="s">
        <v>4742</v>
      </c>
      <c r="E29" s="280" t="s">
        <v>4737</v>
      </c>
      <c r="F29" s="280">
        <v>5.08</v>
      </c>
      <c r="G29" s="281" t="b">
        <v>0</v>
      </c>
      <c r="H29" s="281" t="b">
        <v>1</v>
      </c>
      <c r="I29" s="280" t="s">
        <v>4743</v>
      </c>
      <c r="J29" s="280" t="s">
        <v>4744</v>
      </c>
    </row>
    <row r="30" spans="1:10" ht="30" customHeight="1">
      <c r="A30" s="278">
        <v>46241</v>
      </c>
      <c r="B30" s="279" t="s">
        <v>4745</v>
      </c>
      <c r="C30" s="280" t="s">
        <v>816</v>
      </c>
      <c r="D30" s="280">
        <v>6.08</v>
      </c>
      <c r="E30" s="280" t="s">
        <v>4737</v>
      </c>
      <c r="F30" s="280">
        <v>6.08</v>
      </c>
      <c r="G30" s="281" t="b">
        <v>1</v>
      </c>
      <c r="H30" s="281" t="b">
        <v>1</v>
      </c>
      <c r="I30" s="280" t="s">
        <v>4746</v>
      </c>
      <c r="J30" s="280" t="s">
        <v>4747</v>
      </c>
    </row>
    <row r="31" spans="1:10" ht="30" customHeight="1">
      <c r="A31" s="278">
        <v>46244</v>
      </c>
      <c r="B31" s="279" t="s">
        <v>4748</v>
      </c>
      <c r="C31" s="280" t="s">
        <v>820</v>
      </c>
      <c r="D31" s="280">
        <v>7.08</v>
      </c>
      <c r="E31" s="280" t="s">
        <v>4737</v>
      </c>
      <c r="F31" s="280">
        <v>7.08</v>
      </c>
      <c r="G31" s="281" t="b">
        <v>1</v>
      </c>
      <c r="H31" s="281" t="b">
        <v>1</v>
      </c>
      <c r="I31" s="280" t="s">
        <v>4749</v>
      </c>
      <c r="J31" s="280" t="s">
        <v>4750</v>
      </c>
    </row>
    <row r="32" spans="1:10" ht="30" customHeight="1">
      <c r="A32" s="278">
        <v>46245</v>
      </c>
      <c r="B32" s="279" t="s">
        <v>4751</v>
      </c>
      <c r="C32" s="280" t="s">
        <v>817</v>
      </c>
      <c r="D32" s="280">
        <v>10.08</v>
      </c>
      <c r="E32" s="280" t="s">
        <v>4737</v>
      </c>
      <c r="F32" s="280">
        <v>10.08</v>
      </c>
      <c r="G32" s="281" t="b">
        <v>1</v>
      </c>
      <c r="H32" s="281" t="b">
        <v>1</v>
      </c>
      <c r="I32" s="280" t="s">
        <v>4752</v>
      </c>
      <c r="J32" s="280" t="s">
        <v>4753</v>
      </c>
    </row>
    <row r="33" spans="1:10" ht="30" customHeight="1">
      <c r="A33" s="278">
        <v>46246</v>
      </c>
      <c r="B33" s="279" t="s">
        <v>4730</v>
      </c>
      <c r="C33" s="280" t="s">
        <v>814</v>
      </c>
      <c r="D33" s="280" t="s">
        <v>4754</v>
      </c>
      <c r="E33" s="280" t="s">
        <v>4737</v>
      </c>
      <c r="F33" s="280">
        <v>11.08</v>
      </c>
      <c r="G33" s="281" t="b">
        <v>1</v>
      </c>
      <c r="H33" s="281" t="b">
        <v>1</v>
      </c>
      <c r="I33" s="280" t="s">
        <v>4755</v>
      </c>
      <c r="J33" s="280" t="s">
        <v>4756</v>
      </c>
    </row>
    <row r="34" spans="1:10" ht="30" customHeight="1">
      <c r="A34" s="278">
        <v>46247</v>
      </c>
      <c r="B34" s="279" t="s">
        <v>4757</v>
      </c>
      <c r="C34" s="280" t="s">
        <v>816</v>
      </c>
      <c r="D34" s="280">
        <v>12.08</v>
      </c>
      <c r="E34" s="280" t="s">
        <v>4737</v>
      </c>
      <c r="F34" s="280">
        <v>12.08</v>
      </c>
      <c r="G34" s="281" t="b">
        <v>1</v>
      </c>
      <c r="H34" s="281" t="b">
        <v>1</v>
      </c>
      <c r="I34" s="280" t="s">
        <v>4758</v>
      </c>
      <c r="J34" s="280" t="s">
        <v>4759</v>
      </c>
    </row>
    <row r="35" spans="1:10" ht="30" customHeight="1">
      <c r="A35" s="278">
        <v>46248</v>
      </c>
      <c r="B35" s="279" t="s">
        <v>4760</v>
      </c>
      <c r="C35" s="280" t="s">
        <v>819</v>
      </c>
      <c r="D35" s="280">
        <v>13.08</v>
      </c>
      <c r="E35" s="280" t="s">
        <v>4737</v>
      </c>
      <c r="F35" s="280">
        <v>13.08</v>
      </c>
      <c r="G35" s="281" t="b">
        <v>1</v>
      </c>
      <c r="H35" s="281" t="b">
        <v>1</v>
      </c>
      <c r="I35" s="280" t="s">
        <v>4761</v>
      </c>
      <c r="J35" s="280" t="s">
        <v>4762</v>
      </c>
    </row>
    <row r="36" spans="1:10" ht="30" customHeight="1">
      <c r="A36" s="278">
        <v>46251</v>
      </c>
      <c r="B36" s="279" t="s">
        <v>4763</v>
      </c>
      <c r="C36" s="280" t="s">
        <v>4734</v>
      </c>
      <c r="D36" s="280">
        <v>14.08</v>
      </c>
      <c r="E36" s="280" t="s">
        <v>4737</v>
      </c>
      <c r="F36" s="280">
        <v>14.08</v>
      </c>
      <c r="G36" s="281" t="b">
        <v>1</v>
      </c>
      <c r="H36" s="281" t="b">
        <v>1</v>
      </c>
      <c r="I36" s="280" t="s">
        <v>4739</v>
      </c>
      <c r="J36" s="280" t="s">
        <v>4740</v>
      </c>
    </row>
    <row r="37" spans="1:10" ht="30" customHeight="1">
      <c r="A37" s="278">
        <v>46252</v>
      </c>
      <c r="B37" s="279" t="s">
        <v>4764</v>
      </c>
      <c r="C37" s="280" t="s">
        <v>817</v>
      </c>
      <c r="D37" s="280">
        <v>17.079999999999998</v>
      </c>
      <c r="E37" s="280" t="s">
        <v>4737</v>
      </c>
      <c r="F37" s="280">
        <v>17.079999999999998</v>
      </c>
      <c r="G37" s="281" t="b">
        <v>1</v>
      </c>
      <c r="H37" s="281" t="b">
        <v>1</v>
      </c>
      <c r="I37" s="280" t="s">
        <v>4765</v>
      </c>
      <c r="J37" s="280" t="s">
        <v>4766</v>
      </c>
    </row>
    <row r="38" spans="1:10" ht="30" customHeight="1">
      <c r="A38" s="278">
        <v>46253</v>
      </c>
      <c r="B38" s="279" t="s">
        <v>4767</v>
      </c>
      <c r="C38" s="280" t="s">
        <v>814</v>
      </c>
      <c r="D38" s="280" t="s">
        <v>4742</v>
      </c>
      <c r="E38" s="280" t="s">
        <v>4737</v>
      </c>
      <c r="F38" s="280">
        <v>18.079999999999998</v>
      </c>
      <c r="G38" s="281" t="b">
        <v>0</v>
      </c>
      <c r="H38" s="281" t="b">
        <v>1</v>
      </c>
      <c r="I38" s="280" t="s">
        <v>4768</v>
      </c>
      <c r="J38" s="280" t="s">
        <v>4769</v>
      </c>
    </row>
    <row r="39" spans="1:10" ht="30" customHeight="1">
      <c r="A39" s="278">
        <v>46254</v>
      </c>
      <c r="B39" s="279" t="s">
        <v>4770</v>
      </c>
      <c r="C39" s="280" t="s">
        <v>816</v>
      </c>
      <c r="D39" s="280">
        <v>19.079999999999998</v>
      </c>
      <c r="E39" s="280" t="s">
        <v>4737</v>
      </c>
      <c r="F39" s="280">
        <v>19.079999999999998</v>
      </c>
      <c r="G39" s="281" t="b">
        <v>1</v>
      </c>
      <c r="H39" s="281" t="b">
        <v>1</v>
      </c>
      <c r="I39" s="280" t="s">
        <v>4771</v>
      </c>
      <c r="J39" s="280" t="s">
        <v>4772</v>
      </c>
    </row>
    <row r="40" spans="1:10" ht="30" customHeight="1">
      <c r="A40" s="278">
        <v>46255</v>
      </c>
      <c r="B40" s="279" t="s">
        <v>4773</v>
      </c>
      <c r="C40" s="280" t="s">
        <v>4722</v>
      </c>
      <c r="D40" s="280">
        <v>20.079999999999998</v>
      </c>
      <c r="E40" s="280" t="s">
        <v>4737</v>
      </c>
      <c r="F40" s="280">
        <v>20.079999999999998</v>
      </c>
      <c r="G40" s="281" t="b">
        <v>1</v>
      </c>
      <c r="H40" s="281" t="b">
        <v>1</v>
      </c>
      <c r="I40" s="280" t="s">
        <v>4746</v>
      </c>
      <c r="J40" s="280" t="s">
        <v>4747</v>
      </c>
    </row>
    <row r="41" spans="1:10" ht="24" customHeight="1">
      <c r="A41" s="427" t="s">
        <v>4774</v>
      </c>
      <c r="B41" s="427"/>
      <c r="C41" s="427"/>
      <c r="D41" s="427"/>
      <c r="E41" s="427"/>
      <c r="F41" s="427"/>
      <c r="G41" s="427"/>
      <c r="H41" s="427"/>
      <c r="I41" s="427"/>
      <c r="J41" s="427"/>
    </row>
    <row r="42" spans="1:10" ht="30" customHeight="1">
      <c r="A42" s="278">
        <v>46258</v>
      </c>
      <c r="B42" s="279" t="s">
        <v>4775</v>
      </c>
      <c r="C42" s="280" t="s">
        <v>820</v>
      </c>
      <c r="D42" s="280">
        <v>21.08</v>
      </c>
      <c r="E42" s="280"/>
      <c r="F42" s="280"/>
      <c r="G42" s="281" t="b">
        <v>1</v>
      </c>
      <c r="H42" s="281" t="b">
        <v>0</v>
      </c>
      <c r="I42" s="280"/>
      <c r="J42" s="280"/>
    </row>
    <row r="43" spans="1:10" ht="30" customHeight="1">
      <c r="A43" s="278">
        <v>46259</v>
      </c>
      <c r="B43" s="279" t="s">
        <v>4776</v>
      </c>
      <c r="C43" s="280" t="s">
        <v>817</v>
      </c>
      <c r="D43" s="280" t="s">
        <v>4742</v>
      </c>
      <c r="E43" s="280" t="s">
        <v>4742</v>
      </c>
      <c r="F43" s="280" t="s">
        <v>4742</v>
      </c>
      <c r="G43" s="281" t="b">
        <v>0</v>
      </c>
      <c r="H43" s="281" t="b">
        <v>0</v>
      </c>
      <c r="I43" s="280"/>
      <c r="J43" s="280"/>
    </row>
    <row r="44" spans="1:10" ht="30" customHeight="1">
      <c r="A44" s="278">
        <v>46260</v>
      </c>
      <c r="B44" s="279" t="s">
        <v>4777</v>
      </c>
      <c r="C44" s="280" t="s">
        <v>814</v>
      </c>
      <c r="D44" s="280" t="s">
        <v>4742</v>
      </c>
      <c r="E44" s="280" t="s">
        <v>4742</v>
      </c>
      <c r="F44" s="280" t="s">
        <v>4742</v>
      </c>
      <c r="G44" s="281" t="b">
        <v>0</v>
      </c>
      <c r="H44" s="281" t="b">
        <v>0</v>
      </c>
      <c r="I44" s="280"/>
      <c r="J44" s="280"/>
    </row>
    <row r="45" spans="1:10" ht="30" customHeight="1">
      <c r="A45" s="278">
        <v>46261</v>
      </c>
      <c r="B45" s="279" t="s">
        <v>4778</v>
      </c>
      <c r="C45" s="280" t="s">
        <v>816</v>
      </c>
      <c r="D45" s="280" t="s">
        <v>4742</v>
      </c>
      <c r="E45" s="280" t="s">
        <v>4742</v>
      </c>
      <c r="F45" s="280" t="s">
        <v>4742</v>
      </c>
      <c r="G45" s="281" t="b">
        <v>0</v>
      </c>
      <c r="H45" s="281" t="b">
        <v>0</v>
      </c>
      <c r="I45" s="280"/>
      <c r="J45" s="280"/>
    </row>
    <row r="46" spans="1:10" ht="30" customHeight="1">
      <c r="A46" s="278">
        <v>46262</v>
      </c>
      <c r="B46" s="279" t="s">
        <v>4779</v>
      </c>
      <c r="C46" s="280" t="s">
        <v>819</v>
      </c>
      <c r="D46" s="280" t="s">
        <v>4742</v>
      </c>
      <c r="E46" s="280" t="s">
        <v>4742</v>
      </c>
      <c r="F46" s="280" t="s">
        <v>4742</v>
      </c>
      <c r="G46" s="281" t="b">
        <v>0</v>
      </c>
      <c r="H46" s="281" t="b">
        <v>0</v>
      </c>
      <c r="I46" s="280"/>
      <c r="J46" s="280"/>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4780</v>
      </c>
      <c r="B1" s="172"/>
      <c r="C1" s="172"/>
      <c r="D1" s="172"/>
      <c r="E1" s="172"/>
    </row>
    <row r="2" spans="1:5">
      <c r="A2" t="s">
        <v>4605</v>
      </c>
      <c r="B2" t="s">
        <v>4781</v>
      </c>
      <c r="C2" t="s">
        <v>5</v>
      </c>
      <c r="D2" t="s">
        <v>4782</v>
      </c>
      <c r="E2" t="s">
        <v>4783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
      </c>
      <c r="D207" s="173">
        <f>Réttabanki!$C226</f>
        <v>800</v>
      </c>
      <c r="E207" s="149">
        <f>Réttabanki!$T226</f>
        <v>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Matreiðslurjómi (MS)</v>
      </c>
      <c r="C239" t="str">
        <f>IFERROR(INDEX(Vöruskrá!$E:$E,MATCH(Réttabanki!$B261,Vöruskrá!$B:$B,0)),"")</f>
        <v>mjólkurvörur</v>
      </c>
      <c r="D239" s="173">
        <f>Réttabanki!$C261</f>
        <v>10000</v>
      </c>
      <c r="E239" s="149">
        <f>Réttabanki!$T261</f>
        <v>9000</v>
      </c>
    </row>
    <row r="240" spans="1:5">
      <c r="A240" t="str">
        <f>Réttabanki!$W262</f>
        <v>Byggotto (úr byggsalati) – meðlæti</v>
      </c>
      <c r="B240" t="str">
        <f>Réttabanki!$B262</f>
        <v>Smjör 500 g</v>
      </c>
      <c r="C240" t="str">
        <f>IFERROR(INDEX(Vöruskrá!$E:$E,MATCH(Réttabanki!$B262,Vöruskrá!$B:$B,0)),"")</f>
        <v>Mjólkurvörur</v>
      </c>
      <c r="D240" s="173">
        <f>Réttabanki!$C262</f>
        <v>3000</v>
      </c>
      <c r="E240" s="149">
        <f>Réttabanki!$T262</f>
        <v>6900</v>
      </c>
    </row>
    <row r="241" spans="1:5">
      <c r="A241" t="str">
        <f>Réttabanki!$W263</f>
        <v>Byggotto (úr byggsalati) – meðlæti</v>
      </c>
      <c r="B241" t="str">
        <f>Réttabanki!$B263</f>
        <v>Borðsalt</v>
      </c>
      <c r="C241" t="str">
        <f>IFERROR(INDEX(Vöruskrá!$E:$E,MATCH(Réttabanki!$B263,Vöruskrá!$B:$B,0)),"")</f>
        <v xml:space="preserve">Krydd </v>
      </c>
      <c r="D241" s="173">
        <f>Réttabanki!$C263</f>
        <v>500</v>
      </c>
      <c r="E241" s="149">
        <f>Réttabanki!$T263</f>
        <v>60</v>
      </c>
    </row>
    <row r="242" spans="1:5">
      <c r="A242" t="str">
        <f>Réttabanki!$W264</f>
        <v>Byggotto (úr byggsalati) – meðlæti</v>
      </c>
      <c r="B242" t="str">
        <f>Réttabanki!$B264</f>
        <v>Vatn</v>
      </c>
      <c r="C242" t="str">
        <f>IFERROR(INDEX(Vöruskrá!$E:$E,MATCH(Réttabanki!$B264,Vöruskrá!$B:$B,0)),"")</f>
        <v>Kornvörur og hráefni</v>
      </c>
      <c r="D242" s="173">
        <f>Réttabanki!$C264</f>
        <v>1500</v>
      </c>
      <c r="E242" s="149">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3">
        <f>Réttabanki!$C266</f>
        <v>82645</v>
      </c>
      <c r="E243" s="149">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3">
        <f>Réttabanki!$C267</f>
        <v>2066</v>
      </c>
      <c r="E244" s="149">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3">
        <f>Réttabanki!$C268</f>
        <v>10331</v>
      </c>
      <c r="E245" s="149">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3">
        <f>Réttabanki!$C269</f>
        <v>1033</v>
      </c>
      <c r="E246" s="149">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3">
        <f>Réttabanki!$C270</f>
        <v>1033</v>
      </c>
      <c r="E247" s="149">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3">
        <f>Réttabanki!$C271</f>
        <v>826</v>
      </c>
      <c r="E248" s="149">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3">
        <f>Réttabanki!$C272</f>
        <v>2066</v>
      </c>
      <c r="E249" s="149">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3">
        <f>Réttabanki!$C274</f>
        <v>91324</v>
      </c>
      <c r="E250" s="149">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3">
        <f>Réttabanki!$C275</f>
        <v>1712</v>
      </c>
      <c r="E251" s="149">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3">
        <f>Réttabanki!$C276</f>
        <v>3425</v>
      </c>
      <c r="E252" s="149">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3">
        <f>Réttabanki!$C277</f>
        <v>1142</v>
      </c>
      <c r="E253" s="149">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3">
        <f>Réttabanki!$C278</f>
        <v>1142</v>
      </c>
      <c r="E254" s="149">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3">
        <f>Réttabanki!$C279</f>
        <v>913</v>
      </c>
      <c r="E255" s="149">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3">
        <f>Réttabanki!$C280</f>
        <v>342</v>
      </c>
      <c r="E256" s="149">
        <f>Réttabanki!$T280</f>
        <v>2394</v>
      </c>
    </row>
    <row r="257" spans="1:5">
      <c r="A257" t="str">
        <f>Réttabanki!$W282</f>
        <v>Ýsa í kryddmarineringu með grænmeti og hvítlaukssósu</v>
      </c>
      <c r="B257" t="str">
        <f>Réttabanki!$B282</f>
        <v>Ýsa</v>
      </c>
      <c r="C257" t="str">
        <f>IFERROR(INDEX(Vöruskrá!$E:$E,MATCH(Réttabanki!$B282,Vöruskrá!$B:$B,0)),"")</f>
        <v>Fiskur</v>
      </c>
      <c r="D257" s="173">
        <f>Réttabanki!$C282</f>
        <v>91324</v>
      </c>
      <c r="E257" s="149">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3">
        <f>Réttabanki!$C283</f>
        <v>1142</v>
      </c>
      <c r="E258" s="149">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3">
        <f>Réttabanki!$C284</f>
        <v>571</v>
      </c>
      <c r="E259" s="149">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3">
        <f>Réttabanki!$C285</f>
        <v>1142</v>
      </c>
      <c r="E260" s="149">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3">
        <f>Réttabanki!$C286</f>
        <v>3425</v>
      </c>
      <c r="E261" s="149">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3">
        <f>Réttabanki!$C287</f>
        <v>1142</v>
      </c>
      <c r="E262" s="149">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3">
        <f>Réttabanki!$C288</f>
        <v>913</v>
      </c>
      <c r="E263" s="149">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3">
        <f>Réttabanki!$C289</f>
        <v>342</v>
      </c>
      <c r="E264" s="149">
        <f>Réttabanki!$T289</f>
        <v>2394</v>
      </c>
    </row>
    <row r="265" spans="1:5">
      <c r="A265" t="str">
        <f>Réttabanki!$W291</f>
        <v>Paprikukrydduð ýsa með kartöflum og rjómasósu</v>
      </c>
      <c r="B265" t="str">
        <f>Réttabanki!$B291</f>
        <v>Ýsa</v>
      </c>
      <c r="C265" t="str">
        <f>IFERROR(INDEX(Vöruskrá!$E:$E,MATCH(Réttabanki!$B291,Vöruskrá!$B:$B,0)),"")</f>
        <v>Fiskur</v>
      </c>
      <c r="D265" s="173">
        <f>Réttabanki!$C291</f>
        <v>91013</v>
      </c>
      <c r="E265" s="149">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3">
        <f>Réttabanki!$C292</f>
        <v>1706</v>
      </c>
      <c r="E266" s="149">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3">
        <f>Réttabanki!$C293</f>
        <v>910</v>
      </c>
      <c r="E267" s="149">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3">
        <f>Réttabanki!$C294</f>
        <v>2844</v>
      </c>
      <c r="E268" s="149">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3">
        <f>Réttabanki!$C295</f>
        <v>910</v>
      </c>
      <c r="E269" s="149">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3">
        <f>Réttabanki!$C296</f>
        <v>341</v>
      </c>
      <c r="E270" s="149">
        <f>Réttabanki!$T296</f>
        <v>2387</v>
      </c>
    </row>
    <row r="271" spans="1:5">
      <c r="A271" t="str">
        <f>Réttabanki!$W297</f>
        <v>Paprikukrydduð ýsa með kartöflum og rjómasósu</v>
      </c>
      <c r="B271" t="str">
        <f>Réttabanki!$B297</f>
        <v>Sítrónusafi</v>
      </c>
      <c r="C271" t="str">
        <f>IFERROR(INDEX(Vöruskrá!$E:$E,MATCH(Réttabanki!$B297,Vöruskrá!$B:$B,0)),"")</f>
        <v/>
      </c>
      <c r="D271" s="173">
        <f>Réttabanki!$C297</f>
        <v>2275</v>
      </c>
      <c r="E271" s="149">
        <f>Réttabanki!$T297</f>
        <v>0</v>
      </c>
    </row>
    <row r="272" spans="1:5">
      <c r="A272" t="str">
        <f>Réttabanki!$W299</f>
        <v>Plokkfiskur</v>
      </c>
      <c r="B272" t="str">
        <f>Réttabanki!$B299</f>
        <v>Ýsa</v>
      </c>
      <c r="C272" t="str">
        <f>IFERROR(INDEX(Vöruskrá!$E:$E,MATCH(Réttabanki!$B299,Vöruskrá!$B:$B,0)),"")</f>
        <v>Fiskur</v>
      </c>
      <c r="D272" s="173">
        <f>Réttabanki!$C299</f>
        <v>31364</v>
      </c>
      <c r="E272" s="149">
        <f>Réttabanki!$T299</f>
        <v>59591.6</v>
      </c>
    </row>
    <row r="273" spans="1:5">
      <c r="A273" t="str">
        <f>Réttabanki!$W300</f>
        <v>Plokkfiskur</v>
      </c>
      <c r="B273" t="str">
        <f>Réttabanki!$B300</f>
        <v>Kartöflur (ferskar)</v>
      </c>
      <c r="C273" t="str">
        <f>IFERROR(INDEX(Vöruskrá!$E:$E,MATCH(Réttabanki!$B300,Vöruskrá!$B:$B,0)),"")</f>
        <v>Grænmeti</v>
      </c>
      <c r="D273" s="173">
        <f>Réttabanki!$C300</f>
        <v>41819</v>
      </c>
      <c r="E273" s="149">
        <f>Réttabanki!$T300</f>
        <v>8363.8000000000011</v>
      </c>
    </row>
    <row r="274" spans="1:5">
      <c r="A274" t="str">
        <f>Réttabanki!$W301</f>
        <v>Plokkfiskur</v>
      </c>
      <c r="B274" t="str">
        <f>Réttabanki!$B301</f>
        <v>Laukur (ferskur)</v>
      </c>
      <c r="C274" t="str">
        <f>IFERROR(INDEX(Vöruskrá!$E:$E,MATCH(Réttabanki!$B301,Vöruskrá!$B:$B,0)),"")</f>
        <v>Grænmeti</v>
      </c>
      <c r="D274" s="173">
        <f>Réttabanki!$C301</f>
        <v>5227</v>
      </c>
      <c r="E274" s="149">
        <f>Réttabanki!$T301</f>
        <v>1306.75</v>
      </c>
    </row>
    <row r="275" spans="1:5">
      <c r="A275" t="str">
        <f>Réttabanki!$W302</f>
        <v>Plokkfiskur</v>
      </c>
      <c r="B275" t="str">
        <f>Réttabanki!$B302</f>
        <v>Smjör 500 g</v>
      </c>
      <c r="C275" t="str">
        <f>IFERROR(INDEX(Vöruskrá!$E:$E,MATCH(Réttabanki!$B302,Vöruskrá!$B:$B,0)),"")</f>
        <v>Mjólkurvörur</v>
      </c>
      <c r="D275" s="173">
        <f>Réttabanki!$C302</f>
        <v>2614</v>
      </c>
      <c r="E275" s="149">
        <f>Réttabanki!$T302</f>
        <v>6012.2</v>
      </c>
    </row>
    <row r="276" spans="1:5">
      <c r="A276" t="str">
        <f>Réttabanki!$W303</f>
        <v>Plokkfiskur</v>
      </c>
      <c r="B276" t="str">
        <f>Réttabanki!$B303</f>
        <v>Nýmjólk 1 L (MS)</v>
      </c>
      <c r="C276" t="str">
        <f>IFERROR(INDEX(Vöruskrá!$E:$E,MATCH(Réttabanki!$B303,Vöruskrá!$B:$B,0)),"")</f>
        <v>Mjólkurvörur</v>
      </c>
      <c r="D276" s="173">
        <f>Réttabanki!$C303</f>
        <v>15682</v>
      </c>
      <c r="E276" s="149">
        <f>Réttabanki!$T303</f>
        <v>3136.4</v>
      </c>
    </row>
    <row r="277" spans="1:5">
      <c r="A277" t="str">
        <f>Réttabanki!$W304</f>
        <v>Plokkfiskur</v>
      </c>
      <c r="B277" t="str">
        <f>Réttabanki!$B304</f>
        <v>Debic Vegan Top (jurtarjómi)</v>
      </c>
      <c r="C277" t="str">
        <f>IFERROR(INDEX(Vöruskrá!$E:$E,MATCH(Réttabanki!$B304,Vöruskrá!$B:$B,0)),"")</f>
        <v>Plöntubasað</v>
      </c>
      <c r="D277" s="173">
        <f>Réttabanki!$C304</f>
        <v>2614</v>
      </c>
      <c r="E277" s="149">
        <f>Réttabanki!$T304</f>
        <v>4705.2</v>
      </c>
    </row>
    <row r="278" spans="1:5">
      <c r="A278" t="str">
        <f>Réttabanki!$W305</f>
        <v>Plokkfiskur</v>
      </c>
      <c r="B278" t="str">
        <f>Réttabanki!$B305</f>
        <v>Borðsalt</v>
      </c>
      <c r="C278" t="str">
        <f>IFERROR(INDEX(Vöruskrá!$E:$E,MATCH(Réttabanki!$B305,Vöruskrá!$B:$B,0)),"")</f>
        <v xml:space="preserve">Krydd </v>
      </c>
      <c r="D278" s="173">
        <f>Réttabanki!$C305</f>
        <v>523</v>
      </c>
      <c r="E278" s="149">
        <f>Réttabanki!$T305</f>
        <v>62.760000000000005</v>
      </c>
    </row>
    <row r="279" spans="1:5">
      <c r="A279" t="str">
        <f>Réttabanki!$W306</f>
        <v>Plokkfiskur</v>
      </c>
      <c r="B279" t="str">
        <f>Réttabanki!$B306</f>
        <v>Svartur pipar, malaður</v>
      </c>
      <c r="C279" t="str">
        <f>IFERROR(INDEX(Vöruskrá!$E:$E,MATCH(Réttabanki!$B306,Vöruskrá!$B:$B,0)),"")</f>
        <v>Krydd</v>
      </c>
      <c r="D279" s="173">
        <f>Réttabanki!$C306</f>
        <v>157</v>
      </c>
      <c r="E279" s="149">
        <f>Réttabanki!$T306</f>
        <v>1099</v>
      </c>
    </row>
    <row r="280" spans="1:5">
      <c r="A280" t="str">
        <f>Réttabanki!$W308</f>
        <v>Fiski taco með grænmeti, salsa, osti og sýrðum rjóma</v>
      </c>
      <c r="B280" t="str">
        <f>Réttabanki!$B308</f>
        <v>Ýsa</v>
      </c>
      <c r="C280" t="str">
        <f>IFERROR(INDEX(Vöruskrá!$E:$E,MATCH(Réttabanki!$B308,Vöruskrá!$B:$B,0)),"")</f>
        <v>Fiskur</v>
      </c>
      <c r="D280" s="173">
        <f>Réttabanki!$C308</f>
        <v>54397</v>
      </c>
      <c r="E280" s="149">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3">
        <f>Réttabanki!$C309</f>
        <v>27199</v>
      </c>
      <c r="E281" s="149">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3">
        <f>Réttabanki!$C310</f>
        <v>9066</v>
      </c>
      <c r="E282" s="149">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3">
        <f>Réttabanki!$C311</f>
        <v>4533</v>
      </c>
      <c r="E283" s="149">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3">
        <f>Réttabanki!$C312</f>
        <v>1813</v>
      </c>
      <c r="E284" s="149">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3">
        <f>Réttabanki!$C313</f>
        <v>1360</v>
      </c>
      <c r="E285" s="149">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3">
        <f>Réttabanki!$C314</f>
        <v>725</v>
      </c>
      <c r="E286" s="149">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3">
        <f>Réttabanki!$C315</f>
        <v>907</v>
      </c>
      <c r="E287" s="149">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3">
        <f>Réttabanki!$C317</f>
        <v>88790</v>
      </c>
      <c r="E288" s="149">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3">
        <f>Réttabanki!$C318</f>
        <v>2220</v>
      </c>
      <c r="E289" s="149">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3">
        <f>Réttabanki!$C319</f>
        <v>4440</v>
      </c>
      <c r="E290" s="149">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3">
        <f>Réttabanki!$C320</f>
        <v>2220</v>
      </c>
      <c r="E291" s="149">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3">
        <f>Réttabanki!$C321</f>
        <v>1110</v>
      </c>
      <c r="E292" s="149">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3">
        <f>Réttabanki!$C322</f>
        <v>888</v>
      </c>
      <c r="E293" s="149">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3">
        <f>Réttabanki!$C323</f>
        <v>333</v>
      </c>
      <c r="E294" s="149">
        <f>Réttabanki!$T323</f>
        <v>2331</v>
      </c>
    </row>
    <row r="295" spans="1:5">
      <c r="A295" t="str">
        <f>Réttabanki!$W325</f>
        <v>Nautapottréttur</v>
      </c>
      <c r="B295" t="str">
        <f>Réttabanki!$B325</f>
        <v>Nautabrisket (Danish Crown)</v>
      </c>
      <c r="C295" t="str">
        <f>IFERROR(INDEX(Vöruskrá!$E:$E,MATCH(Réttabanki!$B325,Vöruskrá!$B:$B,0)),"")</f>
        <v>Kjöt / Alifuglar</v>
      </c>
      <c r="D295" s="173">
        <f>Réttabanki!$C325</f>
        <v>15600</v>
      </c>
      <c r="E295" s="149">
        <f>Réttabanki!$T325</f>
        <v>45240</v>
      </c>
    </row>
    <row r="296" spans="1:5">
      <c r="A296" t="str">
        <f>Réttabanki!$W326</f>
        <v>Nautapottréttur</v>
      </c>
      <c r="B296" t="str">
        <f>Réttabanki!$B326</f>
        <v>nautakjöt</v>
      </c>
      <c r="C296" t="str">
        <f>IFERROR(INDEX(Vöruskrá!$E:$E,MATCH(Réttabanki!$B326,Vöruskrá!$B:$B,0)),"")</f>
        <v/>
      </c>
      <c r="D296" s="173">
        <f>Réttabanki!$C326</f>
        <v>15600</v>
      </c>
      <c r="E296" s="149">
        <f>Réttabanki!$T326</f>
        <v>0</v>
      </c>
    </row>
    <row r="297" spans="1:5">
      <c r="A297" t="str">
        <f>Réttabanki!$W327</f>
        <v>Nautapottréttur</v>
      </c>
      <c r="B297" t="str">
        <f>Réttabanki!$B327</f>
        <v>Brunoise mediterraín</v>
      </c>
      <c r="C297" t="str">
        <f>IFERROR(INDEX(Vöruskrá!$E:$E,MATCH(Réttabanki!$B327,Vöruskrá!$B:$B,0)),"")</f>
        <v>Grænmeti</v>
      </c>
      <c r="D297" s="173">
        <f>Réttabanki!$C327</f>
        <v>18300</v>
      </c>
      <c r="E297" s="149">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3">
        <f>Réttabanki!$C328</f>
        <v>10700</v>
      </c>
      <c r="E298" s="149">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3">
        <f>Réttabanki!$C329</f>
        <v>8300</v>
      </c>
      <c r="E299" s="149">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3">
        <f>Réttabanki!$C330</f>
        <v>4000</v>
      </c>
      <c r="E300" s="149">
        <f>Réttabanki!$T330</f>
        <v>1800</v>
      </c>
    </row>
    <row r="301" spans="1:5">
      <c r="A301" t="str">
        <f>Réttabanki!$W331</f>
        <v>Nautapottréttur</v>
      </c>
      <c r="B301" t="str">
        <f>Réttabanki!$B331</f>
        <v>Nautakraftur Vegan</v>
      </c>
      <c r="C301" t="str">
        <f>IFERROR(INDEX(Vöruskrá!$E:$E,MATCH(Réttabanki!$B331,Vöruskrá!$B:$B,0)),"")</f>
        <v>Sósur / Dressingar / Kraftar</v>
      </c>
      <c r="D301" s="173">
        <f>Réttabanki!$C331</f>
        <v>3000</v>
      </c>
      <c r="E301" s="149">
        <f>Réttabanki!$T331</f>
        <v>1800</v>
      </c>
    </row>
    <row r="302" spans="1:5">
      <c r="A302" t="str">
        <f>Réttabanki!$W332</f>
        <v>Nautapottréttur</v>
      </c>
      <c r="B302" t="str">
        <f>Réttabanki!$B332</f>
        <v>Vatn</v>
      </c>
      <c r="C302" t="str">
        <f>IFERROR(INDEX(Vöruskrá!$E:$E,MATCH(Réttabanki!$B332,Vöruskrá!$B:$B,0)),"")</f>
        <v>Kornvörur og hráefni</v>
      </c>
      <c r="D302" s="173">
        <f>Réttabanki!$C332</f>
        <v>48300</v>
      </c>
      <c r="E302" s="149">
        <f>Réttabanki!$T332</f>
        <v>4830</v>
      </c>
    </row>
    <row r="303" spans="1:5">
      <c r="A303" t="str">
        <f>Réttabanki!$W333</f>
        <v>Nautapottréttur</v>
      </c>
      <c r="B303" t="str">
        <f>Réttabanki!$B333</f>
        <v>Dijon sinnep</v>
      </c>
      <c r="C303" t="str">
        <f>IFERROR(INDEX(Vöruskrá!$E:$E,MATCH(Réttabanki!$B333,Vöruskrá!$B:$B,0)),"")</f>
        <v>Sósur / Dressingar /Kraftar</v>
      </c>
      <c r="D303" s="173">
        <f>Réttabanki!$C333</f>
        <v>1300</v>
      </c>
      <c r="E303" s="149">
        <f>Réttabanki!$T333</f>
        <v>780</v>
      </c>
    </row>
    <row r="304" spans="1:5">
      <c r="A304" t="str">
        <f>Réttabanki!$W334</f>
        <v>Nautapottréttur</v>
      </c>
      <c r="B304" t="str">
        <f>Réttabanki!$B334</f>
        <v>Maizenamjöl (majssterkja)</v>
      </c>
      <c r="C304" t="str">
        <f>IFERROR(INDEX(Vöruskrá!$E:$E,MATCH(Réttabanki!$B334,Vöruskrá!$B:$B,0)),"")</f>
        <v>Kornvörur og hráefni</v>
      </c>
      <c r="D304" s="173">
        <f>Réttabanki!$C334</f>
        <v>2700</v>
      </c>
      <c r="E304" s="149">
        <f>Réttabanki!$T334</f>
        <v>1080</v>
      </c>
    </row>
    <row r="305" spans="1:5">
      <c r="A305" t="str">
        <f>Réttabanki!$W335</f>
        <v>Nautapottréttur</v>
      </c>
      <c r="B305" t="str">
        <f>Réttabanki!$B335</f>
        <v>Borðsalt</v>
      </c>
      <c r="C305" t="str">
        <f>IFERROR(INDEX(Vöruskrá!$E:$E,MATCH(Réttabanki!$B335,Vöruskrá!$B:$B,0)),"")</f>
        <v xml:space="preserve">Krydd </v>
      </c>
      <c r="D305" s="173">
        <f>Réttabanki!$C335</f>
        <v>1000</v>
      </c>
      <c r="E305" s="149">
        <f>Réttabanki!$T335</f>
        <v>120</v>
      </c>
    </row>
    <row r="306" spans="1:5">
      <c r="A306" t="str">
        <f>Réttabanki!$W336</f>
        <v>Nautapottréttur</v>
      </c>
      <c r="B306" t="str">
        <f>Réttabanki!$B336</f>
        <v>Smoked papríka</v>
      </c>
      <c r="C306" t="str">
        <f>IFERROR(INDEX(Vöruskrá!$E:$E,MATCH(Réttabanki!$B336,Vöruskrá!$B:$B,0)),"")</f>
        <v>Krydd</v>
      </c>
      <c r="D306" s="173">
        <f>Réttabanki!$C336</f>
        <v>400</v>
      </c>
      <c r="E306" s="149">
        <f>Réttabanki!$T336</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
      </c>
      <c r="D465" s="173">
        <f>Réttabanki!$C523</f>
        <v>2000</v>
      </c>
      <c r="E465" s="149">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
      </c>
      <c r="D495" s="173">
        <f>Réttabanki!$C556</f>
        <v>2000</v>
      </c>
      <c r="E495" s="149">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
      </c>
      <c r="D578" s="173">
        <f>Réttabanki!$C647</f>
        <v>700</v>
      </c>
      <c r="E578" s="149">
        <f>Réttabanki!$T647</f>
        <v>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
      </c>
      <c r="D654" s="173">
        <f>Réttabanki!$C732</f>
        <v>8200</v>
      </c>
      <c r="E654" s="149">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4784</v>
      </c>
    </row>
    <row r="2" spans="1:7" ht="15" customHeight="1">
      <c r="A2" s="286" t="s">
        <v>1967</v>
      </c>
      <c r="B2" s="286" t="s">
        <v>4785</v>
      </c>
      <c r="C2" s="286" t="s">
        <v>4786</v>
      </c>
      <c r="D2" s="286" t="s">
        <v>4787</v>
      </c>
      <c r="E2" s="286" t="s">
        <v>4788</v>
      </c>
      <c r="F2" s="286" t="s">
        <v>4789</v>
      </c>
      <c r="G2" s="286" t="s">
        <v>4790</v>
      </c>
    </row>
    <row r="3" spans="1:7" ht="15" customHeight="1">
      <c r="A3" s="342">
        <v>46251</v>
      </c>
      <c r="B3" s="341" t="s">
        <v>2265</v>
      </c>
      <c r="C3" s="341"/>
      <c r="D3" s="341" t="s">
        <v>2275</v>
      </c>
      <c r="E3" s="341"/>
      <c r="F3" s="341"/>
      <c r="G3" s="341"/>
    </row>
    <row r="4" spans="1:7" ht="15" customHeight="1">
      <c r="A4" s="342">
        <v>46252</v>
      </c>
      <c r="B4" s="341" t="s">
        <v>2282</v>
      </c>
      <c r="C4" s="341"/>
      <c r="D4" s="341" t="s">
        <v>2286</v>
      </c>
      <c r="E4" s="341"/>
      <c r="F4" s="341"/>
      <c r="G4" s="341"/>
    </row>
    <row r="5" spans="1:7" ht="15" customHeight="1">
      <c r="A5" s="342">
        <v>46253</v>
      </c>
      <c r="B5" s="341" t="s">
        <v>2303</v>
      </c>
      <c r="C5" s="341"/>
      <c r="D5" s="341" t="s">
        <v>1432</v>
      </c>
      <c r="E5" s="341"/>
      <c r="F5" s="341"/>
      <c r="G5" s="341"/>
    </row>
    <row r="6" spans="1:7" ht="15" customHeight="1">
      <c r="A6" s="342">
        <v>46254</v>
      </c>
      <c r="B6" s="343" t="s">
        <v>2325</v>
      </c>
      <c r="C6" s="341"/>
      <c r="D6" s="341" t="s">
        <v>4791</v>
      </c>
      <c r="E6" s="341"/>
      <c r="F6" s="341"/>
      <c r="G6" s="341"/>
    </row>
    <row r="7" spans="1:7" ht="15" customHeight="1">
      <c r="A7" s="342">
        <v>46255</v>
      </c>
      <c r="B7" s="343" t="s">
        <v>2348</v>
      </c>
      <c r="C7" s="341"/>
      <c r="D7" s="341" t="s">
        <v>2356</v>
      </c>
      <c r="E7" s="341"/>
      <c r="F7" s="341"/>
      <c r="G7" s="341"/>
    </row>
    <row r="8" spans="1:7" ht="15" customHeight="1">
      <c r="A8" s="342">
        <v>46258</v>
      </c>
      <c r="B8" s="341" t="s">
        <v>2363</v>
      </c>
      <c r="C8" s="341"/>
      <c r="D8" s="341" t="s">
        <v>2372</v>
      </c>
      <c r="E8" s="341"/>
      <c r="F8" s="341"/>
      <c r="G8" s="341"/>
    </row>
    <row r="9" spans="1:7" ht="15" customHeight="1">
      <c r="A9" s="342">
        <v>46259</v>
      </c>
      <c r="B9" s="341" t="s">
        <v>2222</v>
      </c>
      <c r="C9" s="341"/>
      <c r="D9" s="341" t="s">
        <v>2378</v>
      </c>
      <c r="E9" s="341"/>
      <c r="F9" s="341"/>
      <c r="G9" s="341"/>
    </row>
    <row r="10" spans="1:7">
      <c r="A10" s="287" t="s">
        <v>4648</v>
      </c>
      <c r="B10" s="287" t="s">
        <v>4792</v>
      </c>
      <c r="C10" s="287" t="s">
        <v>4793</v>
      </c>
      <c r="D10" s="287" t="s">
        <v>4794</v>
      </c>
      <c r="E10" s="287" t="s">
        <v>4795</v>
      </c>
      <c r="F10" s="287" t="s">
        <v>4796</v>
      </c>
      <c r="G10" s="287" t="s">
        <v>4797</v>
      </c>
    </row>
    <row r="11" spans="1:7">
      <c r="A11" s="287" t="s">
        <v>4656</v>
      </c>
      <c r="B11" s="287" t="s">
        <v>4798</v>
      </c>
      <c r="C11" s="287" t="s">
        <v>4799</v>
      </c>
      <c r="D11" s="287" t="s">
        <v>4800</v>
      </c>
      <c r="E11" s="287" t="s">
        <v>4801</v>
      </c>
      <c r="F11" s="287" t="s">
        <v>4796</v>
      </c>
      <c r="G11" s="287" t="s">
        <v>4802</v>
      </c>
    </row>
    <row r="12" spans="1:7">
      <c r="A12" s="287" t="s">
        <v>4659</v>
      </c>
      <c r="B12" s="287" t="s">
        <v>4803</v>
      </c>
      <c r="C12" s="287" t="s">
        <v>4804</v>
      </c>
      <c r="D12" s="287" t="s">
        <v>4805</v>
      </c>
      <c r="E12" s="287" t="s">
        <v>4806</v>
      </c>
      <c r="F12" s="287" t="s">
        <v>4796</v>
      </c>
      <c r="G12" s="287" t="s">
        <v>4807</v>
      </c>
    </row>
    <row r="13" spans="1:7">
      <c r="A13" s="287" t="s">
        <v>4808</v>
      </c>
      <c r="B13" s="287" t="s">
        <v>4809</v>
      </c>
      <c r="C13" s="287" t="s">
        <v>4810</v>
      </c>
      <c r="D13" s="287" t="s">
        <v>4811</v>
      </c>
      <c r="E13" s="287" t="s">
        <v>4812</v>
      </c>
      <c r="F13" s="287" t="s">
        <v>4813</v>
      </c>
      <c r="G13" s="287" t="s">
        <v>2200</v>
      </c>
    </row>
    <row r="14" spans="1:7">
      <c r="A14" s="287" t="s">
        <v>4814</v>
      </c>
      <c r="B14" s="287" t="s">
        <v>4815</v>
      </c>
      <c r="C14" s="287" t="s">
        <v>4816</v>
      </c>
      <c r="D14" s="287" t="s">
        <v>4817</v>
      </c>
      <c r="E14" s="287" t="s">
        <v>4818</v>
      </c>
      <c r="F14" s="287" t="s">
        <v>4813</v>
      </c>
      <c r="G14" s="287" t="s">
        <v>4819</v>
      </c>
    </row>
    <row r="15" spans="1:7">
      <c r="A15" s="287" t="s">
        <v>4820</v>
      </c>
      <c r="B15" s="287" t="s">
        <v>4821</v>
      </c>
      <c r="C15" s="287" t="s">
        <v>4793</v>
      </c>
      <c r="D15" s="287" t="s">
        <v>4822</v>
      </c>
      <c r="E15" s="287" t="s">
        <v>4823</v>
      </c>
      <c r="F15" s="287" t="s">
        <v>4813</v>
      </c>
      <c r="G15" s="287" t="s">
        <v>4824</v>
      </c>
    </row>
    <row r="16" spans="1:7">
      <c r="A16" s="287" t="s">
        <v>4825</v>
      </c>
      <c r="B16" s="287" t="s">
        <v>4826</v>
      </c>
      <c r="C16" s="287" t="s">
        <v>4827</v>
      </c>
      <c r="D16" s="287" t="s">
        <v>4828</v>
      </c>
      <c r="E16" s="287" t="s">
        <v>4829</v>
      </c>
      <c r="F16" s="287" t="s">
        <v>4813</v>
      </c>
      <c r="G16" s="287" t="s">
        <v>4830</v>
      </c>
    </row>
    <row r="17" spans="1:7">
      <c r="A17" s="287" t="s">
        <v>4831</v>
      </c>
      <c r="B17" s="287" t="s">
        <v>4832</v>
      </c>
      <c r="C17" s="287" t="s">
        <v>4833</v>
      </c>
      <c r="D17" s="287" t="s">
        <v>4834</v>
      </c>
      <c r="E17" s="287" t="s">
        <v>4835</v>
      </c>
      <c r="F17" s="287" t="s">
        <v>4813</v>
      </c>
      <c r="G17" s="287" t="s">
        <v>4797</v>
      </c>
    </row>
    <row r="18" spans="1:7">
      <c r="A18" s="287" t="s">
        <v>4836</v>
      </c>
      <c r="B18" s="287" t="s">
        <v>4837</v>
      </c>
      <c r="C18" s="287" t="s">
        <v>4838</v>
      </c>
      <c r="D18" s="287" t="s">
        <v>4839</v>
      </c>
      <c r="E18" s="287" t="s">
        <v>4840</v>
      </c>
      <c r="F18" s="287" t="s">
        <v>4841</v>
      </c>
      <c r="G18" s="287" t="s">
        <v>2200</v>
      </c>
    </row>
    <row r="19" spans="1:7">
      <c r="A19" s="287" t="s">
        <v>4842</v>
      </c>
      <c r="B19" s="287" t="s">
        <v>4843</v>
      </c>
      <c r="C19" s="287" t="s">
        <v>4844</v>
      </c>
      <c r="D19" s="287" t="s">
        <v>4845</v>
      </c>
      <c r="E19" s="287" t="s">
        <v>4806</v>
      </c>
      <c r="F19" s="287"/>
      <c r="G19" s="287" t="s">
        <v>4830</v>
      </c>
    </row>
    <row r="20" spans="1:7">
      <c r="A20" s="287" t="s">
        <v>4846</v>
      </c>
      <c r="B20" s="287" t="s">
        <v>4847</v>
      </c>
      <c r="C20" s="287" t="s">
        <v>4793</v>
      </c>
      <c r="D20" s="287" t="s">
        <v>4848</v>
      </c>
      <c r="E20" s="287" t="s">
        <v>4849</v>
      </c>
      <c r="F20" s="287"/>
      <c r="G20" s="287" t="s">
        <v>4850</v>
      </c>
    </row>
    <row r="21" spans="1:7">
      <c r="A21" s="287" t="s">
        <v>4851</v>
      </c>
      <c r="B21" s="287" t="s">
        <v>4852</v>
      </c>
      <c r="C21" s="287" t="s">
        <v>4853</v>
      </c>
      <c r="D21" s="287" t="s">
        <v>4854</v>
      </c>
      <c r="E21" s="287" t="s">
        <v>4855</v>
      </c>
      <c r="F21" s="287"/>
      <c r="G21" s="287" t="s">
        <v>4856</v>
      </c>
    </row>
    <row r="22" spans="1:7">
      <c r="A22" s="287" t="s">
        <v>4208</v>
      </c>
      <c r="B22" s="287" t="s">
        <v>4857</v>
      </c>
      <c r="C22" s="287" t="s">
        <v>4858</v>
      </c>
      <c r="D22" s="287" t="s">
        <v>4859</v>
      </c>
      <c r="E22" s="287" t="s">
        <v>4860</v>
      </c>
      <c r="F22" s="287"/>
      <c r="G22" s="287" t="s">
        <v>4807</v>
      </c>
    </row>
    <row r="23" spans="1:7">
      <c r="A23" s="287" t="s">
        <v>4861</v>
      </c>
      <c r="B23" s="287" t="s">
        <v>4862</v>
      </c>
      <c r="C23" s="287" t="s">
        <v>4863</v>
      </c>
      <c r="D23" s="287" t="s">
        <v>4864</v>
      </c>
      <c r="E23" s="287" t="s">
        <v>4865</v>
      </c>
      <c r="F23" s="287" t="s">
        <v>4866</v>
      </c>
      <c r="G23" s="287" t="s">
        <v>2200</v>
      </c>
    </row>
    <row r="24" spans="1:7">
      <c r="A24" s="287" t="s">
        <v>4867</v>
      </c>
      <c r="B24" s="287" t="s">
        <v>4868</v>
      </c>
      <c r="C24" s="287" t="s">
        <v>4869</v>
      </c>
      <c r="D24" s="287" t="s">
        <v>4870</v>
      </c>
      <c r="E24" s="287" t="s">
        <v>4871</v>
      </c>
      <c r="F24" s="287" t="s">
        <v>4866</v>
      </c>
      <c r="G24" s="287" t="s">
        <v>4872</v>
      </c>
    </row>
    <row r="25" spans="1:7">
      <c r="A25" s="287" t="s">
        <v>4873</v>
      </c>
      <c r="B25" s="287" t="s">
        <v>4874</v>
      </c>
      <c r="C25" s="287" t="s">
        <v>4793</v>
      </c>
      <c r="D25" s="287" t="s">
        <v>4875</v>
      </c>
      <c r="E25" s="287" t="s">
        <v>4876</v>
      </c>
      <c r="F25" s="287" t="s">
        <v>4866</v>
      </c>
      <c r="G25" s="287" t="s">
        <v>4877</v>
      </c>
    </row>
    <row r="26" spans="1:7">
      <c r="A26" s="287" t="s">
        <v>4878</v>
      </c>
      <c r="B26" s="287" t="s">
        <v>4879</v>
      </c>
      <c r="C26" s="287" t="s">
        <v>4880</v>
      </c>
      <c r="D26" s="287" t="s">
        <v>4881</v>
      </c>
      <c r="E26" s="287" t="s">
        <v>4882</v>
      </c>
      <c r="F26" s="287" t="s">
        <v>4866</v>
      </c>
      <c r="G26" s="287" t="s">
        <v>4883</v>
      </c>
    </row>
    <row r="27" spans="1:7">
      <c r="A27" s="287" t="s">
        <v>4222</v>
      </c>
      <c r="B27" s="287" t="s">
        <v>4884</v>
      </c>
      <c r="C27" s="287" t="s">
        <v>4885</v>
      </c>
      <c r="D27" s="287" t="s">
        <v>4886</v>
      </c>
      <c r="E27" s="287" t="s">
        <v>4887</v>
      </c>
      <c r="F27" s="287" t="s">
        <v>4866</v>
      </c>
      <c r="G27" s="287" t="s">
        <v>4888</v>
      </c>
    </row>
    <row r="28" spans="1:7">
      <c r="A28" s="287" t="s">
        <v>4889</v>
      </c>
      <c r="B28" s="287" t="s">
        <v>4890</v>
      </c>
      <c r="C28" s="287" t="s">
        <v>4891</v>
      </c>
      <c r="D28" s="287" t="s">
        <v>4892</v>
      </c>
      <c r="E28" s="287" t="s">
        <v>4893</v>
      </c>
      <c r="F28" s="287" t="s">
        <v>4894</v>
      </c>
      <c r="G28" s="287" t="s">
        <v>2200</v>
      </c>
    </row>
    <row r="29" spans="1:7">
      <c r="A29" s="287" t="s">
        <v>4895</v>
      </c>
      <c r="B29" s="287" t="s">
        <v>4896</v>
      </c>
      <c r="C29" s="287" t="s">
        <v>4897</v>
      </c>
      <c r="D29" s="287" t="s">
        <v>4898</v>
      </c>
      <c r="E29" s="287" t="s">
        <v>4899</v>
      </c>
      <c r="F29" s="287" t="s">
        <v>4894</v>
      </c>
      <c r="G29" s="287" t="s">
        <v>4797</v>
      </c>
    </row>
    <row r="30" spans="1:7">
      <c r="A30" s="287" t="s">
        <v>4900</v>
      </c>
      <c r="B30" s="287" t="s">
        <v>4901</v>
      </c>
      <c r="C30" s="287" t="s">
        <v>4793</v>
      </c>
      <c r="D30" s="287" t="s">
        <v>4902</v>
      </c>
      <c r="E30" s="287" t="s">
        <v>4903</v>
      </c>
      <c r="F30" s="287" t="s">
        <v>4894</v>
      </c>
      <c r="G30" s="287" t="s">
        <v>4904</v>
      </c>
    </row>
    <row r="31" spans="1:7">
      <c r="A31" s="287" t="s">
        <v>4905</v>
      </c>
      <c r="B31" s="287" t="s">
        <v>4906</v>
      </c>
      <c r="C31" s="287" t="s">
        <v>4907</v>
      </c>
      <c r="D31" s="287" t="s">
        <v>4908</v>
      </c>
      <c r="E31" s="287" t="s">
        <v>4909</v>
      </c>
      <c r="F31" s="287" t="s">
        <v>4894</v>
      </c>
      <c r="G31" s="287" t="s">
        <v>4910</v>
      </c>
    </row>
    <row r="32" spans="1:7">
      <c r="A32" s="287" t="s">
        <v>4911</v>
      </c>
      <c r="B32" s="287" t="s">
        <v>4912</v>
      </c>
      <c r="C32" s="287" t="s">
        <v>4913</v>
      </c>
      <c r="D32" s="287" t="s">
        <v>4914</v>
      </c>
      <c r="E32" s="287" t="s">
        <v>4915</v>
      </c>
      <c r="F32" s="287" t="s">
        <v>4894</v>
      </c>
      <c r="G32" s="287" t="s">
        <v>4807</v>
      </c>
    </row>
    <row r="33" spans="1:7">
      <c r="A33" s="287" t="s">
        <v>4916</v>
      </c>
      <c r="B33" s="287" t="s">
        <v>4917</v>
      </c>
      <c r="C33" s="287" t="s">
        <v>4918</v>
      </c>
      <c r="D33" s="287" t="s">
        <v>4919</v>
      </c>
      <c r="E33" s="287" t="s">
        <v>4818</v>
      </c>
      <c r="F33" s="287" t="s">
        <v>4813</v>
      </c>
      <c r="G33" s="287" t="s">
        <v>2200</v>
      </c>
    </row>
    <row r="34" spans="1:7">
      <c r="A34" s="287" t="s">
        <v>4920</v>
      </c>
      <c r="B34" s="287" t="s">
        <v>4921</v>
      </c>
      <c r="C34" s="287" t="s">
        <v>4922</v>
      </c>
      <c r="D34" s="287" t="s">
        <v>4923</v>
      </c>
      <c r="E34" s="287" t="s">
        <v>4812</v>
      </c>
      <c r="F34" s="287" t="s">
        <v>4813</v>
      </c>
      <c r="G34" s="287" t="s">
        <v>4924</v>
      </c>
    </row>
    <row r="35" spans="1:7">
      <c r="A35" s="287" t="s">
        <v>4925</v>
      </c>
      <c r="B35" s="287" t="s">
        <v>4926</v>
      </c>
      <c r="C35" s="287" t="s">
        <v>4793</v>
      </c>
      <c r="D35" s="287" t="s">
        <v>4927</v>
      </c>
      <c r="E35" s="287" t="s">
        <v>4849</v>
      </c>
      <c r="F35" s="287" t="s">
        <v>4813</v>
      </c>
      <c r="G35" s="287" t="s">
        <v>4928</v>
      </c>
    </row>
    <row r="36" spans="1:7">
      <c r="A36" s="287" t="s">
        <v>4232</v>
      </c>
      <c r="B36" s="287" t="s">
        <v>4929</v>
      </c>
      <c r="C36" s="287" t="s">
        <v>4853</v>
      </c>
      <c r="D36" s="287" t="s">
        <v>4930</v>
      </c>
      <c r="E36" s="287" t="s">
        <v>4876</v>
      </c>
      <c r="F36" s="287" t="s">
        <v>4813</v>
      </c>
      <c r="G36" s="287" t="s">
        <v>4931</v>
      </c>
    </row>
    <row r="37" spans="1:7">
      <c r="A37" s="287" t="s">
        <v>4932</v>
      </c>
      <c r="B37" s="287" t="s">
        <v>4933</v>
      </c>
      <c r="C37" s="287" t="s">
        <v>4934</v>
      </c>
      <c r="D37" s="287" t="s">
        <v>4935</v>
      </c>
      <c r="E37" s="287" t="s">
        <v>4835</v>
      </c>
      <c r="F37" s="287" t="s">
        <v>4813</v>
      </c>
      <c r="G37" s="287" t="s">
        <v>4936</v>
      </c>
    </row>
    <row r="38" spans="1:7">
      <c r="A38" s="287" t="s">
        <v>4236</v>
      </c>
      <c r="B38" s="287" t="s">
        <v>4937</v>
      </c>
      <c r="C38" s="287" t="s">
        <v>4938</v>
      </c>
      <c r="D38" s="287" t="s">
        <v>4939</v>
      </c>
      <c r="E38" s="287" t="s">
        <v>4818</v>
      </c>
      <c r="F38" s="287" t="s">
        <v>4940</v>
      </c>
      <c r="G38" s="287" t="s">
        <v>2200</v>
      </c>
    </row>
    <row r="39" spans="1:7">
      <c r="A39" s="287" t="s">
        <v>4941</v>
      </c>
      <c r="B39" s="287" t="s">
        <v>4942</v>
      </c>
      <c r="C39" s="287" t="s">
        <v>4943</v>
      </c>
      <c r="D39" s="287" t="s">
        <v>4944</v>
      </c>
      <c r="E39" s="287" t="s">
        <v>4823</v>
      </c>
      <c r="F39" s="287" t="s">
        <v>4940</v>
      </c>
      <c r="G39" s="287" t="s">
        <v>4802</v>
      </c>
    </row>
    <row r="40" spans="1:7">
      <c r="A40" s="287" t="s">
        <v>4240</v>
      </c>
      <c r="B40" s="287" t="s">
        <v>4945</v>
      </c>
      <c r="C40" s="287" t="s">
        <v>4793</v>
      </c>
      <c r="D40" s="287" t="s">
        <v>4946</v>
      </c>
      <c r="E40" s="287" t="s">
        <v>4849</v>
      </c>
      <c r="F40" s="287" t="s">
        <v>4940</v>
      </c>
      <c r="G40" s="287" t="s">
        <v>4947</v>
      </c>
    </row>
    <row r="41" spans="1:7">
      <c r="A41" s="287" t="s">
        <v>4245</v>
      </c>
      <c r="B41" s="287" t="s">
        <v>4948</v>
      </c>
      <c r="C41" s="287" t="s">
        <v>4949</v>
      </c>
      <c r="D41" s="287" t="s">
        <v>4950</v>
      </c>
      <c r="E41" s="287" t="s">
        <v>4835</v>
      </c>
      <c r="F41" s="287" t="s">
        <v>4940</v>
      </c>
      <c r="G41" s="287" t="s">
        <v>4856</v>
      </c>
    </row>
    <row r="42" spans="1:7">
      <c r="A42" s="287" t="s">
        <v>4951</v>
      </c>
      <c r="B42" s="287" t="s">
        <v>4952</v>
      </c>
      <c r="C42" s="287" t="s">
        <v>4953</v>
      </c>
      <c r="D42" s="287" t="s">
        <v>4954</v>
      </c>
      <c r="E42" s="287" t="s">
        <v>4955</v>
      </c>
      <c r="F42" s="287" t="s">
        <v>4940</v>
      </c>
      <c r="G42" s="287" t="s">
        <v>4807</v>
      </c>
    </row>
    <row r="43" spans="1:7">
      <c r="A43" s="287" t="s">
        <v>4247</v>
      </c>
      <c r="B43" s="287" t="s">
        <v>4956</v>
      </c>
      <c r="C43" s="287" t="s">
        <v>4957</v>
      </c>
      <c r="D43" s="287" t="s">
        <v>4958</v>
      </c>
      <c r="E43" s="287" t="s">
        <v>4812</v>
      </c>
      <c r="F43" s="287" t="s">
        <v>4959</v>
      </c>
      <c r="G43" s="287" t="s">
        <v>2200</v>
      </c>
    </row>
    <row r="44" spans="1:7">
      <c r="A44" s="287" t="s">
        <v>4249</v>
      </c>
      <c r="B44" s="287" t="s">
        <v>4960</v>
      </c>
      <c r="C44" s="287" t="s">
        <v>4961</v>
      </c>
      <c r="D44" s="287" t="s">
        <v>4962</v>
      </c>
      <c r="E44" s="287" t="s">
        <v>4806</v>
      </c>
      <c r="F44" s="287" t="s">
        <v>4959</v>
      </c>
      <c r="G44" s="287" t="s">
        <v>4963</v>
      </c>
    </row>
    <row r="45" spans="1:7">
      <c r="A45" s="287" t="s">
        <v>4964</v>
      </c>
      <c r="B45" s="287" t="s">
        <v>4965</v>
      </c>
      <c r="C45" s="287" t="s">
        <v>4793</v>
      </c>
      <c r="D45" s="287" t="s">
        <v>4966</v>
      </c>
      <c r="E45" s="287" t="s">
        <v>4849</v>
      </c>
      <c r="F45" s="287" t="s">
        <v>4959</v>
      </c>
      <c r="G45" s="287" t="s">
        <v>4967</v>
      </c>
    </row>
    <row r="46" spans="1:7">
      <c r="A46" s="287" t="s">
        <v>4968</v>
      </c>
      <c r="B46" s="287" t="s">
        <v>4969</v>
      </c>
      <c r="C46" s="287" t="s">
        <v>4970</v>
      </c>
      <c r="D46" s="287" t="s">
        <v>4971</v>
      </c>
      <c r="E46" s="287" t="s">
        <v>4855</v>
      </c>
      <c r="F46" s="287" t="s">
        <v>4959</v>
      </c>
      <c r="G46" s="287" t="s">
        <v>4931</v>
      </c>
    </row>
    <row r="47" spans="1:7">
      <c r="A47" s="287" t="s">
        <v>4972</v>
      </c>
      <c r="B47" s="287" t="s">
        <v>4973</v>
      </c>
      <c r="C47" s="287" t="s">
        <v>4974</v>
      </c>
      <c r="D47" s="287" t="s">
        <v>4975</v>
      </c>
      <c r="E47" s="287" t="s">
        <v>4860</v>
      </c>
      <c r="F47" s="287" t="s">
        <v>4959</v>
      </c>
      <c r="G47" s="287" t="s">
        <v>4797</v>
      </c>
    </row>
    <row r="48" spans="1:7">
      <c r="A48" s="287" t="s">
        <v>4976</v>
      </c>
      <c r="B48" s="287" t="s">
        <v>4977</v>
      </c>
      <c r="C48" s="287" t="s">
        <v>4978</v>
      </c>
      <c r="D48" s="287" t="s">
        <v>4979</v>
      </c>
      <c r="E48" s="287" t="s">
        <v>4865</v>
      </c>
      <c r="F48" s="287" t="s">
        <v>4894</v>
      </c>
      <c r="G48" s="287" t="s">
        <v>2200</v>
      </c>
    </row>
    <row r="49" spans="1:7">
      <c r="A49" s="287" t="s">
        <v>4980</v>
      </c>
      <c r="B49" s="287" t="s">
        <v>4981</v>
      </c>
      <c r="C49" s="287" t="s">
        <v>4982</v>
      </c>
      <c r="D49" s="287" t="s">
        <v>4983</v>
      </c>
      <c r="E49" s="287" t="s">
        <v>4984</v>
      </c>
      <c r="F49" s="287" t="s">
        <v>4894</v>
      </c>
      <c r="G49" s="287" t="s">
        <v>4985</v>
      </c>
    </row>
    <row r="50" spans="1:7">
      <c r="A50" s="287" t="s">
        <v>4986</v>
      </c>
      <c r="B50" s="287" t="s">
        <v>4987</v>
      </c>
      <c r="C50" s="287" t="s">
        <v>4793</v>
      </c>
      <c r="D50" s="287" t="s">
        <v>4988</v>
      </c>
      <c r="E50" s="287" t="s">
        <v>4876</v>
      </c>
      <c r="F50" s="287" t="s">
        <v>4894</v>
      </c>
      <c r="G50" s="287" t="s">
        <v>4989</v>
      </c>
    </row>
    <row r="51" spans="1:7">
      <c r="A51" s="287" t="s">
        <v>4990</v>
      </c>
      <c r="B51" s="287" t="s">
        <v>4991</v>
      </c>
      <c r="C51" s="287" t="s">
        <v>4992</v>
      </c>
      <c r="D51" s="287" t="s">
        <v>4993</v>
      </c>
      <c r="E51" s="287" t="s">
        <v>4882</v>
      </c>
      <c r="F51" s="287" t="s">
        <v>4894</v>
      </c>
      <c r="G51" s="287" t="s">
        <v>4856</v>
      </c>
    </row>
    <row r="52" spans="1:7">
      <c r="A52" s="287" t="s">
        <v>4255</v>
      </c>
      <c r="B52" s="287" t="s">
        <v>4994</v>
      </c>
      <c r="C52" s="287" t="s">
        <v>4995</v>
      </c>
      <c r="D52" s="287" t="s">
        <v>4996</v>
      </c>
      <c r="E52" s="287" t="s">
        <v>4997</v>
      </c>
      <c r="F52" s="287" t="s">
        <v>4894</v>
      </c>
      <c r="G52" s="287" t="s">
        <v>4807</v>
      </c>
    </row>
    <row r="53" spans="1:7">
      <c r="A53" s="287" t="s">
        <v>4998</v>
      </c>
      <c r="B53" s="287" t="s">
        <v>4999</v>
      </c>
      <c r="C53" s="287" t="s">
        <v>5000</v>
      </c>
      <c r="D53" s="287" t="s">
        <v>5001</v>
      </c>
      <c r="E53" s="287" t="s">
        <v>4893</v>
      </c>
      <c r="F53" s="287" t="s">
        <v>4813</v>
      </c>
      <c r="G53" s="287" t="s">
        <v>2200</v>
      </c>
    </row>
    <row r="54" spans="1:7">
      <c r="A54" s="287" t="s">
        <v>5002</v>
      </c>
      <c r="B54" s="287" t="s">
        <v>5003</v>
      </c>
      <c r="C54" s="287" t="s">
        <v>5004</v>
      </c>
      <c r="D54" s="287" t="s">
        <v>5005</v>
      </c>
      <c r="E54" s="287" t="s">
        <v>4899</v>
      </c>
      <c r="F54" s="287" t="s">
        <v>4813</v>
      </c>
      <c r="G54" s="287" t="s">
        <v>4947</v>
      </c>
    </row>
    <row r="55" spans="1:7">
      <c r="A55" s="287" t="s">
        <v>5006</v>
      </c>
      <c r="B55" s="287" t="s">
        <v>5007</v>
      </c>
      <c r="C55" s="287" t="s">
        <v>5008</v>
      </c>
      <c r="D55" s="287" t="s">
        <v>5009</v>
      </c>
      <c r="E55" s="287" t="s">
        <v>4903</v>
      </c>
      <c r="F55" s="287" t="s">
        <v>4813</v>
      </c>
      <c r="G55" s="287" t="s">
        <v>4936</v>
      </c>
    </row>
    <row r="56" spans="1:7">
      <c r="A56" s="287" t="s">
        <v>5010</v>
      </c>
      <c r="B56" s="287" t="s">
        <v>5011</v>
      </c>
      <c r="C56" s="287" t="s">
        <v>5012</v>
      </c>
      <c r="D56" s="287" t="s">
        <v>4881</v>
      </c>
      <c r="E56" s="287" t="s">
        <v>4909</v>
      </c>
      <c r="F56" s="287" t="s">
        <v>4813</v>
      </c>
      <c r="G56" s="287" t="s">
        <v>5013</v>
      </c>
    </row>
    <row r="57" spans="1:7">
      <c r="A57" s="287" t="s">
        <v>5014</v>
      </c>
      <c r="B57" s="287" t="s">
        <v>5015</v>
      </c>
      <c r="C57" s="287" t="s">
        <v>5016</v>
      </c>
      <c r="D57" s="287" t="s">
        <v>5017</v>
      </c>
      <c r="E57" s="287" t="s">
        <v>5018</v>
      </c>
      <c r="F57" s="287" t="s">
        <v>4813</v>
      </c>
      <c r="G57" s="287" t="s">
        <v>4797</v>
      </c>
    </row>
    <row r="58" spans="1:7">
      <c r="A58" s="287" t="s">
        <v>5019</v>
      </c>
      <c r="B58" s="287" t="s">
        <v>5020</v>
      </c>
      <c r="C58" s="287" t="s">
        <v>5021</v>
      </c>
      <c r="D58" s="287" t="s">
        <v>5022</v>
      </c>
      <c r="E58" s="287" t="s">
        <v>5023</v>
      </c>
      <c r="F58" s="287" t="s">
        <v>4841</v>
      </c>
      <c r="G58" s="287" t="s">
        <v>2200</v>
      </c>
    </row>
    <row r="59" spans="1:7">
      <c r="A59" s="287" t="s">
        <v>4261</v>
      </c>
      <c r="B59" s="287" t="s">
        <v>5024</v>
      </c>
      <c r="C59" s="287" t="s">
        <v>5025</v>
      </c>
      <c r="D59" s="287" t="s">
        <v>5026</v>
      </c>
      <c r="E59" s="287" t="s">
        <v>4812</v>
      </c>
      <c r="F59" s="287" t="s">
        <v>4841</v>
      </c>
      <c r="G59" s="287" t="s">
        <v>5027</v>
      </c>
    </row>
    <row r="60" spans="1:7">
      <c r="A60" s="287" t="s">
        <v>5028</v>
      </c>
      <c r="B60" s="287" t="s">
        <v>5029</v>
      </c>
      <c r="C60" s="287" t="s">
        <v>5008</v>
      </c>
      <c r="D60" s="287" t="s">
        <v>5030</v>
      </c>
      <c r="E60" s="287" t="s">
        <v>5031</v>
      </c>
      <c r="F60" s="287" t="s">
        <v>4841</v>
      </c>
      <c r="G60" s="287" t="s">
        <v>4928</v>
      </c>
    </row>
    <row r="61" spans="1:7">
      <c r="A61" s="287" t="s">
        <v>5032</v>
      </c>
      <c r="B61" s="287" t="s">
        <v>5033</v>
      </c>
      <c r="C61" s="287" t="s">
        <v>5034</v>
      </c>
      <c r="D61" s="287" t="s">
        <v>5035</v>
      </c>
      <c r="E61" s="287" t="s">
        <v>4876</v>
      </c>
      <c r="F61" s="287" t="s">
        <v>4841</v>
      </c>
      <c r="G61" s="287" t="s">
        <v>526</v>
      </c>
    </row>
    <row r="62" spans="1:7">
      <c r="A62" s="287" t="s">
        <v>4265</v>
      </c>
      <c r="B62" s="287" t="s">
        <v>5036</v>
      </c>
      <c r="C62" s="287" t="s">
        <v>5037</v>
      </c>
      <c r="D62" s="287" t="s">
        <v>5038</v>
      </c>
      <c r="E62" s="287" t="s">
        <v>4865</v>
      </c>
      <c r="F62" s="287" t="s">
        <v>4841</v>
      </c>
      <c r="G62" s="287" t="s">
        <v>4807</v>
      </c>
    </row>
    <row r="63" spans="1:7">
      <c r="A63" s="287" t="s">
        <v>5039</v>
      </c>
      <c r="B63" s="287" t="s">
        <v>5040</v>
      </c>
      <c r="C63" s="287" t="s">
        <v>5041</v>
      </c>
      <c r="D63" s="287" t="s">
        <v>5042</v>
      </c>
      <c r="E63" s="287" t="s">
        <v>4818</v>
      </c>
      <c r="F63" s="287" t="s">
        <v>4959</v>
      </c>
      <c r="G63" s="287" t="s">
        <v>2200</v>
      </c>
    </row>
    <row r="64" spans="1:7">
      <c r="A64" s="287" t="s">
        <v>5043</v>
      </c>
      <c r="B64" s="287" t="s">
        <v>5044</v>
      </c>
      <c r="C64" s="287" t="s">
        <v>4844</v>
      </c>
      <c r="D64" s="287" t="s">
        <v>5045</v>
      </c>
      <c r="E64" s="287" t="s">
        <v>4823</v>
      </c>
      <c r="F64" s="287" t="s">
        <v>4959</v>
      </c>
      <c r="G64" s="287" t="s">
        <v>5046</v>
      </c>
    </row>
    <row r="65" spans="1:7">
      <c r="A65" s="287" t="s">
        <v>5047</v>
      </c>
      <c r="B65" s="287" t="s">
        <v>5048</v>
      </c>
      <c r="C65" s="287" t="s">
        <v>5008</v>
      </c>
      <c r="D65" s="287" t="s">
        <v>5049</v>
      </c>
      <c r="E65" s="287" t="s">
        <v>4812</v>
      </c>
      <c r="F65" s="287" t="s">
        <v>4959</v>
      </c>
      <c r="G65" s="287" t="s">
        <v>5050</v>
      </c>
    </row>
    <row r="66" spans="1:7">
      <c r="A66" s="287" t="s">
        <v>5051</v>
      </c>
      <c r="B66" s="287" t="s">
        <v>5052</v>
      </c>
      <c r="C66" s="287" t="s">
        <v>4799</v>
      </c>
      <c r="D66" s="287" t="s">
        <v>5053</v>
      </c>
      <c r="E66" s="287" t="s">
        <v>4835</v>
      </c>
      <c r="F66" s="287" t="s">
        <v>4959</v>
      </c>
      <c r="G66" s="287" t="s">
        <v>4856</v>
      </c>
    </row>
    <row r="67" spans="1:7">
      <c r="A67" s="287" t="s">
        <v>4275</v>
      </c>
      <c r="B67" s="287" t="s">
        <v>5054</v>
      </c>
      <c r="C67" s="287" t="s">
        <v>5055</v>
      </c>
      <c r="D67" s="287" t="s">
        <v>5056</v>
      </c>
      <c r="E67" s="287" t="s">
        <v>4849</v>
      </c>
      <c r="F67" s="287" t="s">
        <v>4959</v>
      </c>
      <c r="G67" s="287" t="s">
        <v>4797</v>
      </c>
    </row>
    <row r="68" spans="1:7">
      <c r="A68" s="287" t="s">
        <v>5057</v>
      </c>
      <c r="B68" s="287" t="s">
        <v>5058</v>
      </c>
      <c r="C68" s="287" t="s">
        <v>5059</v>
      </c>
      <c r="D68" s="287" t="s">
        <v>5060</v>
      </c>
      <c r="E68" s="287" t="s">
        <v>4812</v>
      </c>
      <c r="F68" s="287" t="s">
        <v>4894</v>
      </c>
      <c r="G68" s="287" t="s">
        <v>2200</v>
      </c>
    </row>
    <row r="69" spans="1:7">
      <c r="A69" s="287" t="s">
        <v>5061</v>
      </c>
      <c r="B69" s="287" t="s">
        <v>5062</v>
      </c>
      <c r="C69" s="287" t="s">
        <v>5063</v>
      </c>
      <c r="D69" s="287" t="s">
        <v>5064</v>
      </c>
      <c r="E69" s="287" t="s">
        <v>4806</v>
      </c>
      <c r="F69" s="287" t="s">
        <v>4894</v>
      </c>
      <c r="G69" s="287" t="s">
        <v>5065</v>
      </c>
    </row>
    <row r="70" spans="1:7">
      <c r="A70" s="287" t="s">
        <v>4277</v>
      </c>
      <c r="B70" s="287" t="s">
        <v>5066</v>
      </c>
      <c r="C70" s="287" t="s">
        <v>5008</v>
      </c>
      <c r="D70" s="287" t="s">
        <v>5067</v>
      </c>
      <c r="E70" s="287" t="s">
        <v>4849</v>
      </c>
      <c r="F70" s="287" t="s">
        <v>4894</v>
      </c>
      <c r="G70" s="287" t="s">
        <v>5068</v>
      </c>
    </row>
    <row r="71" spans="1:7">
      <c r="A71" s="287" t="s">
        <v>5069</v>
      </c>
      <c r="B71" s="287" t="s">
        <v>5070</v>
      </c>
      <c r="C71" s="287" t="s">
        <v>5012</v>
      </c>
      <c r="D71" s="287" t="s">
        <v>5071</v>
      </c>
      <c r="E71" s="287" t="s">
        <v>4855</v>
      </c>
      <c r="F71" s="287" t="s">
        <v>4894</v>
      </c>
      <c r="G71" s="287" t="s">
        <v>4947</v>
      </c>
    </row>
    <row r="72" spans="1:7">
      <c r="A72" s="287" t="s">
        <v>5072</v>
      </c>
      <c r="B72" s="287" t="s">
        <v>5073</v>
      </c>
      <c r="C72" s="287" t="s">
        <v>5074</v>
      </c>
      <c r="D72" s="287" t="s">
        <v>5075</v>
      </c>
      <c r="E72" s="287" t="s">
        <v>4860</v>
      </c>
      <c r="F72" s="287" t="s">
        <v>4894</v>
      </c>
      <c r="G72" s="287" t="s">
        <v>4807</v>
      </c>
    </row>
    <row r="73" spans="1:7">
      <c r="A73" s="287" t="s">
        <v>5076</v>
      </c>
      <c r="B73" s="287" t="s">
        <v>5077</v>
      </c>
      <c r="C73" s="287" t="s">
        <v>5078</v>
      </c>
      <c r="D73" s="287" t="s">
        <v>5079</v>
      </c>
      <c r="E73" s="287" t="s">
        <v>4865</v>
      </c>
      <c r="F73" s="287" t="s">
        <v>5080</v>
      </c>
      <c r="G73" s="287" t="s">
        <v>2200</v>
      </c>
    </row>
    <row r="74" spans="1:7">
      <c r="A74" s="287" t="s">
        <v>5081</v>
      </c>
      <c r="B74" s="287" t="s">
        <v>5082</v>
      </c>
      <c r="C74" s="287" t="s">
        <v>4897</v>
      </c>
      <c r="D74" s="287" t="s">
        <v>5083</v>
      </c>
      <c r="E74" s="287" t="s">
        <v>4812</v>
      </c>
      <c r="F74" s="287" t="s">
        <v>5080</v>
      </c>
      <c r="G74" s="287" t="s">
        <v>4928</v>
      </c>
    </row>
    <row r="75" spans="1:7">
      <c r="A75" s="287" t="s">
        <v>5084</v>
      </c>
      <c r="B75" s="287" t="s">
        <v>5085</v>
      </c>
      <c r="C75" s="287" t="s">
        <v>4793</v>
      </c>
      <c r="D75" s="287" t="s">
        <v>5086</v>
      </c>
      <c r="E75" s="287" t="s">
        <v>4876</v>
      </c>
      <c r="F75" s="287" t="s">
        <v>5080</v>
      </c>
      <c r="G75" s="287" t="s">
        <v>4856</v>
      </c>
    </row>
    <row r="76" spans="1:7">
      <c r="A76" s="287" t="s">
        <v>5087</v>
      </c>
      <c r="B76" s="287" t="s">
        <v>5088</v>
      </c>
      <c r="C76" s="287" t="s">
        <v>5089</v>
      </c>
      <c r="D76" s="287" t="s">
        <v>5090</v>
      </c>
      <c r="E76" s="287" t="s">
        <v>4882</v>
      </c>
      <c r="F76" s="287" t="s">
        <v>5080</v>
      </c>
      <c r="G76" s="287" t="s">
        <v>4985</v>
      </c>
    </row>
    <row r="77" spans="1:7">
      <c r="A77" s="287" t="s">
        <v>5091</v>
      </c>
      <c r="B77" s="287" t="s">
        <v>5092</v>
      </c>
      <c r="C77" s="287" t="s">
        <v>5093</v>
      </c>
      <c r="D77" s="287" t="s">
        <v>5094</v>
      </c>
      <c r="E77" s="287" t="s">
        <v>4887</v>
      </c>
      <c r="F77" s="287" t="s">
        <v>5080</v>
      </c>
      <c r="G77" s="287" t="s">
        <v>5065</v>
      </c>
    </row>
    <row r="78" spans="1:7">
      <c r="A78" s="287" t="s">
        <v>5095</v>
      </c>
      <c r="B78" s="287" t="s">
        <v>5096</v>
      </c>
      <c r="C78" s="287" t="s">
        <v>5097</v>
      </c>
      <c r="D78" s="287" t="s">
        <v>5098</v>
      </c>
      <c r="E78" s="287" t="s">
        <v>4893</v>
      </c>
      <c r="F78" s="287" t="s">
        <v>5099</v>
      </c>
      <c r="G78" s="287" t="s">
        <v>2200</v>
      </c>
    </row>
    <row r="79" spans="1:7">
      <c r="A79" s="287" t="s">
        <v>5100</v>
      </c>
      <c r="B79" s="287" t="s">
        <v>5101</v>
      </c>
      <c r="C79" s="287" t="s">
        <v>5102</v>
      </c>
      <c r="D79" s="287" t="s">
        <v>5103</v>
      </c>
      <c r="E79" s="287" t="s">
        <v>4899</v>
      </c>
      <c r="F79" s="287" t="s">
        <v>5099</v>
      </c>
      <c r="G79" s="287" t="s">
        <v>5104</v>
      </c>
    </row>
    <row r="80" spans="1:7">
      <c r="A80" s="287" t="s">
        <v>5105</v>
      </c>
      <c r="B80" s="287" t="s">
        <v>5106</v>
      </c>
      <c r="C80" s="287" t="s">
        <v>4793</v>
      </c>
      <c r="D80" s="287" t="s">
        <v>5107</v>
      </c>
      <c r="E80" s="287" t="s">
        <v>4903</v>
      </c>
      <c r="F80" s="287" t="s">
        <v>5099</v>
      </c>
      <c r="G80" s="287" t="s">
        <v>5108</v>
      </c>
    </row>
    <row r="81" spans="1:7">
      <c r="A81" s="287" t="s">
        <v>5109</v>
      </c>
      <c r="B81" s="287" t="s">
        <v>5110</v>
      </c>
      <c r="C81" s="287" t="s">
        <v>5111</v>
      </c>
      <c r="D81" s="287" t="s">
        <v>5112</v>
      </c>
      <c r="E81" s="287" t="s">
        <v>4909</v>
      </c>
      <c r="F81" s="287" t="s">
        <v>5099</v>
      </c>
      <c r="G81" s="287" t="s">
        <v>4797</v>
      </c>
    </row>
    <row r="82" spans="1:7">
      <c r="A82" s="287" t="s">
        <v>5113</v>
      </c>
      <c r="B82" s="287" t="s">
        <v>5114</v>
      </c>
      <c r="C82" s="287" t="s">
        <v>5115</v>
      </c>
      <c r="D82" s="287" t="s">
        <v>5116</v>
      </c>
      <c r="E82" s="287" t="s">
        <v>5018</v>
      </c>
      <c r="F82" s="287" t="s">
        <v>5099</v>
      </c>
      <c r="G82" s="287" t="s">
        <v>4807</v>
      </c>
    </row>
    <row r="83" spans="1:7">
      <c r="A83" s="287" t="s">
        <v>5117</v>
      </c>
      <c r="B83" s="287" t="s">
        <v>5118</v>
      </c>
      <c r="C83" s="287" t="s">
        <v>5119</v>
      </c>
      <c r="D83" s="287" t="s">
        <v>5120</v>
      </c>
      <c r="E83" s="287" t="s">
        <v>5023</v>
      </c>
      <c r="F83" s="287" t="s">
        <v>4959</v>
      </c>
      <c r="G83" s="287" t="s">
        <v>2200</v>
      </c>
    </row>
    <row r="84" spans="1:7">
      <c r="A84" s="287" t="s">
        <v>5121</v>
      </c>
      <c r="B84" s="287" t="s">
        <v>5122</v>
      </c>
      <c r="C84" s="287" t="s">
        <v>5123</v>
      </c>
      <c r="D84" s="287" t="s">
        <v>5124</v>
      </c>
      <c r="E84" s="287" t="s">
        <v>4812</v>
      </c>
      <c r="F84" s="287" t="s">
        <v>4959</v>
      </c>
      <c r="G84" s="287" t="s">
        <v>5125</v>
      </c>
    </row>
    <row r="85" spans="1:7">
      <c r="A85" s="287" t="s">
        <v>5126</v>
      </c>
      <c r="B85" s="287" t="s">
        <v>5127</v>
      </c>
      <c r="C85" s="287" t="s">
        <v>4793</v>
      </c>
      <c r="D85" s="287" t="s">
        <v>4966</v>
      </c>
      <c r="E85" s="287" t="s">
        <v>5031</v>
      </c>
      <c r="F85" s="287" t="s">
        <v>4959</v>
      </c>
      <c r="G85" s="287" t="s">
        <v>5128</v>
      </c>
    </row>
    <row r="86" spans="1:7">
      <c r="A86" s="287" t="s">
        <v>5129</v>
      </c>
      <c r="B86" s="287" t="s">
        <v>5130</v>
      </c>
      <c r="C86" s="287" t="s">
        <v>4853</v>
      </c>
      <c r="D86" s="287" t="s">
        <v>5131</v>
      </c>
      <c r="E86" s="287" t="s">
        <v>4876</v>
      </c>
      <c r="F86" s="287" t="s">
        <v>4959</v>
      </c>
      <c r="G86" s="287" t="s">
        <v>4802</v>
      </c>
    </row>
    <row r="87" spans="1:7">
      <c r="A87" s="287" t="s">
        <v>5132</v>
      </c>
      <c r="B87" s="287" t="s">
        <v>5133</v>
      </c>
      <c r="C87" s="287" t="s">
        <v>5134</v>
      </c>
      <c r="D87" s="287" t="s">
        <v>5135</v>
      </c>
      <c r="E87" s="287" t="s">
        <v>4823</v>
      </c>
      <c r="F87" s="287" t="s">
        <v>4959</v>
      </c>
      <c r="G87" s="287" t="s">
        <v>4797</v>
      </c>
    </row>
    <row r="88" spans="1:7">
      <c r="A88" s="287" t="s">
        <v>5136</v>
      </c>
      <c r="B88" s="287" t="s">
        <v>5137</v>
      </c>
      <c r="C88" s="287" t="s">
        <v>5138</v>
      </c>
      <c r="D88" s="287" t="s">
        <v>4870</v>
      </c>
      <c r="E88" s="287" t="s">
        <v>5139</v>
      </c>
      <c r="F88" s="287" t="s">
        <v>4894</v>
      </c>
      <c r="G88" s="287" t="s">
        <v>2200</v>
      </c>
    </row>
    <row r="89" spans="1:7">
      <c r="A89" s="287" t="s">
        <v>5140</v>
      </c>
      <c r="B89" s="287" t="s">
        <v>5141</v>
      </c>
      <c r="C89" s="287" t="s">
        <v>5142</v>
      </c>
      <c r="D89" s="287" t="s">
        <v>5143</v>
      </c>
      <c r="E89" s="287" t="s">
        <v>4818</v>
      </c>
      <c r="F89" s="287" t="s">
        <v>4894</v>
      </c>
      <c r="G89" s="287" t="s">
        <v>5144</v>
      </c>
    </row>
    <row r="90" spans="1:7">
      <c r="A90" s="287" t="s">
        <v>5145</v>
      </c>
      <c r="B90" s="287" t="s">
        <v>5146</v>
      </c>
      <c r="C90" s="287" t="s">
        <v>4793</v>
      </c>
      <c r="D90" s="287" t="s">
        <v>5147</v>
      </c>
      <c r="E90" s="287" t="s">
        <v>4835</v>
      </c>
      <c r="F90" s="287" t="s">
        <v>4894</v>
      </c>
      <c r="G90" s="287" t="s">
        <v>5148</v>
      </c>
    </row>
    <row r="91" spans="1:7">
      <c r="A91" s="287" t="s">
        <v>5149</v>
      </c>
      <c r="B91" s="287" t="s">
        <v>5150</v>
      </c>
      <c r="C91" s="287" t="s">
        <v>5151</v>
      </c>
      <c r="D91" s="287" t="s">
        <v>5152</v>
      </c>
      <c r="E91" s="287" t="s">
        <v>4899</v>
      </c>
      <c r="F91" s="287" t="s">
        <v>4894</v>
      </c>
      <c r="G91" s="287" t="s">
        <v>4819</v>
      </c>
    </row>
    <row r="92" spans="1:7">
      <c r="A92" s="287" t="s">
        <v>4310</v>
      </c>
      <c r="B92" s="287" t="s">
        <v>5153</v>
      </c>
      <c r="C92" s="287" t="s">
        <v>5154</v>
      </c>
      <c r="D92" s="287" t="s">
        <v>5155</v>
      </c>
      <c r="E92" s="287" t="s">
        <v>4865</v>
      </c>
      <c r="F92" s="287" t="s">
        <v>4894</v>
      </c>
      <c r="G92" s="287" t="s">
        <v>4807</v>
      </c>
    </row>
    <row r="93" spans="1:7">
      <c r="A93" s="287" t="s">
        <v>5156</v>
      </c>
      <c r="B93" s="287" t="s">
        <v>5157</v>
      </c>
      <c r="C93" s="287" t="s">
        <v>5158</v>
      </c>
      <c r="D93" s="287"/>
      <c r="E93" s="287" t="s">
        <v>4818</v>
      </c>
      <c r="F93" s="287" t="s">
        <v>4894</v>
      </c>
      <c r="G93" s="287" t="s">
        <v>2200</v>
      </c>
    </row>
    <row r="94" spans="1:7">
      <c r="A94" s="287" t="s">
        <v>5159</v>
      </c>
      <c r="B94" s="287" t="s">
        <v>5160</v>
      </c>
      <c r="C94" s="287" t="s">
        <v>4793</v>
      </c>
      <c r="D94" s="287"/>
      <c r="E94" s="287" t="s">
        <v>4812</v>
      </c>
      <c r="F94" s="287" t="s">
        <v>4894</v>
      </c>
      <c r="G94" s="287" t="s">
        <v>4797</v>
      </c>
    </row>
    <row r="97" spans="1:1">
      <c r="A97" s="296" t="s">
        <v>5161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4627</v>
      </c>
      <c r="B2" t="s">
        <v>2023</v>
      </c>
      <c r="C2" t="s">
        <v>2477</v>
      </c>
      <c r="D2" t="s">
        <v>2426</v>
      </c>
      <c r="E2" t="s">
        <v>1213</v>
      </c>
      <c r="G2" t="s">
        <v>5162</v>
      </c>
      <c r="H2" t="s">
        <v>1213</v>
      </c>
      <c r="I2" t="s">
        <v>4032</v>
      </c>
    </row>
    <row r="3" spans="1:11">
      <c r="A3" s="92" t="s">
        <v>4627</v>
      </c>
      <c r="B3" t="s">
        <v>2023</v>
      </c>
      <c r="C3" t="s">
        <v>2478</v>
      </c>
      <c r="E3" t="s">
        <v>2479</v>
      </c>
      <c r="G3" t="s">
        <v>5163</v>
      </c>
      <c r="H3" t="s">
        <v>2479</v>
      </c>
      <c r="I3" t="s">
        <v>4032</v>
      </c>
      <c r="J3" t="s">
        <v>567</v>
      </c>
      <c r="K3" t="s">
        <v>108</v>
      </c>
    </row>
    <row r="4" spans="1:11">
      <c r="A4" s="92" t="s">
        <v>4627</v>
      </c>
      <c r="B4" t="s">
        <v>2023</v>
      </c>
      <c r="C4" t="s">
        <v>2553</v>
      </c>
      <c r="D4" t="s">
        <v>2473</v>
      </c>
      <c r="E4" t="s">
        <v>108</v>
      </c>
      <c r="G4" t="s">
        <v>5164</v>
      </c>
      <c r="H4" t="s">
        <v>108</v>
      </c>
      <c r="I4" t="s">
        <v>4032</v>
      </c>
    </row>
    <row r="5" spans="1:11">
      <c r="A5" s="92" t="s">
        <v>4627</v>
      </c>
      <c r="B5" t="s">
        <v>2023</v>
      </c>
      <c r="C5" t="s">
        <v>2554</v>
      </c>
      <c r="D5" t="s">
        <v>2555</v>
      </c>
      <c r="E5" t="s">
        <v>2556</v>
      </c>
      <c r="F5" t="s">
        <v>2557</v>
      </c>
      <c r="G5" t="s">
        <v>5164</v>
      </c>
      <c r="H5" t="s">
        <v>2556</v>
      </c>
      <c r="I5" t="s">
        <v>4032</v>
      </c>
      <c r="J5" t="s">
        <v>35</v>
      </c>
      <c r="K5" t="s">
        <v>36</v>
      </c>
    </row>
    <row r="6" spans="1:11">
      <c r="A6" s="92" t="s">
        <v>4627</v>
      </c>
      <c r="B6" t="s">
        <v>2023</v>
      </c>
      <c r="C6" t="s">
        <v>2558</v>
      </c>
      <c r="E6" t="s">
        <v>108</v>
      </c>
      <c r="G6" t="s">
        <v>5164</v>
      </c>
      <c r="H6" t="s">
        <v>108</v>
      </c>
      <c r="I6" t="s">
        <v>4032</v>
      </c>
      <c r="J6" t="s">
        <v>35</v>
      </c>
      <c r="K6" t="s">
        <v>36</v>
      </c>
    </row>
    <row r="7" spans="1:11">
      <c r="A7" s="92" t="s">
        <v>4627</v>
      </c>
      <c r="B7" t="s">
        <v>2024</v>
      </c>
      <c r="C7" t="s">
        <v>2560</v>
      </c>
      <c r="D7" t="s">
        <v>2485</v>
      </c>
      <c r="E7" t="s">
        <v>108</v>
      </c>
      <c r="G7" t="s">
        <v>5164</v>
      </c>
      <c r="H7" t="s">
        <v>108</v>
      </c>
      <c r="I7" t="s">
        <v>4036</v>
      </c>
      <c r="J7" t="s">
        <v>35</v>
      </c>
      <c r="K7" t="s">
        <v>36</v>
      </c>
    </row>
    <row r="8" spans="1:11">
      <c r="A8" s="92" t="s">
        <v>4627</v>
      </c>
      <c r="B8" t="s">
        <v>2024</v>
      </c>
      <c r="C8" t="s">
        <v>2561</v>
      </c>
      <c r="D8" t="s">
        <v>2562</v>
      </c>
      <c r="E8" t="s">
        <v>108</v>
      </c>
      <c r="F8" t="s">
        <v>2563</v>
      </c>
      <c r="G8" t="s">
        <v>5164</v>
      </c>
      <c r="H8" t="s">
        <v>108</v>
      </c>
      <c r="I8" t="s">
        <v>4036</v>
      </c>
      <c r="J8" t="s">
        <v>35</v>
      </c>
      <c r="K8" t="s">
        <v>36</v>
      </c>
    </row>
    <row r="9" spans="1:11">
      <c r="A9" s="92" t="s">
        <v>4627</v>
      </c>
      <c r="B9" t="s">
        <v>2024</v>
      </c>
      <c r="C9" t="s">
        <v>2564</v>
      </c>
      <c r="D9" t="s">
        <v>2562</v>
      </c>
      <c r="E9" t="s">
        <v>108</v>
      </c>
      <c r="G9" t="s">
        <v>5164</v>
      </c>
      <c r="H9" t="s">
        <v>108</v>
      </c>
      <c r="I9" t="s">
        <v>4036</v>
      </c>
      <c r="J9" t="s">
        <v>35</v>
      </c>
      <c r="K9" t="s">
        <v>36</v>
      </c>
    </row>
    <row r="10" spans="1:11">
      <c r="A10" s="92" t="s">
        <v>4627</v>
      </c>
      <c r="B10" t="s">
        <v>2024</v>
      </c>
      <c r="C10" t="s">
        <v>2481</v>
      </c>
      <c r="D10" t="s">
        <v>2426</v>
      </c>
      <c r="E10" t="s">
        <v>2427</v>
      </c>
      <c r="G10" t="s">
        <v>5164</v>
      </c>
      <c r="H10" t="s">
        <v>2689</v>
      </c>
      <c r="I10" t="s">
        <v>4036</v>
      </c>
      <c r="J10" t="s">
        <v>35</v>
      </c>
      <c r="K10" t="s">
        <v>36</v>
      </c>
    </row>
    <row r="11" spans="1:11">
      <c r="A11" s="92" t="s">
        <v>4627</v>
      </c>
      <c r="B11" t="s">
        <v>2024</v>
      </c>
      <c r="C11" t="s">
        <v>2566</v>
      </c>
      <c r="D11" t="s">
        <v>2567</v>
      </c>
      <c r="E11" t="s">
        <v>108</v>
      </c>
      <c r="F11" t="s">
        <v>2568</v>
      </c>
      <c r="G11" t="s">
        <v>5164</v>
      </c>
      <c r="H11" t="s">
        <v>108</v>
      </c>
      <c r="I11" t="s">
        <v>4036</v>
      </c>
      <c r="J11" t="s">
        <v>35</v>
      </c>
      <c r="K11" t="s">
        <v>36</v>
      </c>
    </row>
    <row r="12" spans="1:11">
      <c r="A12" s="92" t="s">
        <v>4627</v>
      </c>
      <c r="B12" t="s">
        <v>3816</v>
      </c>
      <c r="C12" t="s">
        <v>2570</v>
      </c>
      <c r="D12" t="s">
        <v>2571</v>
      </c>
      <c r="E12" t="s">
        <v>108</v>
      </c>
      <c r="G12" t="s">
        <v>5164</v>
      </c>
      <c r="H12" t="s">
        <v>108</v>
      </c>
      <c r="I12" t="s">
        <v>4040</v>
      </c>
      <c r="J12" t="s">
        <v>35</v>
      </c>
      <c r="K12" t="s">
        <v>36</v>
      </c>
    </row>
    <row r="13" spans="1:11">
      <c r="A13" s="92" t="s">
        <v>4627</v>
      </c>
      <c r="B13" t="s">
        <v>3816</v>
      </c>
      <c r="C13" t="s">
        <v>2572</v>
      </c>
      <c r="D13" t="s">
        <v>2571</v>
      </c>
      <c r="E13" t="s">
        <v>2573</v>
      </c>
      <c r="G13" t="s">
        <v>5163</v>
      </c>
      <c r="H13" t="s">
        <v>3139</v>
      </c>
      <c r="I13" t="s">
        <v>4040</v>
      </c>
      <c r="J13" t="s">
        <v>35</v>
      </c>
      <c r="K13" t="s">
        <v>36</v>
      </c>
    </row>
    <row r="14" spans="1:11">
      <c r="A14" s="92" t="s">
        <v>4627</v>
      </c>
      <c r="B14" t="s">
        <v>3816</v>
      </c>
      <c r="C14" t="s">
        <v>2574</v>
      </c>
      <c r="D14" t="s">
        <v>2571</v>
      </c>
      <c r="E14" t="s">
        <v>2575</v>
      </c>
      <c r="F14" t="s">
        <v>2576</v>
      </c>
      <c r="G14" t="s">
        <v>5164</v>
      </c>
      <c r="H14" t="s">
        <v>108</v>
      </c>
      <c r="I14" t="s">
        <v>4040</v>
      </c>
      <c r="J14" t="s">
        <v>35</v>
      </c>
      <c r="K14" t="s">
        <v>36</v>
      </c>
    </row>
    <row r="15" spans="1:11">
      <c r="A15" s="92" t="s">
        <v>4627</v>
      </c>
      <c r="B15" t="s">
        <v>3816</v>
      </c>
      <c r="C15" t="s">
        <v>2577</v>
      </c>
      <c r="D15" t="s">
        <v>2571</v>
      </c>
      <c r="E15" t="s">
        <v>108</v>
      </c>
      <c r="G15" t="s">
        <v>5164</v>
      </c>
      <c r="H15" t="s">
        <v>108</v>
      </c>
      <c r="I15" t="s">
        <v>4040</v>
      </c>
      <c r="J15" t="s">
        <v>35</v>
      </c>
      <c r="K15" t="s">
        <v>36</v>
      </c>
    </row>
    <row r="16" spans="1:11">
      <c r="A16" s="92" t="s">
        <v>4627</v>
      </c>
      <c r="B16" t="s">
        <v>2030</v>
      </c>
      <c r="C16" t="s">
        <v>2579</v>
      </c>
      <c r="D16" t="s">
        <v>2580</v>
      </c>
      <c r="E16" t="s">
        <v>2581</v>
      </c>
      <c r="G16" t="s">
        <v>5164</v>
      </c>
      <c r="H16" t="s">
        <v>108</v>
      </c>
      <c r="I16" t="s">
        <v>4044</v>
      </c>
      <c r="J16" t="s">
        <v>35</v>
      </c>
      <c r="K16" t="s">
        <v>36</v>
      </c>
    </row>
    <row r="17" spans="1:11">
      <c r="A17" s="92" t="s">
        <v>4627</v>
      </c>
      <c r="B17" t="s">
        <v>2030</v>
      </c>
      <c r="C17" t="s">
        <v>2584</v>
      </c>
      <c r="D17" t="s">
        <v>2585</v>
      </c>
      <c r="E17" t="s">
        <v>2586</v>
      </c>
      <c r="G17" t="s">
        <v>5164</v>
      </c>
      <c r="H17" t="s">
        <v>108</v>
      </c>
      <c r="I17" t="s">
        <v>4044</v>
      </c>
      <c r="J17" t="s">
        <v>35</v>
      </c>
      <c r="K17" t="s">
        <v>36</v>
      </c>
    </row>
    <row r="18" spans="1:11">
      <c r="A18" s="92" t="s">
        <v>4627</v>
      </c>
      <c r="B18" t="s">
        <v>2030</v>
      </c>
      <c r="C18" t="s">
        <v>2587</v>
      </c>
      <c r="D18" t="s">
        <v>2588</v>
      </c>
      <c r="E18" t="s">
        <v>108</v>
      </c>
      <c r="F18" t="s">
        <v>2589</v>
      </c>
      <c r="G18" t="s">
        <v>5164</v>
      </c>
      <c r="H18" t="s">
        <v>108</v>
      </c>
      <c r="I18" t="s">
        <v>4044</v>
      </c>
      <c r="J18" t="s">
        <v>35</v>
      </c>
      <c r="K18" t="s">
        <v>36</v>
      </c>
    </row>
    <row r="19" spans="1:11">
      <c r="A19" s="92" t="s">
        <v>4627</v>
      </c>
      <c r="B19" t="s">
        <v>2030</v>
      </c>
      <c r="C19" t="s">
        <v>2590</v>
      </c>
      <c r="D19" t="s">
        <v>2588</v>
      </c>
      <c r="E19" t="s">
        <v>108</v>
      </c>
      <c r="G19" t="s">
        <v>5164</v>
      </c>
      <c r="H19" t="s">
        <v>108</v>
      </c>
      <c r="I19" t="s">
        <v>4044</v>
      </c>
      <c r="J19" t="s">
        <v>35</v>
      </c>
      <c r="K19" t="s">
        <v>36</v>
      </c>
    </row>
    <row r="20" spans="1:11">
      <c r="A20" s="92" t="s">
        <v>4627</v>
      </c>
      <c r="B20" t="s">
        <v>2032</v>
      </c>
      <c r="C20" t="s">
        <v>2592</v>
      </c>
      <c r="D20" t="s">
        <v>2485</v>
      </c>
      <c r="E20" t="s">
        <v>108</v>
      </c>
      <c r="G20" t="s">
        <v>5164</v>
      </c>
      <c r="H20" t="s">
        <v>108</v>
      </c>
      <c r="I20" t="s">
        <v>4048</v>
      </c>
      <c r="J20" t="s">
        <v>35</v>
      </c>
      <c r="K20" t="s">
        <v>36</v>
      </c>
    </row>
    <row r="21" spans="1:11">
      <c r="A21" s="92" t="s">
        <v>4627</v>
      </c>
      <c r="B21" t="s">
        <v>2032</v>
      </c>
      <c r="C21" t="s">
        <v>2484</v>
      </c>
      <c r="D21" t="s">
        <v>2485</v>
      </c>
      <c r="E21" t="s">
        <v>2427</v>
      </c>
      <c r="G21" t="s">
        <v>5164</v>
      </c>
      <c r="H21" t="s">
        <v>2689</v>
      </c>
      <c r="I21" t="s">
        <v>4048</v>
      </c>
      <c r="J21" t="s">
        <v>35</v>
      </c>
      <c r="K21" t="s">
        <v>36</v>
      </c>
    </row>
    <row r="22" spans="1:11">
      <c r="A22" s="92" t="s">
        <v>4627</v>
      </c>
      <c r="B22" t="s">
        <v>2032</v>
      </c>
      <c r="C22" t="s">
        <v>2486</v>
      </c>
      <c r="D22" t="s">
        <v>2485</v>
      </c>
      <c r="E22" t="s">
        <v>2427</v>
      </c>
      <c r="G22" t="s">
        <v>5164</v>
      </c>
      <c r="H22" t="s">
        <v>2689</v>
      </c>
      <c r="I22" t="s">
        <v>4048</v>
      </c>
      <c r="J22" t="s">
        <v>35</v>
      </c>
      <c r="K22" t="s">
        <v>36</v>
      </c>
    </row>
    <row r="23" spans="1:11">
      <c r="A23" s="92" t="s">
        <v>4627</v>
      </c>
      <c r="B23" t="s">
        <v>2032</v>
      </c>
      <c r="C23" t="s">
        <v>2487</v>
      </c>
      <c r="D23" t="s">
        <v>2485</v>
      </c>
      <c r="E23" t="s">
        <v>2427</v>
      </c>
      <c r="G23" t="s">
        <v>5164</v>
      </c>
      <c r="H23" t="s">
        <v>2689</v>
      </c>
      <c r="I23" t="s">
        <v>4048</v>
      </c>
      <c r="J23" t="s">
        <v>35</v>
      </c>
      <c r="K23" t="s">
        <v>36</v>
      </c>
    </row>
    <row r="24" spans="1:11">
      <c r="A24" s="92" t="s">
        <v>4627</v>
      </c>
      <c r="B24" t="s">
        <v>2032</v>
      </c>
      <c r="C24" t="s">
        <v>2488</v>
      </c>
      <c r="D24" t="s">
        <v>2485</v>
      </c>
      <c r="E24" t="s">
        <v>2427</v>
      </c>
      <c r="G24" t="s">
        <v>5164</v>
      </c>
      <c r="H24" t="s">
        <v>2689</v>
      </c>
      <c r="I24" t="s">
        <v>4048</v>
      </c>
      <c r="J24" t="s">
        <v>35</v>
      </c>
      <c r="K24" t="s">
        <v>36</v>
      </c>
    </row>
    <row r="25" spans="1:11">
      <c r="A25" s="92" t="s">
        <v>4627</v>
      </c>
      <c r="B25" t="s">
        <v>2032</v>
      </c>
      <c r="C25" t="s">
        <v>2593</v>
      </c>
      <c r="D25" t="s">
        <v>2594</v>
      </c>
      <c r="E25" t="s">
        <v>108</v>
      </c>
      <c r="F25" t="s">
        <v>2595</v>
      </c>
      <c r="G25" t="s">
        <v>5164</v>
      </c>
      <c r="H25" t="s">
        <v>108</v>
      </c>
      <c r="I25" t="s">
        <v>4048</v>
      </c>
      <c r="J25" t="s">
        <v>35</v>
      </c>
      <c r="K25" t="s">
        <v>36</v>
      </c>
    </row>
    <row r="26" spans="1:11">
      <c r="A26" s="92" t="s">
        <v>4627</v>
      </c>
      <c r="B26" t="s">
        <v>2032</v>
      </c>
      <c r="C26" t="s">
        <v>2596</v>
      </c>
      <c r="D26" t="s">
        <v>2594</v>
      </c>
      <c r="E26" t="s">
        <v>108</v>
      </c>
      <c r="G26" t="s">
        <v>5164</v>
      </c>
      <c r="H26" t="s">
        <v>108</v>
      </c>
      <c r="I26" t="s">
        <v>4048</v>
      </c>
      <c r="J26" t="s">
        <v>35</v>
      </c>
      <c r="K26" t="s">
        <v>36</v>
      </c>
    </row>
    <row r="27" spans="1:11">
      <c r="A27" s="92" t="s">
        <v>4627</v>
      </c>
      <c r="B27" t="s">
        <v>2034</v>
      </c>
      <c r="C27" t="s">
        <v>2598</v>
      </c>
      <c r="D27" t="s">
        <v>2599</v>
      </c>
      <c r="E27" t="s">
        <v>108</v>
      </c>
      <c r="G27" t="s">
        <v>5164</v>
      </c>
      <c r="H27" t="s">
        <v>108</v>
      </c>
      <c r="I27" t="s">
        <v>4050</v>
      </c>
      <c r="J27" t="s">
        <v>35</v>
      </c>
      <c r="K27" t="s">
        <v>36</v>
      </c>
    </row>
    <row r="28" spans="1:11">
      <c r="A28" s="92" t="s">
        <v>4627</v>
      </c>
      <c r="B28" t="s">
        <v>2034</v>
      </c>
      <c r="C28" t="s">
        <v>2600</v>
      </c>
      <c r="D28" t="s">
        <v>2601</v>
      </c>
      <c r="E28" t="s">
        <v>2581</v>
      </c>
      <c r="G28" t="s">
        <v>5164</v>
      </c>
      <c r="H28" t="s">
        <v>108</v>
      </c>
      <c r="I28" t="s">
        <v>4050</v>
      </c>
      <c r="J28" t="s">
        <v>35</v>
      </c>
      <c r="K28" t="s">
        <v>36</v>
      </c>
    </row>
    <row r="29" spans="1:11">
      <c r="A29" s="92" t="s">
        <v>4627</v>
      </c>
      <c r="B29" t="s">
        <v>2034</v>
      </c>
      <c r="C29" t="s">
        <v>2602</v>
      </c>
      <c r="D29" t="s">
        <v>2599</v>
      </c>
      <c r="E29" t="s">
        <v>2603</v>
      </c>
      <c r="F29" t="s">
        <v>2604</v>
      </c>
      <c r="G29" t="s">
        <v>5164</v>
      </c>
      <c r="H29" t="s">
        <v>108</v>
      </c>
      <c r="I29" t="s">
        <v>4050</v>
      </c>
      <c r="J29" t="s">
        <v>35</v>
      </c>
      <c r="K29" t="s">
        <v>36</v>
      </c>
    </row>
    <row r="30" spans="1:11">
      <c r="A30" s="92" t="s">
        <v>4627</v>
      </c>
      <c r="B30" t="s">
        <v>2034</v>
      </c>
      <c r="C30" t="s">
        <v>2490</v>
      </c>
      <c r="D30" t="s">
        <v>2426</v>
      </c>
      <c r="E30" t="s">
        <v>2491</v>
      </c>
      <c r="G30" t="s">
        <v>5164</v>
      </c>
      <c r="H30" t="s">
        <v>108</v>
      </c>
      <c r="I30" t="s">
        <v>4050</v>
      </c>
      <c r="J30" t="s">
        <v>35</v>
      </c>
      <c r="K30" t="s">
        <v>36</v>
      </c>
    </row>
    <row r="31" spans="1:11">
      <c r="A31" s="92" t="s">
        <v>4627</v>
      </c>
      <c r="B31" t="s">
        <v>2034</v>
      </c>
      <c r="C31" t="s">
        <v>2494</v>
      </c>
      <c r="D31" t="s">
        <v>2426</v>
      </c>
      <c r="E31" t="s">
        <v>2427</v>
      </c>
      <c r="G31" t="s">
        <v>5164</v>
      </c>
      <c r="H31" t="s">
        <v>2689</v>
      </c>
      <c r="I31" t="s">
        <v>4050</v>
      </c>
      <c r="J31" t="s">
        <v>35</v>
      </c>
      <c r="K31" t="s">
        <v>36</v>
      </c>
    </row>
    <row r="32" spans="1:11">
      <c r="A32" s="92" t="s">
        <v>4627</v>
      </c>
      <c r="B32" t="s">
        <v>2034</v>
      </c>
      <c r="C32" t="s">
        <v>2495</v>
      </c>
      <c r="D32" t="s">
        <v>2426</v>
      </c>
      <c r="E32" t="s">
        <v>2427</v>
      </c>
      <c r="G32" t="s">
        <v>5164</v>
      </c>
      <c r="H32" t="s">
        <v>2689</v>
      </c>
      <c r="I32" t="s">
        <v>4050</v>
      </c>
      <c r="J32" t="s">
        <v>35</v>
      </c>
      <c r="K32" t="s">
        <v>36</v>
      </c>
    </row>
    <row r="33" spans="1:11">
      <c r="A33" s="92" t="s">
        <v>4627</v>
      </c>
      <c r="B33" t="s">
        <v>2034</v>
      </c>
      <c r="C33" t="s">
        <v>2496</v>
      </c>
      <c r="D33" t="s">
        <v>2426</v>
      </c>
      <c r="E33" t="s">
        <v>2427</v>
      </c>
      <c r="G33" t="s">
        <v>5164</v>
      </c>
      <c r="H33" t="s">
        <v>2689</v>
      </c>
      <c r="I33" t="s">
        <v>4050</v>
      </c>
      <c r="J33" t="s">
        <v>35</v>
      </c>
      <c r="K33" t="s">
        <v>36</v>
      </c>
    </row>
    <row r="34" spans="1:11">
      <c r="A34" s="92" t="s">
        <v>4627</v>
      </c>
      <c r="B34" t="s">
        <v>2034</v>
      </c>
      <c r="C34" t="s">
        <v>2605</v>
      </c>
      <c r="D34" t="s">
        <v>2599</v>
      </c>
      <c r="E34" t="s">
        <v>2556</v>
      </c>
      <c r="G34" t="s">
        <v>5164</v>
      </c>
      <c r="H34" t="s">
        <v>2556</v>
      </c>
      <c r="I34" t="s">
        <v>4050</v>
      </c>
      <c r="J34" t="s">
        <v>35</v>
      </c>
      <c r="K34" t="s">
        <v>36</v>
      </c>
    </row>
    <row r="35" spans="1:11">
      <c r="A35" s="92" t="s">
        <v>4627</v>
      </c>
      <c r="B35" t="s">
        <v>2034</v>
      </c>
      <c r="C35" t="s">
        <v>2606</v>
      </c>
      <c r="D35" t="s">
        <v>2607</v>
      </c>
      <c r="E35" t="s">
        <v>108</v>
      </c>
      <c r="G35" t="s">
        <v>5164</v>
      </c>
      <c r="H35" t="s">
        <v>108</v>
      </c>
      <c r="I35" t="s">
        <v>4050</v>
      </c>
      <c r="J35" t="s">
        <v>35</v>
      </c>
      <c r="K35" t="s">
        <v>36</v>
      </c>
    </row>
    <row r="36" spans="1:11">
      <c r="A36" s="92" t="s">
        <v>4627</v>
      </c>
      <c r="B36" t="s">
        <v>2037</v>
      </c>
      <c r="C36" t="s">
        <v>2609</v>
      </c>
      <c r="E36" t="s">
        <v>2556</v>
      </c>
      <c r="G36" t="s">
        <v>5164</v>
      </c>
      <c r="H36" t="s">
        <v>2556</v>
      </c>
      <c r="I36" t="s">
        <v>4052</v>
      </c>
      <c r="J36" t="s">
        <v>35</v>
      </c>
      <c r="K36" t="s">
        <v>36</v>
      </c>
    </row>
    <row r="37" spans="1:11">
      <c r="A37" s="92" t="s">
        <v>4627</v>
      </c>
      <c r="B37" t="s">
        <v>2037</v>
      </c>
      <c r="C37" t="s">
        <v>2610</v>
      </c>
      <c r="E37" t="s">
        <v>2611</v>
      </c>
      <c r="G37" t="s">
        <v>5164</v>
      </c>
      <c r="H37" t="s">
        <v>2556</v>
      </c>
      <c r="I37" t="s">
        <v>4052</v>
      </c>
      <c r="J37" t="s">
        <v>35</v>
      </c>
      <c r="K37" t="s">
        <v>36</v>
      </c>
    </row>
    <row r="38" spans="1:11">
      <c r="A38" s="92" t="s">
        <v>4627</v>
      </c>
      <c r="B38" t="s">
        <v>2037</v>
      </c>
      <c r="C38" t="s">
        <v>2613</v>
      </c>
      <c r="D38" t="s">
        <v>2599</v>
      </c>
      <c r="E38" t="s">
        <v>108</v>
      </c>
      <c r="G38" t="s">
        <v>5164</v>
      </c>
      <c r="H38" t="s">
        <v>108</v>
      </c>
      <c r="I38" t="s">
        <v>4052</v>
      </c>
      <c r="J38" t="s">
        <v>35</v>
      </c>
      <c r="K38" t="s">
        <v>36</v>
      </c>
    </row>
    <row r="39" spans="1:11">
      <c r="A39" s="92" t="s">
        <v>4627</v>
      </c>
      <c r="B39" t="s">
        <v>2037</v>
      </c>
      <c r="C39" t="s">
        <v>2614</v>
      </c>
      <c r="D39" t="s">
        <v>2599</v>
      </c>
      <c r="E39" t="s">
        <v>108</v>
      </c>
      <c r="G39" t="s">
        <v>5164</v>
      </c>
      <c r="H39" t="s">
        <v>108</v>
      </c>
      <c r="I39" t="s">
        <v>4052</v>
      </c>
      <c r="J39" t="s">
        <v>35</v>
      </c>
      <c r="K39" t="s">
        <v>36</v>
      </c>
    </row>
    <row r="40" spans="1:11">
      <c r="A40" s="92" t="s">
        <v>4627</v>
      </c>
      <c r="B40" t="s">
        <v>2037</v>
      </c>
      <c r="C40" t="s">
        <v>2615</v>
      </c>
      <c r="D40" t="s">
        <v>2594</v>
      </c>
      <c r="E40" t="s">
        <v>108</v>
      </c>
      <c r="G40" t="s">
        <v>5164</v>
      </c>
      <c r="H40" t="s">
        <v>108</v>
      </c>
      <c r="I40" t="s">
        <v>4052</v>
      </c>
      <c r="J40" t="s">
        <v>35</v>
      </c>
      <c r="K40" t="s">
        <v>36</v>
      </c>
    </row>
    <row r="41" spans="1:11">
      <c r="A41" s="92" t="s">
        <v>4627</v>
      </c>
      <c r="B41" t="s">
        <v>2037</v>
      </c>
      <c r="C41" t="s">
        <v>2616</v>
      </c>
      <c r="D41" t="s">
        <v>2617</v>
      </c>
      <c r="E41" t="s">
        <v>2556</v>
      </c>
      <c r="G41" t="s">
        <v>5164</v>
      </c>
      <c r="H41" t="s">
        <v>2556</v>
      </c>
      <c r="I41" t="s">
        <v>4052</v>
      </c>
      <c r="J41" t="s">
        <v>35</v>
      </c>
      <c r="K41" t="s">
        <v>36</v>
      </c>
    </row>
    <row r="42" spans="1:11">
      <c r="A42" s="92" t="s">
        <v>4627</v>
      </c>
      <c r="B42" t="s">
        <v>2037</v>
      </c>
      <c r="C42" t="s">
        <v>2618</v>
      </c>
      <c r="D42" t="s">
        <v>2617</v>
      </c>
      <c r="E42" t="s">
        <v>2556</v>
      </c>
      <c r="G42" t="s">
        <v>5164</v>
      </c>
      <c r="H42" t="s">
        <v>2556</v>
      </c>
      <c r="I42" t="s">
        <v>4052</v>
      </c>
      <c r="J42" t="s">
        <v>35</v>
      </c>
      <c r="K42" t="s">
        <v>36</v>
      </c>
    </row>
    <row r="43" spans="1:11">
      <c r="A43" s="92" t="s">
        <v>4627</v>
      </c>
      <c r="B43" t="s">
        <v>2037</v>
      </c>
      <c r="C43" t="s">
        <v>2498</v>
      </c>
      <c r="D43" t="s">
        <v>2426</v>
      </c>
      <c r="E43" t="s">
        <v>2427</v>
      </c>
      <c r="G43" t="s">
        <v>5164</v>
      </c>
      <c r="H43" t="s">
        <v>2689</v>
      </c>
      <c r="I43" t="s">
        <v>4052</v>
      </c>
      <c r="J43" t="s">
        <v>35</v>
      </c>
      <c r="K43" t="s">
        <v>36</v>
      </c>
    </row>
    <row r="44" spans="1:11">
      <c r="A44" s="92" t="s">
        <v>4627</v>
      </c>
      <c r="B44" t="s">
        <v>2037</v>
      </c>
      <c r="C44" t="s">
        <v>2619</v>
      </c>
      <c r="D44" t="s">
        <v>2617</v>
      </c>
      <c r="E44" t="s">
        <v>108</v>
      </c>
      <c r="F44" t="s">
        <v>2620</v>
      </c>
      <c r="G44" t="s">
        <v>5164</v>
      </c>
      <c r="H44" t="s">
        <v>108</v>
      </c>
      <c r="I44" t="s">
        <v>4052</v>
      </c>
      <c r="J44" t="s">
        <v>35</v>
      </c>
      <c r="K44" t="s">
        <v>36</v>
      </c>
    </row>
    <row r="45" spans="1:11">
      <c r="A45" s="92" t="s">
        <v>4627</v>
      </c>
      <c r="B45" t="s">
        <v>2038</v>
      </c>
      <c r="C45" t="s">
        <v>2622</v>
      </c>
      <c r="D45" t="s">
        <v>2623</v>
      </c>
      <c r="E45" t="s">
        <v>108</v>
      </c>
      <c r="G45" t="s">
        <v>5164</v>
      </c>
      <c r="H45" t="s">
        <v>108</v>
      </c>
      <c r="I45" t="s">
        <v>4056</v>
      </c>
      <c r="J45" t="s">
        <v>35</v>
      </c>
      <c r="K45" t="s">
        <v>36</v>
      </c>
    </row>
    <row r="46" spans="1:11">
      <c r="A46" s="92" t="s">
        <v>4627</v>
      </c>
      <c r="B46" t="s">
        <v>2038</v>
      </c>
      <c r="C46" t="s">
        <v>2624</v>
      </c>
      <c r="D46" t="s">
        <v>2625</v>
      </c>
      <c r="E46" t="s">
        <v>108</v>
      </c>
      <c r="G46" t="s">
        <v>5164</v>
      </c>
      <c r="H46" t="s">
        <v>108</v>
      </c>
      <c r="I46" t="s">
        <v>4056</v>
      </c>
      <c r="J46" t="s">
        <v>35</v>
      </c>
      <c r="K46" t="s">
        <v>36</v>
      </c>
    </row>
    <row r="47" spans="1:11">
      <c r="A47" s="92" t="s">
        <v>4627</v>
      </c>
      <c r="B47" t="s">
        <v>2038</v>
      </c>
      <c r="C47" t="s">
        <v>2626</v>
      </c>
      <c r="D47" t="s">
        <v>2625</v>
      </c>
      <c r="E47" t="s">
        <v>108</v>
      </c>
      <c r="G47" t="s">
        <v>5164</v>
      </c>
      <c r="H47" t="s">
        <v>108</v>
      </c>
      <c r="I47" t="s">
        <v>4056</v>
      </c>
      <c r="J47" t="s">
        <v>35</v>
      </c>
      <c r="K47" t="s">
        <v>36</v>
      </c>
    </row>
    <row r="48" spans="1:11">
      <c r="A48" s="92" t="s">
        <v>4627</v>
      </c>
      <c r="B48" t="s">
        <v>2040</v>
      </c>
      <c r="C48" t="s">
        <v>2635</v>
      </c>
      <c r="D48" t="s">
        <v>2501</v>
      </c>
      <c r="E48" t="s">
        <v>2556</v>
      </c>
      <c r="F48" t="s">
        <v>2636</v>
      </c>
      <c r="G48" t="s">
        <v>5164</v>
      </c>
      <c r="H48" t="s">
        <v>2556</v>
      </c>
      <c r="I48" t="s">
        <v>4060</v>
      </c>
      <c r="J48" t="s">
        <v>35</v>
      </c>
      <c r="K48" t="s">
        <v>36</v>
      </c>
    </row>
    <row r="49" spans="1:11">
      <c r="A49" s="92" t="s">
        <v>4627</v>
      </c>
      <c r="B49" t="s">
        <v>2040</v>
      </c>
      <c r="C49" t="s">
        <v>2637</v>
      </c>
      <c r="D49" t="s">
        <v>2632</v>
      </c>
      <c r="E49" t="s">
        <v>108</v>
      </c>
      <c r="F49" t="s">
        <v>2638</v>
      </c>
      <c r="G49" t="s">
        <v>5164</v>
      </c>
      <c r="H49" t="s">
        <v>108</v>
      </c>
      <c r="I49" t="s">
        <v>4060</v>
      </c>
      <c r="J49" t="s">
        <v>35</v>
      </c>
      <c r="K49" t="s">
        <v>36</v>
      </c>
    </row>
    <row r="50" spans="1:11">
      <c r="A50" s="92" t="s">
        <v>4627</v>
      </c>
      <c r="B50" t="s">
        <v>2040</v>
      </c>
      <c r="C50" t="s">
        <v>2639</v>
      </c>
      <c r="D50" t="s">
        <v>2640</v>
      </c>
      <c r="E50" t="s">
        <v>108</v>
      </c>
      <c r="F50" t="s">
        <v>2641</v>
      </c>
      <c r="G50" t="s">
        <v>5164</v>
      </c>
      <c r="H50" t="s">
        <v>108</v>
      </c>
      <c r="I50" t="s">
        <v>4060</v>
      </c>
      <c r="J50" t="s">
        <v>35</v>
      </c>
      <c r="K50" t="s">
        <v>36</v>
      </c>
    </row>
    <row r="51" spans="1:11">
      <c r="A51" s="92" t="s">
        <v>4627</v>
      </c>
      <c r="B51" t="s">
        <v>2045</v>
      </c>
      <c r="C51" t="s">
        <v>2643</v>
      </c>
      <c r="D51" t="s">
        <v>2632</v>
      </c>
      <c r="E51" t="s">
        <v>108</v>
      </c>
      <c r="F51" t="s">
        <v>2644</v>
      </c>
      <c r="G51" t="s">
        <v>5164</v>
      </c>
      <c r="H51" t="s">
        <v>108</v>
      </c>
      <c r="I51" t="s">
        <v>4064</v>
      </c>
      <c r="J51" t="s">
        <v>35</v>
      </c>
      <c r="K51" t="s">
        <v>36</v>
      </c>
    </row>
    <row r="52" spans="1:11">
      <c r="A52" s="92" t="s">
        <v>4627</v>
      </c>
      <c r="B52" t="s">
        <v>2045</v>
      </c>
      <c r="C52" t="s">
        <v>2645</v>
      </c>
      <c r="D52" t="s">
        <v>2646</v>
      </c>
      <c r="E52" t="s">
        <v>108</v>
      </c>
      <c r="F52" t="s">
        <v>2647</v>
      </c>
      <c r="G52" t="s">
        <v>5164</v>
      </c>
      <c r="H52" t="s">
        <v>108</v>
      </c>
      <c r="I52" t="s">
        <v>4064</v>
      </c>
      <c r="J52" t="s">
        <v>35</v>
      </c>
      <c r="K52" t="s">
        <v>36</v>
      </c>
    </row>
    <row r="53" spans="1:11">
      <c r="A53" s="92" t="s">
        <v>4627</v>
      </c>
      <c r="B53" t="s">
        <v>2045</v>
      </c>
      <c r="C53" t="s">
        <v>2648</v>
      </c>
      <c r="D53" t="s">
        <v>2646</v>
      </c>
      <c r="E53" t="s">
        <v>108</v>
      </c>
      <c r="F53" t="s">
        <v>2649</v>
      </c>
      <c r="G53" t="s">
        <v>5164</v>
      </c>
      <c r="H53" t="s">
        <v>108</v>
      </c>
      <c r="I53" t="s">
        <v>4064</v>
      </c>
      <c r="J53" t="s">
        <v>35</v>
      </c>
      <c r="K53" t="s">
        <v>36</v>
      </c>
    </row>
    <row r="54" spans="1:11">
      <c r="A54" s="92" t="s">
        <v>4627</v>
      </c>
      <c r="B54" t="s">
        <v>2045</v>
      </c>
      <c r="C54" t="s">
        <v>2650</v>
      </c>
      <c r="D54" t="s">
        <v>2632</v>
      </c>
      <c r="E54" t="s">
        <v>108</v>
      </c>
      <c r="G54" t="s">
        <v>5164</v>
      </c>
      <c r="H54" t="s">
        <v>108</v>
      </c>
      <c r="I54" t="s">
        <v>4064</v>
      </c>
      <c r="J54" t="s">
        <v>35</v>
      </c>
      <c r="K54" t="s">
        <v>36</v>
      </c>
    </row>
    <row r="55" spans="1:11">
      <c r="A55" s="92" t="s">
        <v>4627</v>
      </c>
      <c r="B55" t="s">
        <v>2045</v>
      </c>
      <c r="C55" t="s">
        <v>2651</v>
      </c>
      <c r="D55" t="s">
        <v>2652</v>
      </c>
      <c r="E55" t="s">
        <v>2653</v>
      </c>
      <c r="G55" t="s">
        <v>5164</v>
      </c>
      <c r="H55" t="s">
        <v>108</v>
      </c>
      <c r="I55" t="s">
        <v>4064</v>
      </c>
      <c r="J55" t="s">
        <v>35</v>
      </c>
      <c r="K55" t="s">
        <v>36</v>
      </c>
    </row>
    <row r="56" spans="1:11">
      <c r="A56" s="92" t="s">
        <v>4627</v>
      </c>
      <c r="B56" t="s">
        <v>2047</v>
      </c>
      <c r="C56" t="s">
        <v>2657</v>
      </c>
      <c r="D56" t="s">
        <v>2658</v>
      </c>
      <c r="E56" t="s">
        <v>108</v>
      </c>
      <c r="G56" t="s">
        <v>5164</v>
      </c>
      <c r="H56" t="s">
        <v>108</v>
      </c>
      <c r="I56" t="s">
        <v>4068</v>
      </c>
      <c r="J56" t="s">
        <v>35</v>
      </c>
      <c r="K56" t="s">
        <v>36</v>
      </c>
    </row>
    <row r="57" spans="1:11">
      <c r="A57" s="92" t="s">
        <v>4627</v>
      </c>
      <c r="B57" t="s">
        <v>2047</v>
      </c>
      <c r="C57" t="s">
        <v>2659</v>
      </c>
      <c r="D57" t="s">
        <v>2658</v>
      </c>
      <c r="E57" t="s">
        <v>2556</v>
      </c>
      <c r="F57" t="s">
        <v>2660</v>
      </c>
      <c r="G57" t="s">
        <v>5164</v>
      </c>
      <c r="H57" t="s">
        <v>2556</v>
      </c>
      <c r="I57" t="s">
        <v>4068</v>
      </c>
      <c r="J57" t="s">
        <v>35</v>
      </c>
      <c r="K57" t="s">
        <v>36</v>
      </c>
    </row>
    <row r="58" spans="1:11">
      <c r="A58" s="92" t="s">
        <v>4627</v>
      </c>
      <c r="B58" t="s">
        <v>2047</v>
      </c>
      <c r="C58" t="s">
        <v>2519</v>
      </c>
      <c r="D58" t="s">
        <v>2520</v>
      </c>
      <c r="E58" t="s">
        <v>2521</v>
      </c>
      <c r="F58" t="s">
        <v>2523</v>
      </c>
      <c r="G58" t="s">
        <v>5162</v>
      </c>
      <c r="H58" t="s">
        <v>3140</v>
      </c>
      <c r="I58" t="s">
        <v>4068</v>
      </c>
      <c r="J58" t="s">
        <v>567</v>
      </c>
      <c r="K58" t="s">
        <v>108</v>
      </c>
    </row>
    <row r="59" spans="1:11">
      <c r="A59" s="92" t="s">
        <v>4627</v>
      </c>
      <c r="B59" t="s">
        <v>2047</v>
      </c>
      <c r="C59" t="s">
        <v>2662</v>
      </c>
      <c r="D59" t="s">
        <v>2520</v>
      </c>
      <c r="E59" t="s">
        <v>2575</v>
      </c>
      <c r="F59" t="s">
        <v>2663</v>
      </c>
      <c r="G59" t="s">
        <v>5164</v>
      </c>
      <c r="H59" t="s">
        <v>108</v>
      </c>
      <c r="I59" t="s">
        <v>4068</v>
      </c>
      <c r="J59" t="s">
        <v>35</v>
      </c>
      <c r="K59" t="s">
        <v>36</v>
      </c>
    </row>
    <row r="60" spans="1:11">
      <c r="A60" s="92" t="s">
        <v>4627</v>
      </c>
      <c r="B60" t="s">
        <v>2047</v>
      </c>
      <c r="C60" t="s">
        <v>2664</v>
      </c>
      <c r="D60" t="s">
        <v>2658</v>
      </c>
      <c r="E60" t="s">
        <v>2665</v>
      </c>
      <c r="G60" t="s">
        <v>5164</v>
      </c>
      <c r="H60" t="s">
        <v>108</v>
      </c>
      <c r="I60" t="s">
        <v>4068</v>
      </c>
      <c r="J60" t="s">
        <v>35</v>
      </c>
      <c r="K60" t="s">
        <v>36</v>
      </c>
    </row>
    <row r="61" spans="1:11">
      <c r="A61" s="92" t="s">
        <v>4627</v>
      </c>
      <c r="B61" t="s">
        <v>2047</v>
      </c>
      <c r="C61" t="s">
        <v>2666</v>
      </c>
      <c r="D61" t="s">
        <v>2658</v>
      </c>
      <c r="E61" t="s">
        <v>2667</v>
      </c>
      <c r="F61" t="s">
        <v>2668</v>
      </c>
      <c r="G61" t="s">
        <v>5164</v>
      </c>
      <c r="H61" t="s">
        <v>108</v>
      </c>
      <c r="I61" t="s">
        <v>4068</v>
      </c>
      <c r="J61" t="s">
        <v>35</v>
      </c>
      <c r="K61" t="s">
        <v>36</v>
      </c>
    </row>
    <row r="62" spans="1:11">
      <c r="A62" s="92" t="s">
        <v>4627</v>
      </c>
      <c r="B62" t="s">
        <v>2049</v>
      </c>
      <c r="C62" t="s">
        <v>2670</v>
      </c>
      <c r="D62" t="s">
        <v>2507</v>
      </c>
      <c r="E62" t="s">
        <v>2671</v>
      </c>
      <c r="F62" t="s">
        <v>2672</v>
      </c>
      <c r="G62" t="s">
        <v>5164</v>
      </c>
      <c r="H62" t="s">
        <v>108</v>
      </c>
      <c r="I62" t="s">
        <v>4072</v>
      </c>
      <c r="J62" t="s">
        <v>35</v>
      </c>
      <c r="K62" t="s">
        <v>36</v>
      </c>
    </row>
    <row r="63" spans="1:11">
      <c r="A63" s="92" t="s">
        <v>4627</v>
      </c>
      <c r="B63" t="s">
        <v>2049</v>
      </c>
      <c r="C63" t="s">
        <v>2530</v>
      </c>
      <c r="D63" t="s">
        <v>2531</v>
      </c>
      <c r="E63" t="s">
        <v>2532</v>
      </c>
      <c r="F63" t="s">
        <v>2533</v>
      </c>
      <c r="G63" t="s">
        <v>5164</v>
      </c>
      <c r="H63" t="s">
        <v>108</v>
      </c>
      <c r="I63" t="s">
        <v>4072</v>
      </c>
      <c r="J63" t="s">
        <v>35</v>
      </c>
      <c r="K63" t="s">
        <v>36</v>
      </c>
    </row>
    <row r="64" spans="1:11">
      <c r="A64" s="92" t="s">
        <v>4627</v>
      </c>
      <c r="B64" t="s">
        <v>2049</v>
      </c>
      <c r="C64" t="s">
        <v>2537</v>
      </c>
      <c r="D64" t="s">
        <v>2426</v>
      </c>
      <c r="E64" t="s">
        <v>2427</v>
      </c>
      <c r="G64" t="s">
        <v>5164</v>
      </c>
      <c r="H64" t="s">
        <v>2689</v>
      </c>
      <c r="I64" t="s">
        <v>4072</v>
      </c>
      <c r="J64" t="s">
        <v>35</v>
      </c>
      <c r="K64" t="s">
        <v>36</v>
      </c>
    </row>
    <row r="65" spans="1:11">
      <c r="A65" s="92" t="s">
        <v>4627</v>
      </c>
      <c r="B65" t="s">
        <v>2049</v>
      </c>
      <c r="C65" t="s">
        <v>2673</v>
      </c>
      <c r="D65" t="s">
        <v>2426</v>
      </c>
      <c r="E65" t="s">
        <v>108</v>
      </c>
      <c r="G65" t="s">
        <v>5164</v>
      </c>
      <c r="H65" t="s">
        <v>108</v>
      </c>
      <c r="I65" t="s">
        <v>4072</v>
      </c>
      <c r="J65" t="s">
        <v>35</v>
      </c>
      <c r="K65" t="s">
        <v>36</v>
      </c>
    </row>
    <row r="66" spans="1:11">
      <c r="A66" s="92" t="s">
        <v>4627</v>
      </c>
      <c r="B66" t="s">
        <v>2049</v>
      </c>
      <c r="C66" t="s">
        <v>2674</v>
      </c>
      <c r="D66" t="s">
        <v>2535</v>
      </c>
      <c r="E66" t="s">
        <v>2675</v>
      </c>
      <c r="F66" t="s">
        <v>2676</v>
      </c>
      <c r="G66" t="s">
        <v>5164</v>
      </c>
      <c r="H66" t="s">
        <v>2675</v>
      </c>
      <c r="I66" t="s">
        <v>4072</v>
      </c>
      <c r="J66" t="s">
        <v>35</v>
      </c>
      <c r="K66" t="s">
        <v>36</v>
      </c>
    </row>
    <row r="67" spans="1:11">
      <c r="A67" s="92" t="s">
        <v>4635</v>
      </c>
      <c r="B67" t="s">
        <v>3816</v>
      </c>
      <c r="C67" t="s">
        <v>2572</v>
      </c>
      <c r="D67" t="s">
        <v>2571</v>
      </c>
      <c r="E67" t="s">
        <v>2573</v>
      </c>
      <c r="G67" t="s">
        <v>5163</v>
      </c>
      <c r="H67" t="s">
        <v>3143</v>
      </c>
      <c r="I67" t="s">
        <v>4040</v>
      </c>
      <c r="J67" t="s">
        <v>2170</v>
      </c>
      <c r="K67" t="s">
        <v>108</v>
      </c>
    </row>
    <row r="68" spans="1:11">
      <c r="A68" s="92" t="s">
        <v>4648</v>
      </c>
      <c r="B68" t="s">
        <v>2004</v>
      </c>
      <c r="C68" t="s">
        <v>2788</v>
      </c>
      <c r="D68" t="s">
        <v>2467</v>
      </c>
      <c r="E68" t="s">
        <v>1617</v>
      </c>
      <c r="F68" t="s">
        <v>2790</v>
      </c>
      <c r="G68" t="s">
        <v>5165</v>
      </c>
      <c r="H68" t="s">
        <v>108</v>
      </c>
      <c r="I68" t="s">
        <v>4001</v>
      </c>
    </row>
    <row r="69" spans="1:11">
      <c r="A69" s="92" t="s">
        <v>4648</v>
      </c>
      <c r="B69" t="s">
        <v>2004</v>
      </c>
      <c r="C69" t="s">
        <v>2791</v>
      </c>
      <c r="D69" t="s">
        <v>2792</v>
      </c>
      <c r="E69" t="s">
        <v>2793</v>
      </c>
      <c r="F69" t="s">
        <v>2795</v>
      </c>
      <c r="G69" t="s">
        <v>5165</v>
      </c>
      <c r="H69" t="s">
        <v>108</v>
      </c>
      <c r="I69" t="s">
        <v>4001</v>
      </c>
      <c r="J69" t="s">
        <v>58</v>
      </c>
      <c r="K69" t="s">
        <v>59</v>
      </c>
    </row>
    <row r="70" spans="1:11">
      <c r="A70" s="92" t="s">
        <v>4648</v>
      </c>
      <c r="B70" t="s">
        <v>2004</v>
      </c>
      <c r="C70" t="s">
        <v>2796</v>
      </c>
      <c r="D70" t="s">
        <v>2792</v>
      </c>
      <c r="E70" t="s">
        <v>2556</v>
      </c>
      <c r="F70" t="s">
        <v>2797</v>
      </c>
      <c r="G70" t="s">
        <v>5165</v>
      </c>
      <c r="H70" t="s">
        <v>2556</v>
      </c>
      <c r="I70" t="s">
        <v>4001</v>
      </c>
      <c r="J70" t="s">
        <v>58</v>
      </c>
      <c r="K70" t="s">
        <v>59</v>
      </c>
    </row>
    <row r="71" spans="1:11">
      <c r="A71" s="92" t="s">
        <v>4648</v>
      </c>
      <c r="B71" t="s">
        <v>2004</v>
      </c>
      <c r="C71" t="s">
        <v>2798</v>
      </c>
      <c r="D71" t="s">
        <v>2467</v>
      </c>
      <c r="E71" t="s">
        <v>108</v>
      </c>
      <c r="F71" t="s">
        <v>2799</v>
      </c>
      <c r="G71" t="s">
        <v>5165</v>
      </c>
      <c r="H71" t="s">
        <v>108</v>
      </c>
      <c r="I71" t="s">
        <v>4001</v>
      </c>
      <c r="J71" t="s">
        <v>58</v>
      </c>
      <c r="K71" t="s">
        <v>59</v>
      </c>
    </row>
    <row r="72" spans="1:11">
      <c r="A72" s="92" t="s">
        <v>4648</v>
      </c>
      <c r="B72" t="s">
        <v>2004</v>
      </c>
      <c r="C72" t="s">
        <v>2800</v>
      </c>
      <c r="D72" t="s">
        <v>2801</v>
      </c>
      <c r="E72" t="s">
        <v>2556</v>
      </c>
      <c r="F72" t="s">
        <v>2797</v>
      </c>
      <c r="G72" t="s">
        <v>5165</v>
      </c>
      <c r="H72" t="s">
        <v>2556</v>
      </c>
      <c r="I72" t="s">
        <v>4001</v>
      </c>
      <c r="J72" t="s">
        <v>58</v>
      </c>
      <c r="K72" t="s">
        <v>59</v>
      </c>
    </row>
    <row r="73" spans="1:11">
      <c r="A73" s="92" t="s">
        <v>4648</v>
      </c>
      <c r="B73" t="s">
        <v>2004</v>
      </c>
      <c r="C73" t="s">
        <v>2426</v>
      </c>
      <c r="D73" t="s">
        <v>2426</v>
      </c>
      <c r="E73" t="s">
        <v>2427</v>
      </c>
      <c r="F73" t="s">
        <v>2430</v>
      </c>
      <c r="G73" t="s">
        <v>5165</v>
      </c>
      <c r="H73" t="s">
        <v>2689</v>
      </c>
      <c r="I73" t="s">
        <v>4001</v>
      </c>
      <c r="J73" t="s">
        <v>58</v>
      </c>
      <c r="K73" t="s">
        <v>59</v>
      </c>
    </row>
    <row r="74" spans="1:11">
      <c r="A74" s="92" t="s">
        <v>4648</v>
      </c>
      <c r="B74" t="s">
        <v>2007</v>
      </c>
      <c r="C74" t="s">
        <v>2804</v>
      </c>
      <c r="D74" t="s">
        <v>2792</v>
      </c>
      <c r="E74" t="s">
        <v>2675</v>
      </c>
      <c r="F74" t="s">
        <v>2805</v>
      </c>
      <c r="G74" t="s">
        <v>5165</v>
      </c>
      <c r="H74" t="s">
        <v>2675</v>
      </c>
      <c r="I74" t="s">
        <v>4005</v>
      </c>
      <c r="J74" t="s">
        <v>58</v>
      </c>
      <c r="K74" t="s">
        <v>59</v>
      </c>
    </row>
    <row r="75" spans="1:11">
      <c r="A75" s="92" t="s">
        <v>4648</v>
      </c>
      <c r="B75" t="s">
        <v>2007</v>
      </c>
      <c r="C75" t="s">
        <v>2806</v>
      </c>
      <c r="D75" t="s">
        <v>2792</v>
      </c>
      <c r="E75" t="s">
        <v>2427</v>
      </c>
      <c r="F75" t="s">
        <v>2807</v>
      </c>
      <c r="G75" t="s">
        <v>5165</v>
      </c>
      <c r="H75" t="s">
        <v>2689</v>
      </c>
      <c r="I75" t="s">
        <v>4005</v>
      </c>
      <c r="J75" t="s">
        <v>58</v>
      </c>
      <c r="K75" t="s">
        <v>59</v>
      </c>
    </row>
    <row r="76" spans="1:11">
      <c r="A76" s="92" t="s">
        <v>4648</v>
      </c>
      <c r="B76" t="s">
        <v>2007</v>
      </c>
      <c r="C76" t="s">
        <v>2808</v>
      </c>
      <c r="D76" t="s">
        <v>2809</v>
      </c>
      <c r="E76" t="s">
        <v>2427</v>
      </c>
      <c r="F76" t="s">
        <v>2810</v>
      </c>
      <c r="G76" t="s">
        <v>5165</v>
      </c>
      <c r="H76" t="s">
        <v>2689</v>
      </c>
      <c r="I76" t="s">
        <v>4005</v>
      </c>
      <c r="J76" t="s">
        <v>58</v>
      </c>
      <c r="K76" t="s">
        <v>59</v>
      </c>
    </row>
    <row r="77" spans="1:11">
      <c r="A77" s="92" t="s">
        <v>4648</v>
      </c>
      <c r="B77" t="s">
        <v>2007</v>
      </c>
      <c r="C77" t="s">
        <v>2811</v>
      </c>
      <c r="D77" t="s">
        <v>2467</v>
      </c>
      <c r="E77" t="s">
        <v>2675</v>
      </c>
      <c r="F77" t="s">
        <v>2812</v>
      </c>
      <c r="G77" t="s">
        <v>5165</v>
      </c>
      <c r="H77" t="s">
        <v>2675</v>
      </c>
      <c r="I77" t="s">
        <v>4005</v>
      </c>
      <c r="J77" t="s">
        <v>58</v>
      </c>
      <c r="K77" t="s">
        <v>59</v>
      </c>
    </row>
    <row r="78" spans="1:11">
      <c r="A78" s="92" t="s">
        <v>4648</v>
      </c>
      <c r="B78" t="s">
        <v>2007</v>
      </c>
      <c r="C78" t="s">
        <v>2813</v>
      </c>
      <c r="D78" t="s">
        <v>2814</v>
      </c>
      <c r="E78" t="s">
        <v>2815</v>
      </c>
      <c r="F78" t="s">
        <v>2816</v>
      </c>
      <c r="G78" t="s">
        <v>5165</v>
      </c>
      <c r="H78" t="s">
        <v>2675</v>
      </c>
      <c r="I78" t="s">
        <v>4005</v>
      </c>
    </row>
    <row r="79" spans="1:11">
      <c r="A79" s="92" t="s">
        <v>4648</v>
      </c>
      <c r="B79" t="s">
        <v>2007</v>
      </c>
      <c r="C79" t="s">
        <v>2817</v>
      </c>
      <c r="D79" t="s">
        <v>2818</v>
      </c>
      <c r="E79" t="s">
        <v>2819</v>
      </c>
      <c r="F79" t="s">
        <v>2820</v>
      </c>
      <c r="G79" t="s">
        <v>5166</v>
      </c>
      <c r="H79" t="s">
        <v>1213</v>
      </c>
      <c r="I79" t="s">
        <v>4005</v>
      </c>
      <c r="J79" t="s">
        <v>58</v>
      </c>
      <c r="K79" t="s">
        <v>59</v>
      </c>
    </row>
    <row r="80" spans="1:11">
      <c r="A80" s="92" t="s">
        <v>4648</v>
      </c>
      <c r="B80" t="s">
        <v>2007</v>
      </c>
      <c r="C80" t="s">
        <v>2821</v>
      </c>
      <c r="D80" t="s">
        <v>2801</v>
      </c>
      <c r="E80" t="s">
        <v>2822</v>
      </c>
      <c r="F80" t="s">
        <v>2824</v>
      </c>
      <c r="G80" t="s">
        <v>5165</v>
      </c>
      <c r="H80" t="s">
        <v>108</v>
      </c>
      <c r="I80" t="s">
        <v>4005</v>
      </c>
      <c r="J80" t="s">
        <v>58</v>
      </c>
      <c r="K80" t="s">
        <v>59</v>
      </c>
    </row>
    <row r="81" spans="1:11">
      <c r="A81" s="92" t="s">
        <v>4648</v>
      </c>
      <c r="B81" t="s">
        <v>2007</v>
      </c>
      <c r="C81" t="s">
        <v>2825</v>
      </c>
      <c r="D81" t="s">
        <v>2826</v>
      </c>
      <c r="E81" t="s">
        <v>2427</v>
      </c>
      <c r="G81" t="s">
        <v>5165</v>
      </c>
      <c r="H81" t="s">
        <v>2689</v>
      </c>
      <c r="I81" t="s">
        <v>4005</v>
      </c>
      <c r="J81" t="s">
        <v>58</v>
      </c>
      <c r="K81" t="s">
        <v>59</v>
      </c>
    </row>
    <row r="82" spans="1:11">
      <c r="A82" s="92" t="s">
        <v>4648</v>
      </c>
      <c r="B82" t="s">
        <v>2007</v>
      </c>
      <c r="C82" t="s">
        <v>2830</v>
      </c>
      <c r="D82" t="s">
        <v>2467</v>
      </c>
      <c r="E82" t="s">
        <v>2427</v>
      </c>
      <c r="G82" t="s">
        <v>5165</v>
      </c>
      <c r="H82" t="s">
        <v>2689</v>
      </c>
      <c r="I82" t="s">
        <v>4005</v>
      </c>
      <c r="J82" t="s">
        <v>58</v>
      </c>
      <c r="K82" t="s">
        <v>59</v>
      </c>
    </row>
    <row r="83" spans="1:11">
      <c r="A83" s="92" t="s">
        <v>4648</v>
      </c>
      <c r="B83" t="s">
        <v>2007</v>
      </c>
      <c r="C83" t="s">
        <v>2831</v>
      </c>
      <c r="D83" t="s">
        <v>2826</v>
      </c>
      <c r="E83" t="s">
        <v>108</v>
      </c>
      <c r="F83" t="s">
        <v>2832</v>
      </c>
      <c r="G83" t="s">
        <v>5165</v>
      </c>
      <c r="H83" t="s">
        <v>108</v>
      </c>
      <c r="I83" t="s">
        <v>4005</v>
      </c>
      <c r="J83" t="s">
        <v>58</v>
      </c>
      <c r="K83" t="s">
        <v>59</v>
      </c>
    </row>
    <row r="84" spans="1:11">
      <c r="A84" s="92" t="s">
        <v>4648</v>
      </c>
      <c r="B84" t="s">
        <v>2007</v>
      </c>
      <c r="C84" t="s">
        <v>2833</v>
      </c>
      <c r="D84" t="s">
        <v>2834</v>
      </c>
      <c r="E84" t="s">
        <v>2819</v>
      </c>
      <c r="F84" t="s">
        <v>2820</v>
      </c>
      <c r="G84" t="s">
        <v>5166</v>
      </c>
      <c r="H84" t="s">
        <v>1213</v>
      </c>
      <c r="I84" t="s">
        <v>4005</v>
      </c>
      <c r="J84" t="s">
        <v>58</v>
      </c>
      <c r="K84" t="s">
        <v>59</v>
      </c>
    </row>
    <row r="85" spans="1:11">
      <c r="A85" s="92" t="s">
        <v>4648</v>
      </c>
      <c r="B85" t="s">
        <v>2007</v>
      </c>
      <c r="C85" t="s">
        <v>2426</v>
      </c>
      <c r="D85" t="s">
        <v>2426</v>
      </c>
      <c r="E85" t="s">
        <v>2427</v>
      </c>
      <c r="F85" t="s">
        <v>2450</v>
      </c>
      <c r="G85" t="s">
        <v>5165</v>
      </c>
      <c r="H85" t="s">
        <v>2689</v>
      </c>
      <c r="I85" t="s">
        <v>4005</v>
      </c>
      <c r="J85" t="s">
        <v>58</v>
      </c>
      <c r="K85" t="s">
        <v>59</v>
      </c>
    </row>
    <row r="86" spans="1:11">
      <c r="A86" s="92" t="s">
        <v>4648</v>
      </c>
      <c r="B86" t="s">
        <v>2007</v>
      </c>
      <c r="C86" t="s">
        <v>2835</v>
      </c>
      <c r="D86" t="s">
        <v>2432</v>
      </c>
      <c r="E86" t="s">
        <v>2427</v>
      </c>
      <c r="F86" t="s">
        <v>2836</v>
      </c>
      <c r="G86" t="s">
        <v>5165</v>
      </c>
      <c r="H86" t="s">
        <v>2689</v>
      </c>
      <c r="I86" t="s">
        <v>4005</v>
      </c>
      <c r="J86" t="s">
        <v>58</v>
      </c>
      <c r="K86" t="s">
        <v>59</v>
      </c>
    </row>
    <row r="87" spans="1:11">
      <c r="A87" s="92" t="s">
        <v>4648</v>
      </c>
      <c r="B87" t="s">
        <v>2007</v>
      </c>
      <c r="C87" t="s">
        <v>2837</v>
      </c>
      <c r="D87" t="s">
        <v>2801</v>
      </c>
      <c r="E87" t="s">
        <v>2838</v>
      </c>
      <c r="F87" t="s">
        <v>2839</v>
      </c>
      <c r="G87" t="s">
        <v>5163</v>
      </c>
      <c r="H87" t="s">
        <v>2479</v>
      </c>
      <c r="I87" t="s">
        <v>4005</v>
      </c>
      <c r="J87" t="s">
        <v>58</v>
      </c>
      <c r="K87" t="s">
        <v>59</v>
      </c>
    </row>
    <row r="88" spans="1:11">
      <c r="A88" s="92" t="s">
        <v>4648</v>
      </c>
      <c r="B88" t="s">
        <v>2007</v>
      </c>
      <c r="C88" t="s">
        <v>2840</v>
      </c>
      <c r="D88" t="s">
        <v>2809</v>
      </c>
      <c r="E88" t="s">
        <v>2675</v>
      </c>
      <c r="F88" t="s">
        <v>2841</v>
      </c>
      <c r="G88" t="s">
        <v>5165</v>
      </c>
      <c r="H88" t="s">
        <v>2675</v>
      </c>
      <c r="I88" t="s">
        <v>4005</v>
      </c>
      <c r="J88" t="s">
        <v>58</v>
      </c>
      <c r="K88" t="s">
        <v>59</v>
      </c>
    </row>
    <row r="89" spans="1:11">
      <c r="A89" s="92" t="s">
        <v>4648</v>
      </c>
      <c r="B89" t="s">
        <v>2010</v>
      </c>
      <c r="C89" t="s">
        <v>2426</v>
      </c>
      <c r="D89" t="s">
        <v>2426</v>
      </c>
      <c r="E89" t="s">
        <v>2427</v>
      </c>
      <c r="F89" t="s">
        <v>2430</v>
      </c>
      <c r="G89" t="s">
        <v>5165</v>
      </c>
      <c r="H89" t="s">
        <v>2689</v>
      </c>
      <c r="I89" t="s">
        <v>4009</v>
      </c>
      <c r="J89" t="s">
        <v>58</v>
      </c>
      <c r="K89" t="s">
        <v>59</v>
      </c>
    </row>
    <row r="90" spans="1:11">
      <c r="A90" s="92" t="s">
        <v>4648</v>
      </c>
      <c r="B90" t="s">
        <v>2010</v>
      </c>
      <c r="C90" t="s">
        <v>2843</v>
      </c>
      <c r="D90" t="s">
        <v>2844</v>
      </c>
      <c r="E90" t="s">
        <v>2845</v>
      </c>
      <c r="F90" t="s">
        <v>2847</v>
      </c>
      <c r="G90" t="s">
        <v>5165</v>
      </c>
      <c r="H90" t="s">
        <v>2675</v>
      </c>
      <c r="I90" t="s">
        <v>4009</v>
      </c>
      <c r="J90" t="s">
        <v>58</v>
      </c>
      <c r="K90" t="s">
        <v>59</v>
      </c>
    </row>
    <row r="91" spans="1:11">
      <c r="A91" s="92" t="s">
        <v>4648</v>
      </c>
      <c r="B91" t="s">
        <v>2010</v>
      </c>
      <c r="C91" t="s">
        <v>2848</v>
      </c>
      <c r="D91" t="s">
        <v>2467</v>
      </c>
      <c r="E91" t="s">
        <v>2675</v>
      </c>
      <c r="F91" t="s">
        <v>2849</v>
      </c>
      <c r="G91" t="s">
        <v>5165</v>
      </c>
      <c r="H91" t="s">
        <v>2675</v>
      </c>
      <c r="I91" t="s">
        <v>4009</v>
      </c>
      <c r="J91" t="s">
        <v>58</v>
      </c>
      <c r="K91" t="s">
        <v>59</v>
      </c>
    </row>
    <row r="92" spans="1:11">
      <c r="A92" s="92" t="s">
        <v>4648</v>
      </c>
      <c r="B92" t="s">
        <v>2010</v>
      </c>
      <c r="C92" t="s">
        <v>2850</v>
      </c>
      <c r="D92" t="s">
        <v>2432</v>
      </c>
      <c r="E92" t="s">
        <v>108</v>
      </c>
      <c r="G92" t="s">
        <v>5165</v>
      </c>
      <c r="H92" t="s">
        <v>108</v>
      </c>
      <c r="I92" t="s">
        <v>4009</v>
      </c>
      <c r="J92" t="s">
        <v>58</v>
      </c>
      <c r="K92" t="s">
        <v>59</v>
      </c>
    </row>
    <row r="93" spans="1:11">
      <c r="A93" s="92" t="s">
        <v>4648</v>
      </c>
      <c r="B93" t="s">
        <v>2010</v>
      </c>
      <c r="C93" t="s">
        <v>2851</v>
      </c>
      <c r="D93" t="s">
        <v>2792</v>
      </c>
      <c r="E93" t="s">
        <v>108</v>
      </c>
      <c r="F93" t="s">
        <v>2852</v>
      </c>
      <c r="G93" t="s">
        <v>5165</v>
      </c>
      <c r="H93" t="s">
        <v>108</v>
      </c>
      <c r="I93" t="s">
        <v>4009</v>
      </c>
      <c r="J93" t="s">
        <v>58</v>
      </c>
      <c r="K93" t="s">
        <v>59</v>
      </c>
    </row>
    <row r="94" spans="1:11">
      <c r="A94" s="92" t="s">
        <v>4648</v>
      </c>
      <c r="B94" t="s">
        <v>2010</v>
      </c>
      <c r="C94" t="s">
        <v>2853</v>
      </c>
      <c r="D94" t="s">
        <v>2814</v>
      </c>
      <c r="E94" t="s">
        <v>2675</v>
      </c>
      <c r="F94" t="s">
        <v>2854</v>
      </c>
      <c r="G94" t="s">
        <v>5165</v>
      </c>
      <c r="H94" t="s">
        <v>2675</v>
      </c>
      <c r="I94" t="s">
        <v>4009</v>
      </c>
      <c r="J94" t="s">
        <v>58</v>
      </c>
      <c r="K94" t="s">
        <v>59</v>
      </c>
    </row>
    <row r="95" spans="1:11">
      <c r="A95" s="92" t="s">
        <v>4648</v>
      </c>
      <c r="B95" t="s">
        <v>2010</v>
      </c>
      <c r="C95" t="s">
        <v>2855</v>
      </c>
      <c r="D95" t="s">
        <v>2467</v>
      </c>
      <c r="E95" t="s">
        <v>2675</v>
      </c>
      <c r="F95" t="s">
        <v>2856</v>
      </c>
      <c r="G95" t="s">
        <v>5165</v>
      </c>
      <c r="H95" t="s">
        <v>2675</v>
      </c>
      <c r="I95" t="s">
        <v>4009</v>
      </c>
      <c r="J95" t="s">
        <v>58</v>
      </c>
      <c r="K95" t="s">
        <v>59</v>
      </c>
    </row>
    <row r="96" spans="1:11">
      <c r="A96" s="92" t="s">
        <v>4648</v>
      </c>
      <c r="B96" t="s">
        <v>2010</v>
      </c>
      <c r="C96" t="s">
        <v>2857</v>
      </c>
      <c r="D96" t="s">
        <v>2814</v>
      </c>
      <c r="E96" t="s">
        <v>2858</v>
      </c>
      <c r="F96" t="s">
        <v>2859</v>
      </c>
      <c r="G96" t="s">
        <v>5165</v>
      </c>
      <c r="H96" t="s">
        <v>2556</v>
      </c>
      <c r="I96" t="s">
        <v>4009</v>
      </c>
      <c r="J96" t="s">
        <v>58</v>
      </c>
      <c r="K96" t="s">
        <v>59</v>
      </c>
    </row>
    <row r="97" spans="1:11">
      <c r="A97" s="92" t="s">
        <v>4648</v>
      </c>
      <c r="B97" t="s">
        <v>2010</v>
      </c>
      <c r="C97" t="s">
        <v>2860</v>
      </c>
      <c r="D97" t="s">
        <v>2818</v>
      </c>
      <c r="E97" t="s">
        <v>2861</v>
      </c>
      <c r="F97" t="s">
        <v>2862</v>
      </c>
      <c r="G97" t="s">
        <v>5165</v>
      </c>
      <c r="H97" t="s">
        <v>2675</v>
      </c>
      <c r="I97" t="s">
        <v>4009</v>
      </c>
      <c r="J97" t="s">
        <v>58</v>
      </c>
      <c r="K97" t="s">
        <v>59</v>
      </c>
    </row>
    <row r="98" spans="1:11">
      <c r="A98" s="92" t="s">
        <v>4648</v>
      </c>
      <c r="B98" t="s">
        <v>2010</v>
      </c>
      <c r="C98" t="s">
        <v>2863</v>
      </c>
      <c r="D98" t="s">
        <v>2801</v>
      </c>
      <c r="E98" t="s">
        <v>108</v>
      </c>
      <c r="G98" t="s">
        <v>5165</v>
      </c>
      <c r="H98" t="s">
        <v>108</v>
      </c>
      <c r="I98" t="s">
        <v>4009</v>
      </c>
      <c r="J98" t="s">
        <v>58</v>
      </c>
      <c r="K98" t="s">
        <v>59</v>
      </c>
    </row>
    <row r="99" spans="1:11">
      <c r="A99" s="92" t="s">
        <v>4648</v>
      </c>
      <c r="B99" t="s">
        <v>2010</v>
      </c>
      <c r="C99" t="s">
        <v>2864</v>
      </c>
      <c r="D99" t="s">
        <v>2801</v>
      </c>
      <c r="E99" t="s">
        <v>2675</v>
      </c>
      <c r="F99" t="s">
        <v>2865</v>
      </c>
      <c r="G99" t="s">
        <v>5165</v>
      </c>
      <c r="H99" t="s">
        <v>2675</v>
      </c>
      <c r="I99" t="s">
        <v>4009</v>
      </c>
      <c r="J99" t="s">
        <v>58</v>
      </c>
      <c r="K99" t="s">
        <v>59</v>
      </c>
    </row>
    <row r="100" spans="1:11">
      <c r="A100" s="92" t="s">
        <v>4648</v>
      </c>
      <c r="B100" t="s">
        <v>2013</v>
      </c>
      <c r="C100" t="s">
        <v>2426</v>
      </c>
      <c r="D100" t="s">
        <v>2426</v>
      </c>
      <c r="E100" t="s">
        <v>2427</v>
      </c>
      <c r="F100" t="s">
        <v>2453</v>
      </c>
      <c r="G100" t="s">
        <v>5165</v>
      </c>
      <c r="H100" t="s">
        <v>2689</v>
      </c>
      <c r="I100" t="s">
        <v>4013</v>
      </c>
      <c r="J100" t="s">
        <v>58</v>
      </c>
      <c r="K100" t="s">
        <v>59</v>
      </c>
    </row>
    <row r="101" spans="1:11">
      <c r="A101" s="92" t="s">
        <v>4648</v>
      </c>
      <c r="B101" t="s">
        <v>2013</v>
      </c>
      <c r="C101" t="s">
        <v>2867</v>
      </c>
      <c r="D101" t="s">
        <v>2792</v>
      </c>
      <c r="E101" t="s">
        <v>2868</v>
      </c>
      <c r="F101" t="s">
        <v>2869</v>
      </c>
      <c r="G101" t="s">
        <v>5165</v>
      </c>
      <c r="H101" t="s">
        <v>2675</v>
      </c>
      <c r="I101" t="s">
        <v>4013</v>
      </c>
      <c r="J101" t="s">
        <v>58</v>
      </c>
      <c r="K101" t="s">
        <v>59</v>
      </c>
    </row>
    <row r="102" spans="1:11">
      <c r="A102" s="92" t="s">
        <v>4648</v>
      </c>
      <c r="B102" t="s">
        <v>2013</v>
      </c>
      <c r="C102" t="s">
        <v>2870</v>
      </c>
      <c r="D102" t="s">
        <v>2871</v>
      </c>
      <c r="E102" t="s">
        <v>2427</v>
      </c>
      <c r="G102" t="s">
        <v>5165</v>
      </c>
      <c r="H102" t="s">
        <v>2689</v>
      </c>
      <c r="I102" t="s">
        <v>4013</v>
      </c>
      <c r="J102" t="s">
        <v>58</v>
      </c>
      <c r="K102" t="s">
        <v>59</v>
      </c>
    </row>
    <row r="103" spans="1:11">
      <c r="A103" s="92" t="s">
        <v>4648</v>
      </c>
      <c r="B103" t="s">
        <v>2013</v>
      </c>
      <c r="C103" t="s">
        <v>2872</v>
      </c>
      <c r="D103" t="s">
        <v>2809</v>
      </c>
      <c r="E103" t="s">
        <v>2675</v>
      </c>
      <c r="F103" t="s">
        <v>2873</v>
      </c>
      <c r="G103" t="s">
        <v>5165</v>
      </c>
      <c r="H103" t="s">
        <v>2675</v>
      </c>
      <c r="I103" t="s">
        <v>4013</v>
      </c>
      <c r="J103" t="s">
        <v>58</v>
      </c>
      <c r="K103" t="s">
        <v>59</v>
      </c>
    </row>
    <row r="104" spans="1:11">
      <c r="A104" s="92" t="s">
        <v>4648</v>
      </c>
      <c r="B104" t="s">
        <v>2013</v>
      </c>
      <c r="C104" t="s">
        <v>2874</v>
      </c>
      <c r="D104" t="s">
        <v>2432</v>
      </c>
      <c r="E104" t="s">
        <v>2427</v>
      </c>
      <c r="G104" t="s">
        <v>5165</v>
      </c>
      <c r="H104" t="s">
        <v>2689</v>
      </c>
      <c r="I104" t="s">
        <v>4013</v>
      </c>
      <c r="J104" t="s">
        <v>58</v>
      </c>
      <c r="K104" t="s">
        <v>59</v>
      </c>
    </row>
    <row r="105" spans="1:11">
      <c r="A105" s="92" t="s">
        <v>4648</v>
      </c>
      <c r="B105" t="s">
        <v>2013</v>
      </c>
      <c r="C105" t="s">
        <v>2875</v>
      </c>
      <c r="D105" t="s">
        <v>2467</v>
      </c>
      <c r="E105" t="s">
        <v>2675</v>
      </c>
      <c r="F105" t="s">
        <v>2876</v>
      </c>
      <c r="G105" t="s">
        <v>5165</v>
      </c>
      <c r="H105" t="s">
        <v>2675</v>
      </c>
      <c r="I105" t="s">
        <v>4013</v>
      </c>
      <c r="J105" t="s">
        <v>58</v>
      </c>
      <c r="K105" t="s">
        <v>59</v>
      </c>
    </row>
    <row r="106" spans="1:11">
      <c r="A106" s="92" t="s">
        <v>4648</v>
      </c>
      <c r="B106" t="s">
        <v>2013</v>
      </c>
      <c r="C106" t="s">
        <v>2877</v>
      </c>
      <c r="D106" t="s">
        <v>2467</v>
      </c>
      <c r="E106" t="s">
        <v>2675</v>
      </c>
      <c r="G106" t="s">
        <v>5165</v>
      </c>
      <c r="H106" t="s">
        <v>2675</v>
      </c>
      <c r="I106" t="s">
        <v>4013</v>
      </c>
      <c r="J106" t="s">
        <v>58</v>
      </c>
      <c r="K106" t="s">
        <v>59</v>
      </c>
    </row>
    <row r="107" spans="1:11">
      <c r="A107" s="92" t="s">
        <v>4648</v>
      </c>
      <c r="B107" t="s">
        <v>2013</v>
      </c>
      <c r="C107" t="s">
        <v>2878</v>
      </c>
      <c r="D107" t="s">
        <v>2834</v>
      </c>
      <c r="E107" t="s">
        <v>1213</v>
      </c>
      <c r="F107" t="s">
        <v>2879</v>
      </c>
      <c r="G107" t="s">
        <v>5166</v>
      </c>
      <c r="H107" t="s">
        <v>1213</v>
      </c>
      <c r="I107" t="s">
        <v>4013</v>
      </c>
      <c r="J107" t="s">
        <v>58</v>
      </c>
      <c r="K107" t="s">
        <v>59</v>
      </c>
    </row>
    <row r="108" spans="1:11">
      <c r="A108" s="92" t="s">
        <v>4648</v>
      </c>
      <c r="B108" t="s">
        <v>2013</v>
      </c>
      <c r="C108" t="s">
        <v>2880</v>
      </c>
      <c r="D108" t="s">
        <v>2467</v>
      </c>
      <c r="E108" t="s">
        <v>2881</v>
      </c>
      <c r="F108" t="s">
        <v>2882</v>
      </c>
      <c r="G108" t="s">
        <v>5163</v>
      </c>
      <c r="H108" t="s">
        <v>3145</v>
      </c>
      <c r="I108" t="s">
        <v>4013</v>
      </c>
      <c r="J108" t="s">
        <v>58</v>
      </c>
      <c r="K108" t="s">
        <v>59</v>
      </c>
    </row>
    <row r="109" spans="1:11">
      <c r="A109" s="92" t="s">
        <v>4648</v>
      </c>
      <c r="B109" t="s">
        <v>2013</v>
      </c>
      <c r="C109" t="s">
        <v>2883</v>
      </c>
      <c r="D109" t="s">
        <v>2792</v>
      </c>
      <c r="E109" t="s">
        <v>2427</v>
      </c>
      <c r="F109" t="s">
        <v>2884</v>
      </c>
      <c r="G109" t="s">
        <v>5165</v>
      </c>
      <c r="H109" t="s">
        <v>2689</v>
      </c>
      <c r="I109" t="s">
        <v>4013</v>
      </c>
      <c r="J109" t="s">
        <v>58</v>
      </c>
      <c r="K109" t="s">
        <v>59</v>
      </c>
    </row>
    <row r="110" spans="1:11">
      <c r="A110" s="92" t="s">
        <v>4648</v>
      </c>
      <c r="B110" t="s">
        <v>2013</v>
      </c>
      <c r="C110" t="s">
        <v>2885</v>
      </c>
      <c r="D110" t="s">
        <v>2826</v>
      </c>
      <c r="E110" t="s">
        <v>2427</v>
      </c>
      <c r="F110" t="s">
        <v>2884</v>
      </c>
      <c r="G110" t="s">
        <v>5165</v>
      </c>
      <c r="H110" t="s">
        <v>2689</v>
      </c>
      <c r="I110" t="s">
        <v>4013</v>
      </c>
      <c r="J110" t="s">
        <v>58</v>
      </c>
      <c r="K110" t="s">
        <v>59</v>
      </c>
    </row>
    <row r="111" spans="1:11">
      <c r="A111" s="92" t="s">
        <v>4648</v>
      </c>
      <c r="B111" t="s">
        <v>2013</v>
      </c>
      <c r="C111" t="s">
        <v>2886</v>
      </c>
      <c r="D111" t="s">
        <v>2818</v>
      </c>
      <c r="E111" t="s">
        <v>2675</v>
      </c>
      <c r="F111" t="s">
        <v>2887</v>
      </c>
      <c r="G111" t="s">
        <v>5165</v>
      </c>
      <c r="H111" t="s">
        <v>2675</v>
      </c>
      <c r="I111" t="s">
        <v>4013</v>
      </c>
      <c r="J111" t="s">
        <v>58</v>
      </c>
      <c r="K111" t="s">
        <v>59</v>
      </c>
    </row>
    <row r="112" spans="1:11">
      <c r="A112" s="92" t="s">
        <v>4648</v>
      </c>
      <c r="B112" t="s">
        <v>2013</v>
      </c>
      <c r="C112" t="s">
        <v>2888</v>
      </c>
      <c r="D112" t="s">
        <v>2432</v>
      </c>
      <c r="E112" t="s">
        <v>2427</v>
      </c>
      <c r="G112" t="s">
        <v>5165</v>
      </c>
      <c r="H112" t="s">
        <v>2689</v>
      </c>
      <c r="I112" t="s">
        <v>4013</v>
      </c>
      <c r="J112" t="s">
        <v>58</v>
      </c>
      <c r="K112" t="s">
        <v>59</v>
      </c>
    </row>
    <row r="113" spans="1:11">
      <c r="A113" s="92" t="s">
        <v>4648</v>
      </c>
      <c r="B113" t="s">
        <v>2015</v>
      </c>
      <c r="C113" t="s">
        <v>2426</v>
      </c>
      <c r="D113" t="s">
        <v>2426</v>
      </c>
      <c r="E113" t="s">
        <v>2427</v>
      </c>
      <c r="F113" t="s">
        <v>2450</v>
      </c>
      <c r="G113" t="s">
        <v>5165</v>
      </c>
      <c r="H113" t="s">
        <v>2689</v>
      </c>
      <c r="I113" t="s">
        <v>4017</v>
      </c>
      <c r="J113" t="s">
        <v>58</v>
      </c>
      <c r="K113" t="s">
        <v>59</v>
      </c>
    </row>
    <row r="114" spans="1:11">
      <c r="A114" s="92" t="s">
        <v>4648</v>
      </c>
      <c r="B114" t="s">
        <v>2015</v>
      </c>
      <c r="C114" t="s">
        <v>2897</v>
      </c>
      <c r="D114" t="s">
        <v>2834</v>
      </c>
      <c r="E114" t="s">
        <v>2675</v>
      </c>
      <c r="F114" t="s">
        <v>2898</v>
      </c>
      <c r="G114" t="s">
        <v>5165</v>
      </c>
      <c r="H114" t="s">
        <v>2675</v>
      </c>
      <c r="I114" t="s">
        <v>4017</v>
      </c>
      <c r="J114" t="s">
        <v>58</v>
      </c>
      <c r="K114" t="s">
        <v>59</v>
      </c>
    </row>
    <row r="115" spans="1:11">
      <c r="A115" s="92" t="s">
        <v>4648</v>
      </c>
      <c r="B115" t="s">
        <v>2015</v>
      </c>
      <c r="C115" t="s">
        <v>2899</v>
      </c>
      <c r="D115" t="s">
        <v>2792</v>
      </c>
      <c r="E115" t="s">
        <v>2675</v>
      </c>
      <c r="F115" t="s">
        <v>2900</v>
      </c>
      <c r="G115" t="s">
        <v>5165</v>
      </c>
      <c r="H115" t="s">
        <v>2675</v>
      </c>
      <c r="I115" t="s">
        <v>4017</v>
      </c>
      <c r="J115" t="s">
        <v>58</v>
      </c>
      <c r="K115" t="s">
        <v>59</v>
      </c>
    </row>
    <row r="116" spans="1:11">
      <c r="A116" s="92" t="s">
        <v>4648</v>
      </c>
      <c r="B116" t="s">
        <v>2015</v>
      </c>
      <c r="C116" t="s">
        <v>2901</v>
      </c>
      <c r="D116" t="s">
        <v>2844</v>
      </c>
      <c r="E116" t="s">
        <v>2427</v>
      </c>
      <c r="G116" t="s">
        <v>5165</v>
      </c>
      <c r="H116" t="s">
        <v>2689</v>
      </c>
      <c r="I116" t="s">
        <v>4017</v>
      </c>
      <c r="J116" t="s">
        <v>58</v>
      </c>
      <c r="K116" t="s">
        <v>59</v>
      </c>
    </row>
    <row r="117" spans="1:11">
      <c r="A117" s="92" t="s">
        <v>4648</v>
      </c>
      <c r="B117" t="s">
        <v>2015</v>
      </c>
      <c r="C117" t="s">
        <v>2902</v>
      </c>
      <c r="D117" t="s">
        <v>2844</v>
      </c>
      <c r="E117" t="s">
        <v>2675</v>
      </c>
      <c r="F117" t="s">
        <v>2903</v>
      </c>
      <c r="G117" t="s">
        <v>5165</v>
      </c>
      <c r="H117" t="s">
        <v>2675</v>
      </c>
      <c r="I117" t="s">
        <v>4017</v>
      </c>
      <c r="J117" t="s">
        <v>58</v>
      </c>
      <c r="K117" t="s">
        <v>59</v>
      </c>
    </row>
    <row r="118" spans="1:11">
      <c r="A118" s="92" t="s">
        <v>4648</v>
      </c>
      <c r="B118" t="s">
        <v>2015</v>
      </c>
      <c r="C118" t="s">
        <v>2904</v>
      </c>
      <c r="D118" t="s">
        <v>2826</v>
      </c>
      <c r="E118" t="s">
        <v>2905</v>
      </c>
      <c r="F118" t="s">
        <v>2906</v>
      </c>
      <c r="G118" t="s">
        <v>5165</v>
      </c>
      <c r="H118" t="s">
        <v>2675</v>
      </c>
      <c r="I118" t="s">
        <v>4017</v>
      </c>
      <c r="J118" t="s">
        <v>58</v>
      </c>
      <c r="K118" t="s">
        <v>59</v>
      </c>
    </row>
    <row r="119" spans="1:11">
      <c r="A119" s="92" t="s">
        <v>4648</v>
      </c>
      <c r="B119" t="s">
        <v>2015</v>
      </c>
      <c r="C119" t="s">
        <v>2907</v>
      </c>
      <c r="D119" t="s">
        <v>2467</v>
      </c>
      <c r="E119" t="s">
        <v>2675</v>
      </c>
      <c r="F119" t="s">
        <v>2908</v>
      </c>
      <c r="G119" t="s">
        <v>5165</v>
      </c>
      <c r="H119" t="s">
        <v>2675</v>
      </c>
      <c r="I119" t="s">
        <v>4017</v>
      </c>
      <c r="J119" t="s">
        <v>58</v>
      </c>
      <c r="K119" t="s">
        <v>59</v>
      </c>
    </row>
    <row r="120" spans="1:11">
      <c r="A120" s="92" t="s">
        <v>4648</v>
      </c>
      <c r="B120" t="s">
        <v>2015</v>
      </c>
      <c r="C120" t="s">
        <v>2909</v>
      </c>
      <c r="D120" t="s">
        <v>2826</v>
      </c>
      <c r="E120" t="s">
        <v>2675</v>
      </c>
      <c r="F120" t="s">
        <v>2910</v>
      </c>
      <c r="G120" t="s">
        <v>5165</v>
      </c>
      <c r="H120" t="s">
        <v>2675</v>
      </c>
      <c r="I120" t="s">
        <v>4017</v>
      </c>
      <c r="J120" t="s">
        <v>58</v>
      </c>
      <c r="K120" t="s">
        <v>59</v>
      </c>
    </row>
    <row r="121" spans="1:11">
      <c r="A121" s="92" t="s">
        <v>4648</v>
      </c>
      <c r="B121" t="s">
        <v>2015</v>
      </c>
      <c r="C121" t="s">
        <v>2911</v>
      </c>
      <c r="D121" t="s">
        <v>2467</v>
      </c>
      <c r="E121" t="s">
        <v>2675</v>
      </c>
      <c r="F121" t="s">
        <v>2912</v>
      </c>
      <c r="G121" t="s">
        <v>5165</v>
      </c>
      <c r="H121" t="s">
        <v>2675</v>
      </c>
      <c r="I121" t="s">
        <v>4017</v>
      </c>
      <c r="J121" t="s">
        <v>58</v>
      </c>
      <c r="K121" t="s">
        <v>59</v>
      </c>
    </row>
    <row r="122" spans="1:11">
      <c r="A122" s="92" t="s">
        <v>4648</v>
      </c>
      <c r="B122" t="s">
        <v>2015</v>
      </c>
      <c r="C122" t="s">
        <v>2913</v>
      </c>
      <c r="D122" t="s">
        <v>2814</v>
      </c>
      <c r="E122" t="s">
        <v>2675</v>
      </c>
      <c r="F122" t="s">
        <v>2914</v>
      </c>
      <c r="G122" t="s">
        <v>5165</v>
      </c>
      <c r="H122" t="s">
        <v>2675</v>
      </c>
      <c r="I122" t="s">
        <v>4017</v>
      </c>
      <c r="J122" t="s">
        <v>2170</v>
      </c>
      <c r="K122" t="s">
        <v>108</v>
      </c>
    </row>
    <row r="123" spans="1:11">
      <c r="A123" s="92" t="s">
        <v>4648</v>
      </c>
      <c r="B123" t="s">
        <v>2015</v>
      </c>
      <c r="C123" t="s">
        <v>2915</v>
      </c>
      <c r="D123" t="s">
        <v>2814</v>
      </c>
      <c r="E123" t="s">
        <v>2427</v>
      </c>
      <c r="F123" t="s">
        <v>2916</v>
      </c>
      <c r="G123" t="s">
        <v>5165</v>
      </c>
      <c r="H123" t="s">
        <v>2689</v>
      </c>
      <c r="I123" t="s">
        <v>4017</v>
      </c>
      <c r="J123" t="s">
        <v>58</v>
      </c>
      <c r="K123" t="s">
        <v>59</v>
      </c>
    </row>
    <row r="124" spans="1:11">
      <c r="A124" s="92" t="s">
        <v>4648</v>
      </c>
      <c r="B124" t="s">
        <v>2015</v>
      </c>
      <c r="C124" t="s">
        <v>2917</v>
      </c>
      <c r="D124" t="s">
        <v>2814</v>
      </c>
      <c r="E124" t="s">
        <v>2675</v>
      </c>
      <c r="F124" t="s">
        <v>2918</v>
      </c>
      <c r="G124" t="s">
        <v>5165</v>
      </c>
      <c r="H124" t="s">
        <v>2675</v>
      </c>
      <c r="I124" t="s">
        <v>4017</v>
      </c>
      <c r="J124" t="s">
        <v>58</v>
      </c>
      <c r="K124" t="s">
        <v>59</v>
      </c>
    </row>
    <row r="125" spans="1:11">
      <c r="A125" s="92" t="s">
        <v>4648</v>
      </c>
      <c r="B125" t="s">
        <v>2015</v>
      </c>
      <c r="C125" t="s">
        <v>2919</v>
      </c>
      <c r="D125" t="s">
        <v>2818</v>
      </c>
      <c r="E125" t="s">
        <v>2675</v>
      </c>
      <c r="F125" t="s">
        <v>2920</v>
      </c>
      <c r="G125" t="s">
        <v>5165</v>
      </c>
      <c r="H125" t="s">
        <v>2675</v>
      </c>
      <c r="I125" t="s">
        <v>4017</v>
      </c>
      <c r="J125" t="s">
        <v>58</v>
      </c>
      <c r="K125" t="s">
        <v>59</v>
      </c>
    </row>
    <row r="126" spans="1:11">
      <c r="A126" s="92" t="s">
        <v>4648</v>
      </c>
      <c r="B126" t="s">
        <v>2015</v>
      </c>
      <c r="C126" t="s">
        <v>2921</v>
      </c>
      <c r="D126" t="s">
        <v>2826</v>
      </c>
      <c r="E126" t="s">
        <v>2922</v>
      </c>
      <c r="F126" t="s">
        <v>2924</v>
      </c>
      <c r="G126" t="s">
        <v>5165</v>
      </c>
      <c r="H126" t="s">
        <v>2923</v>
      </c>
      <c r="I126" t="s">
        <v>4017</v>
      </c>
      <c r="J126" t="s">
        <v>58</v>
      </c>
      <c r="K126" t="s">
        <v>59</v>
      </c>
    </row>
    <row r="127" spans="1:11">
      <c r="A127" s="92" t="s">
        <v>4648</v>
      </c>
      <c r="B127" t="s">
        <v>2015</v>
      </c>
      <c r="C127" t="s">
        <v>2925</v>
      </c>
      <c r="D127" t="s">
        <v>2844</v>
      </c>
      <c r="E127" t="s">
        <v>2675</v>
      </c>
      <c r="F127" t="s">
        <v>2926</v>
      </c>
      <c r="G127" t="s">
        <v>5165</v>
      </c>
      <c r="H127" t="s">
        <v>2675</v>
      </c>
      <c r="I127" t="s">
        <v>4017</v>
      </c>
      <c r="J127" t="s">
        <v>58</v>
      </c>
      <c r="K127" t="s">
        <v>59</v>
      </c>
    </row>
    <row r="128" spans="1:11">
      <c r="A128" s="92" t="s">
        <v>4648</v>
      </c>
      <c r="B128" t="s">
        <v>2015</v>
      </c>
      <c r="C128" t="s">
        <v>2928</v>
      </c>
      <c r="D128" t="s">
        <v>2467</v>
      </c>
      <c r="E128" t="s">
        <v>1213</v>
      </c>
      <c r="F128" t="s">
        <v>2929</v>
      </c>
      <c r="G128" t="s">
        <v>5166</v>
      </c>
      <c r="H128" t="s">
        <v>1213</v>
      </c>
      <c r="I128" t="s">
        <v>4017</v>
      </c>
      <c r="J128" t="s">
        <v>58</v>
      </c>
      <c r="K128" t="s">
        <v>59</v>
      </c>
    </row>
    <row r="129" spans="1:11">
      <c r="A129" s="92" t="s">
        <v>4648</v>
      </c>
      <c r="B129" t="s">
        <v>2019</v>
      </c>
      <c r="C129" t="s">
        <v>2426</v>
      </c>
      <c r="D129" t="s">
        <v>2426</v>
      </c>
      <c r="E129" t="s">
        <v>2427</v>
      </c>
      <c r="F129" t="s">
        <v>2450</v>
      </c>
      <c r="G129" t="s">
        <v>5165</v>
      </c>
      <c r="H129" t="s">
        <v>2689</v>
      </c>
      <c r="I129" t="s">
        <v>4021</v>
      </c>
      <c r="J129" t="s">
        <v>58</v>
      </c>
      <c r="K129" t="s">
        <v>59</v>
      </c>
    </row>
    <row r="130" spans="1:11">
      <c r="A130" s="92" t="s">
        <v>4648</v>
      </c>
      <c r="B130" t="s">
        <v>2019</v>
      </c>
      <c r="C130" t="s">
        <v>2931</v>
      </c>
      <c r="D130" t="s">
        <v>2467</v>
      </c>
      <c r="E130" t="s">
        <v>2675</v>
      </c>
      <c r="F130" t="s">
        <v>2932</v>
      </c>
      <c r="G130" t="s">
        <v>5165</v>
      </c>
      <c r="H130" t="s">
        <v>2675</v>
      </c>
      <c r="I130" t="s">
        <v>4021</v>
      </c>
      <c r="J130" t="s">
        <v>58</v>
      </c>
      <c r="K130" t="s">
        <v>59</v>
      </c>
    </row>
    <row r="131" spans="1:11">
      <c r="A131" s="92" t="s">
        <v>4648</v>
      </c>
      <c r="B131" t="s">
        <v>2019</v>
      </c>
      <c r="C131" t="s">
        <v>2933</v>
      </c>
      <c r="D131" t="s">
        <v>2792</v>
      </c>
      <c r="E131" t="s">
        <v>2675</v>
      </c>
      <c r="F131" t="s">
        <v>2934</v>
      </c>
      <c r="G131" t="s">
        <v>5165</v>
      </c>
      <c r="H131" t="s">
        <v>2675</v>
      </c>
      <c r="I131" t="s">
        <v>4021</v>
      </c>
      <c r="J131" t="s">
        <v>35</v>
      </c>
      <c r="K131" t="s">
        <v>36</v>
      </c>
    </row>
    <row r="132" spans="1:11">
      <c r="A132" s="92" t="s">
        <v>4648</v>
      </c>
      <c r="B132" t="s">
        <v>2019</v>
      </c>
      <c r="C132" t="s">
        <v>2935</v>
      </c>
      <c r="D132" t="s">
        <v>2818</v>
      </c>
      <c r="E132" t="s">
        <v>108</v>
      </c>
      <c r="F132" t="s">
        <v>2936</v>
      </c>
      <c r="G132" t="s">
        <v>5165</v>
      </c>
      <c r="H132" t="s">
        <v>108</v>
      </c>
      <c r="I132" t="s">
        <v>4021</v>
      </c>
      <c r="J132" t="s">
        <v>35</v>
      </c>
      <c r="K132" t="s">
        <v>36</v>
      </c>
    </row>
    <row r="133" spans="1:11">
      <c r="A133" s="92" t="s">
        <v>4648</v>
      </c>
      <c r="B133" t="s">
        <v>2019</v>
      </c>
      <c r="C133" t="s">
        <v>2937</v>
      </c>
      <c r="D133" t="s">
        <v>2792</v>
      </c>
      <c r="E133" t="s">
        <v>2938</v>
      </c>
      <c r="F133" t="s">
        <v>2940</v>
      </c>
      <c r="G133" t="s">
        <v>5165</v>
      </c>
      <c r="H133" t="s">
        <v>3146</v>
      </c>
      <c r="I133" t="s">
        <v>4021</v>
      </c>
      <c r="J133" t="s">
        <v>35</v>
      </c>
      <c r="K133" t="s">
        <v>36</v>
      </c>
    </row>
    <row r="134" spans="1:11">
      <c r="A134" s="92" t="s">
        <v>4648</v>
      </c>
      <c r="B134" t="s">
        <v>2019</v>
      </c>
      <c r="C134" t="s">
        <v>2941</v>
      </c>
      <c r="D134" t="s">
        <v>2809</v>
      </c>
      <c r="E134" t="s">
        <v>2675</v>
      </c>
      <c r="F134" t="s">
        <v>2942</v>
      </c>
      <c r="G134" t="s">
        <v>5165</v>
      </c>
      <c r="H134" t="s">
        <v>2675</v>
      </c>
      <c r="I134" t="s">
        <v>4021</v>
      </c>
      <c r="J134" t="s">
        <v>35</v>
      </c>
      <c r="K134" t="s">
        <v>36</v>
      </c>
    </row>
    <row r="135" spans="1:11">
      <c r="A135" s="92" t="s">
        <v>4648</v>
      </c>
      <c r="B135" t="s">
        <v>2019</v>
      </c>
      <c r="C135" t="s">
        <v>2943</v>
      </c>
      <c r="D135" t="s">
        <v>2809</v>
      </c>
      <c r="E135" t="s">
        <v>2675</v>
      </c>
      <c r="F135" t="s">
        <v>2944</v>
      </c>
      <c r="G135" t="s">
        <v>5165</v>
      </c>
      <c r="H135" t="s">
        <v>2675</v>
      </c>
      <c r="I135" t="s">
        <v>4021</v>
      </c>
      <c r="J135" t="s">
        <v>35</v>
      </c>
      <c r="K135" t="s">
        <v>36</v>
      </c>
    </row>
    <row r="136" spans="1:11">
      <c r="A136" s="92" t="s">
        <v>4648</v>
      </c>
      <c r="B136" t="s">
        <v>2019</v>
      </c>
      <c r="C136" t="s">
        <v>2945</v>
      </c>
      <c r="D136" t="s">
        <v>2467</v>
      </c>
      <c r="E136" t="s">
        <v>2427</v>
      </c>
      <c r="F136" t="s">
        <v>2946</v>
      </c>
      <c r="G136" t="s">
        <v>5165</v>
      </c>
      <c r="H136" t="s">
        <v>2689</v>
      </c>
      <c r="I136" t="s">
        <v>4021</v>
      </c>
      <c r="J136" t="s">
        <v>35</v>
      </c>
      <c r="K136" t="s">
        <v>36</v>
      </c>
    </row>
    <row r="137" spans="1:11">
      <c r="A137" s="92" t="s">
        <v>4648</v>
      </c>
      <c r="B137" t="s">
        <v>2019</v>
      </c>
      <c r="C137" t="s">
        <v>2947</v>
      </c>
      <c r="D137" t="s">
        <v>2467</v>
      </c>
      <c r="E137" t="s">
        <v>2675</v>
      </c>
      <c r="F137" t="s">
        <v>2948</v>
      </c>
      <c r="G137" t="s">
        <v>5165</v>
      </c>
      <c r="H137" t="s">
        <v>2675</v>
      </c>
      <c r="I137" t="s">
        <v>4021</v>
      </c>
      <c r="J137" t="s">
        <v>35</v>
      </c>
      <c r="K137" t="s">
        <v>36</v>
      </c>
    </row>
    <row r="138" spans="1:11">
      <c r="A138" s="92" t="s">
        <v>4648</v>
      </c>
      <c r="B138" t="s">
        <v>2019</v>
      </c>
      <c r="C138" t="s">
        <v>2949</v>
      </c>
      <c r="D138" t="s">
        <v>2844</v>
      </c>
      <c r="E138" t="s">
        <v>2675</v>
      </c>
      <c r="F138" t="s">
        <v>2950</v>
      </c>
      <c r="G138" t="s">
        <v>5165</v>
      </c>
      <c r="H138" t="s">
        <v>2675</v>
      </c>
      <c r="I138" t="s">
        <v>4021</v>
      </c>
      <c r="J138" t="s">
        <v>35</v>
      </c>
      <c r="K138" t="s">
        <v>36</v>
      </c>
    </row>
    <row r="139" spans="1:11">
      <c r="A139" s="92" t="s">
        <v>4648</v>
      </c>
      <c r="B139" t="s">
        <v>2019</v>
      </c>
      <c r="C139" t="s">
        <v>2951</v>
      </c>
      <c r="D139" t="s">
        <v>2432</v>
      </c>
      <c r="E139" t="s">
        <v>2612</v>
      </c>
      <c r="F139" t="s">
        <v>2952</v>
      </c>
      <c r="G139" t="s">
        <v>5165</v>
      </c>
      <c r="H139" t="s">
        <v>2556</v>
      </c>
      <c r="I139" t="s">
        <v>4021</v>
      </c>
      <c r="J139" t="s">
        <v>35</v>
      </c>
      <c r="K139" t="s">
        <v>36</v>
      </c>
    </row>
    <row r="140" spans="1:11">
      <c r="A140" s="92" t="s">
        <v>4648</v>
      </c>
      <c r="B140" t="s">
        <v>2019</v>
      </c>
      <c r="C140" t="s">
        <v>2953</v>
      </c>
      <c r="D140" t="s">
        <v>2826</v>
      </c>
      <c r="E140" t="s">
        <v>2675</v>
      </c>
      <c r="F140" t="s">
        <v>2954</v>
      </c>
      <c r="G140" t="s">
        <v>5165</v>
      </c>
      <c r="H140" t="s">
        <v>2675</v>
      </c>
      <c r="I140" t="s">
        <v>4021</v>
      </c>
      <c r="J140" t="s">
        <v>35</v>
      </c>
      <c r="K140" t="s">
        <v>36</v>
      </c>
    </row>
    <row r="141" spans="1:11">
      <c r="A141" s="92" t="s">
        <v>4648</v>
      </c>
      <c r="B141" t="s">
        <v>2019</v>
      </c>
      <c r="C141" t="s">
        <v>2955</v>
      </c>
      <c r="D141" t="s">
        <v>2814</v>
      </c>
      <c r="E141" t="s">
        <v>2556</v>
      </c>
      <c r="F141" t="s">
        <v>2956</v>
      </c>
      <c r="G141" t="s">
        <v>5165</v>
      </c>
      <c r="H141" t="s">
        <v>2556</v>
      </c>
      <c r="I141" t="s">
        <v>4021</v>
      </c>
      <c r="J141" t="s">
        <v>35</v>
      </c>
      <c r="K141" t="s">
        <v>36</v>
      </c>
    </row>
    <row r="142" spans="1:11">
      <c r="A142" s="92" t="s">
        <v>4648</v>
      </c>
      <c r="B142" t="s">
        <v>2019</v>
      </c>
      <c r="C142" t="s">
        <v>2957</v>
      </c>
      <c r="D142" t="s">
        <v>2809</v>
      </c>
      <c r="E142" t="s">
        <v>2556</v>
      </c>
      <c r="F142" t="s">
        <v>2958</v>
      </c>
      <c r="G142" t="s">
        <v>5165</v>
      </c>
      <c r="H142" t="s">
        <v>2556</v>
      </c>
      <c r="I142" t="s">
        <v>4021</v>
      </c>
      <c r="J142" t="s">
        <v>567</v>
      </c>
      <c r="K142" t="s">
        <v>108</v>
      </c>
    </row>
    <row r="143" spans="1:11">
      <c r="A143" s="92" t="s">
        <v>4648</v>
      </c>
      <c r="B143" t="s">
        <v>2019</v>
      </c>
      <c r="C143" t="s">
        <v>2960</v>
      </c>
      <c r="D143" t="s">
        <v>2844</v>
      </c>
      <c r="E143" t="s">
        <v>108</v>
      </c>
      <c r="F143" t="s">
        <v>2961</v>
      </c>
      <c r="G143" t="s">
        <v>5165</v>
      </c>
      <c r="H143" t="s">
        <v>108</v>
      </c>
      <c r="I143" t="s">
        <v>4021</v>
      </c>
      <c r="J143" t="s">
        <v>35</v>
      </c>
      <c r="K143" t="s">
        <v>36</v>
      </c>
    </row>
    <row r="144" spans="1:11">
      <c r="A144" s="92" t="s">
        <v>4648</v>
      </c>
      <c r="B144" t="s">
        <v>2021</v>
      </c>
      <c r="C144" t="s">
        <v>2426</v>
      </c>
      <c r="D144" t="s">
        <v>2426</v>
      </c>
      <c r="E144" t="s">
        <v>2427</v>
      </c>
      <c r="F144" t="s">
        <v>2450</v>
      </c>
      <c r="G144" t="s">
        <v>5165</v>
      </c>
      <c r="H144" t="s">
        <v>2689</v>
      </c>
      <c r="I144" t="s">
        <v>4025</v>
      </c>
      <c r="J144" t="s">
        <v>35</v>
      </c>
      <c r="K144" t="s">
        <v>36</v>
      </c>
    </row>
    <row r="145" spans="1:11">
      <c r="A145" s="92" t="s">
        <v>4648</v>
      </c>
      <c r="B145" t="s">
        <v>2021</v>
      </c>
      <c r="C145" t="s">
        <v>2963</v>
      </c>
      <c r="D145" t="s">
        <v>2432</v>
      </c>
      <c r="E145" t="s">
        <v>2964</v>
      </c>
      <c r="G145" t="s">
        <v>5165</v>
      </c>
      <c r="H145" t="s">
        <v>2923</v>
      </c>
      <c r="I145" t="s">
        <v>4025</v>
      </c>
      <c r="J145" t="s">
        <v>35</v>
      </c>
      <c r="K145" t="s">
        <v>36</v>
      </c>
    </row>
    <row r="146" spans="1:11">
      <c r="A146" s="92" t="s">
        <v>4648</v>
      </c>
      <c r="B146" t="s">
        <v>2021</v>
      </c>
      <c r="C146" t="s">
        <v>2965</v>
      </c>
      <c r="D146" t="s">
        <v>2834</v>
      </c>
      <c r="E146" t="s">
        <v>2675</v>
      </c>
      <c r="F146" t="s">
        <v>2966</v>
      </c>
      <c r="G146" t="s">
        <v>5165</v>
      </c>
      <c r="H146" t="s">
        <v>2675</v>
      </c>
      <c r="I146" t="s">
        <v>4025</v>
      </c>
      <c r="J146" t="s">
        <v>35</v>
      </c>
      <c r="K146" t="s">
        <v>36</v>
      </c>
    </row>
    <row r="147" spans="1:11">
      <c r="A147" s="92" t="s">
        <v>4648</v>
      </c>
      <c r="B147" t="s">
        <v>2021</v>
      </c>
      <c r="C147" t="s">
        <v>2971</v>
      </c>
      <c r="D147" t="s">
        <v>2844</v>
      </c>
      <c r="E147" t="s">
        <v>2675</v>
      </c>
      <c r="F147" t="s">
        <v>2972</v>
      </c>
      <c r="G147" t="s">
        <v>5165</v>
      </c>
      <c r="H147" t="s">
        <v>2675</v>
      </c>
      <c r="I147" t="s">
        <v>4025</v>
      </c>
      <c r="J147" t="s">
        <v>567</v>
      </c>
      <c r="K147" t="s">
        <v>108</v>
      </c>
    </row>
    <row r="148" spans="1:11">
      <c r="A148" s="92" t="s">
        <v>4648</v>
      </c>
      <c r="B148" t="s">
        <v>2021</v>
      </c>
      <c r="C148" t="s">
        <v>2973</v>
      </c>
      <c r="D148" t="s">
        <v>2826</v>
      </c>
      <c r="E148" t="s">
        <v>2675</v>
      </c>
      <c r="F148" t="s">
        <v>2974</v>
      </c>
      <c r="G148" t="s">
        <v>5165</v>
      </c>
      <c r="H148" t="s">
        <v>2675</v>
      </c>
      <c r="I148" t="s">
        <v>4025</v>
      </c>
      <c r="J148" t="s">
        <v>35</v>
      </c>
      <c r="K148" t="s">
        <v>36</v>
      </c>
    </row>
    <row r="149" spans="1:11">
      <c r="A149" s="92" t="s">
        <v>4648</v>
      </c>
      <c r="B149" t="s">
        <v>2021</v>
      </c>
      <c r="C149" t="s">
        <v>2975</v>
      </c>
      <c r="D149" t="s">
        <v>2814</v>
      </c>
      <c r="E149" t="s">
        <v>2675</v>
      </c>
      <c r="F149" t="s">
        <v>2976</v>
      </c>
      <c r="G149" t="s">
        <v>5165</v>
      </c>
      <c r="H149" t="s">
        <v>2675</v>
      </c>
      <c r="I149" t="s">
        <v>4025</v>
      </c>
      <c r="J149" t="s">
        <v>35</v>
      </c>
      <c r="K149" t="s">
        <v>36</v>
      </c>
    </row>
    <row r="150" spans="1:11">
      <c r="A150" s="92" t="s">
        <v>4648</v>
      </c>
      <c r="B150" t="s">
        <v>2021</v>
      </c>
      <c r="C150" t="s">
        <v>2977</v>
      </c>
      <c r="D150" t="s">
        <v>2814</v>
      </c>
      <c r="E150" t="s">
        <v>108</v>
      </c>
      <c r="F150" t="s">
        <v>2978</v>
      </c>
      <c r="G150" t="s">
        <v>5165</v>
      </c>
      <c r="H150" t="s">
        <v>108</v>
      </c>
      <c r="I150" t="s">
        <v>4025</v>
      </c>
    </row>
    <row r="151" spans="1:11">
      <c r="A151" s="92" t="s">
        <v>4648</v>
      </c>
      <c r="B151" t="s">
        <v>2021</v>
      </c>
      <c r="C151" t="s">
        <v>2979</v>
      </c>
      <c r="D151" t="s">
        <v>2844</v>
      </c>
      <c r="E151" t="s">
        <v>2675</v>
      </c>
      <c r="F151" t="s">
        <v>2974</v>
      </c>
      <c r="G151" t="s">
        <v>5165</v>
      </c>
      <c r="H151" t="s">
        <v>2675</v>
      </c>
      <c r="I151" t="s">
        <v>4025</v>
      </c>
      <c r="J151" t="s">
        <v>35</v>
      </c>
      <c r="K151" t="s">
        <v>36</v>
      </c>
    </row>
    <row r="152" spans="1:11">
      <c r="A152" s="92" t="s">
        <v>4648</v>
      </c>
      <c r="B152" t="s">
        <v>2021</v>
      </c>
      <c r="C152" t="s">
        <v>2980</v>
      </c>
      <c r="D152" t="s">
        <v>2432</v>
      </c>
      <c r="E152" t="s">
        <v>2556</v>
      </c>
      <c r="G152" t="s">
        <v>5165</v>
      </c>
      <c r="H152" t="s">
        <v>2556</v>
      </c>
      <c r="I152" t="s">
        <v>4025</v>
      </c>
      <c r="J152" t="s">
        <v>35</v>
      </c>
      <c r="K152" t="s">
        <v>36</v>
      </c>
    </row>
    <row r="153" spans="1:11">
      <c r="A153" s="92" t="s">
        <v>4648</v>
      </c>
      <c r="B153" t="s">
        <v>2021</v>
      </c>
      <c r="C153" t="s">
        <v>2981</v>
      </c>
      <c r="D153" t="s">
        <v>2844</v>
      </c>
      <c r="E153" t="s">
        <v>108</v>
      </c>
      <c r="F153" t="s">
        <v>2982</v>
      </c>
      <c r="G153" t="s">
        <v>5165</v>
      </c>
      <c r="H153" t="s">
        <v>108</v>
      </c>
      <c r="I153" t="s">
        <v>4025</v>
      </c>
      <c r="J153" t="s">
        <v>35</v>
      </c>
      <c r="K153" t="s">
        <v>36</v>
      </c>
    </row>
    <row r="154" spans="1:11">
      <c r="A154" s="92" t="s">
        <v>4648</v>
      </c>
      <c r="B154" t="s">
        <v>2021</v>
      </c>
      <c r="C154" t="s">
        <v>2983</v>
      </c>
      <c r="D154" t="s">
        <v>2801</v>
      </c>
      <c r="E154" t="s">
        <v>2675</v>
      </c>
      <c r="F154" t="s">
        <v>2984</v>
      </c>
      <c r="G154" t="s">
        <v>5165</v>
      </c>
      <c r="H154" t="s">
        <v>2675</v>
      </c>
      <c r="I154" t="s">
        <v>4025</v>
      </c>
      <c r="J154" t="s">
        <v>35</v>
      </c>
      <c r="K154" t="s">
        <v>36</v>
      </c>
    </row>
    <row r="155" spans="1:11">
      <c r="A155" s="92" t="s">
        <v>4648</v>
      </c>
      <c r="B155" t="s">
        <v>2021</v>
      </c>
      <c r="C155" t="s">
        <v>2985</v>
      </c>
      <c r="D155" t="s">
        <v>2801</v>
      </c>
      <c r="E155" t="s">
        <v>2986</v>
      </c>
      <c r="F155" t="s">
        <v>2987</v>
      </c>
      <c r="G155" t="s">
        <v>5165</v>
      </c>
      <c r="H155" t="s">
        <v>108</v>
      </c>
      <c r="I155" t="s">
        <v>4025</v>
      </c>
      <c r="J155" t="s">
        <v>35</v>
      </c>
      <c r="K155" t="s">
        <v>36</v>
      </c>
    </row>
    <row r="156" spans="1:11">
      <c r="A156" s="92" t="s">
        <v>4648</v>
      </c>
      <c r="B156" t="s">
        <v>2021</v>
      </c>
      <c r="C156" t="s">
        <v>2988</v>
      </c>
      <c r="D156" t="s">
        <v>2844</v>
      </c>
      <c r="E156" t="s">
        <v>2675</v>
      </c>
      <c r="F156" t="s">
        <v>2989</v>
      </c>
      <c r="G156" t="s">
        <v>5165</v>
      </c>
      <c r="H156" t="s">
        <v>2675</v>
      </c>
      <c r="I156" t="s">
        <v>4025</v>
      </c>
      <c r="J156" t="s">
        <v>35</v>
      </c>
      <c r="K156" t="s">
        <v>36</v>
      </c>
    </row>
    <row r="157" spans="1:11">
      <c r="A157" s="92" t="s">
        <v>4648</v>
      </c>
      <c r="B157" t="s">
        <v>2021</v>
      </c>
      <c r="C157" t="s">
        <v>2990</v>
      </c>
      <c r="D157" t="s">
        <v>2801</v>
      </c>
      <c r="E157" t="s">
        <v>2556</v>
      </c>
      <c r="F157" t="s">
        <v>2991</v>
      </c>
      <c r="G157" t="s">
        <v>5165</v>
      </c>
      <c r="H157" t="s">
        <v>2556</v>
      </c>
      <c r="I157" t="s">
        <v>4025</v>
      </c>
      <c r="J157" t="s">
        <v>35</v>
      </c>
      <c r="K157" t="s">
        <v>36</v>
      </c>
    </row>
    <row r="158" spans="1:11">
      <c r="A158" s="92" t="s">
        <v>4648</v>
      </c>
      <c r="B158" t="s">
        <v>2022</v>
      </c>
      <c r="C158" t="s">
        <v>2426</v>
      </c>
      <c r="D158" t="s">
        <v>2426</v>
      </c>
      <c r="E158" t="s">
        <v>2427</v>
      </c>
      <c r="F158" t="s">
        <v>2450</v>
      </c>
      <c r="G158" t="s">
        <v>5165</v>
      </c>
      <c r="H158" t="s">
        <v>2689</v>
      </c>
      <c r="I158" t="s">
        <v>4029</v>
      </c>
      <c r="J158" t="s">
        <v>35</v>
      </c>
      <c r="K158" t="s">
        <v>36</v>
      </c>
    </row>
    <row r="159" spans="1:11">
      <c r="A159" s="92" t="s">
        <v>4648</v>
      </c>
      <c r="B159" t="s">
        <v>2022</v>
      </c>
      <c r="C159" t="s">
        <v>2993</v>
      </c>
      <c r="D159" t="s">
        <v>2834</v>
      </c>
      <c r="E159" t="s">
        <v>2994</v>
      </c>
      <c r="F159" t="s">
        <v>2996</v>
      </c>
      <c r="G159" t="s">
        <v>5165</v>
      </c>
      <c r="H159" t="s">
        <v>2675</v>
      </c>
      <c r="I159" t="s">
        <v>4029</v>
      </c>
      <c r="J159" t="s">
        <v>35</v>
      </c>
      <c r="K159" t="s">
        <v>36</v>
      </c>
    </row>
    <row r="160" spans="1:11">
      <c r="A160" s="92" t="s">
        <v>4648</v>
      </c>
      <c r="B160" t="s">
        <v>2022</v>
      </c>
      <c r="C160" t="s">
        <v>2997</v>
      </c>
      <c r="D160" t="s">
        <v>2814</v>
      </c>
      <c r="E160" t="s">
        <v>2998</v>
      </c>
      <c r="F160" t="s">
        <v>2999</v>
      </c>
      <c r="G160" t="s">
        <v>5165</v>
      </c>
      <c r="H160" t="s">
        <v>108</v>
      </c>
      <c r="I160" t="s">
        <v>4029</v>
      </c>
      <c r="J160" t="s">
        <v>35</v>
      </c>
      <c r="K160" t="s">
        <v>36</v>
      </c>
    </row>
    <row r="161" spans="1:11">
      <c r="A161" s="92" t="s">
        <v>4648</v>
      </c>
      <c r="B161" t="s">
        <v>2022</v>
      </c>
      <c r="C161" t="s">
        <v>3000</v>
      </c>
      <c r="D161" t="s">
        <v>2826</v>
      </c>
      <c r="E161" t="s">
        <v>3001</v>
      </c>
      <c r="F161" t="s">
        <v>3002</v>
      </c>
      <c r="G161" t="s">
        <v>5165</v>
      </c>
      <c r="H161" t="s">
        <v>2675</v>
      </c>
      <c r="I161" t="s">
        <v>4029</v>
      </c>
      <c r="J161" t="s">
        <v>35</v>
      </c>
      <c r="K161" t="s">
        <v>36</v>
      </c>
    </row>
    <row r="162" spans="1:11">
      <c r="A162" s="92" t="s">
        <v>4648</v>
      </c>
      <c r="B162" t="s">
        <v>2022</v>
      </c>
      <c r="C162" t="s">
        <v>3003</v>
      </c>
      <c r="D162" t="s">
        <v>2826</v>
      </c>
      <c r="E162" t="s">
        <v>3001</v>
      </c>
      <c r="F162" t="s">
        <v>3002</v>
      </c>
      <c r="G162" t="s">
        <v>5165</v>
      </c>
      <c r="H162" t="s">
        <v>2675</v>
      </c>
      <c r="I162" t="s">
        <v>4029</v>
      </c>
      <c r="J162" t="s">
        <v>35</v>
      </c>
      <c r="K162" t="s">
        <v>36</v>
      </c>
    </row>
    <row r="163" spans="1:11">
      <c r="A163" s="92" t="s">
        <v>4648</v>
      </c>
      <c r="B163" t="s">
        <v>2022</v>
      </c>
      <c r="C163" t="s">
        <v>3004</v>
      </c>
      <c r="D163" t="s">
        <v>2467</v>
      </c>
      <c r="E163" t="s">
        <v>2675</v>
      </c>
      <c r="F163" t="s">
        <v>3005</v>
      </c>
      <c r="G163" t="s">
        <v>5165</v>
      </c>
      <c r="H163" t="s">
        <v>2675</v>
      </c>
      <c r="I163" t="s">
        <v>4029</v>
      </c>
      <c r="J163" t="s">
        <v>35</v>
      </c>
      <c r="K163" t="s">
        <v>36</v>
      </c>
    </row>
    <row r="164" spans="1:11">
      <c r="A164" s="92" t="s">
        <v>4648</v>
      </c>
      <c r="B164" t="s">
        <v>2022</v>
      </c>
      <c r="C164" t="s">
        <v>3006</v>
      </c>
      <c r="D164" t="s">
        <v>2834</v>
      </c>
      <c r="E164" t="s">
        <v>2675</v>
      </c>
      <c r="F164" t="s">
        <v>3007</v>
      </c>
      <c r="G164" t="s">
        <v>5165</v>
      </c>
      <c r="H164" t="s">
        <v>2675</v>
      </c>
      <c r="I164" t="s">
        <v>4029</v>
      </c>
      <c r="J164" t="s">
        <v>35</v>
      </c>
      <c r="K164" t="s">
        <v>36</v>
      </c>
    </row>
    <row r="165" spans="1:11">
      <c r="A165" s="92" t="s">
        <v>4648</v>
      </c>
      <c r="B165" t="s">
        <v>2022</v>
      </c>
      <c r="C165" t="s">
        <v>3008</v>
      </c>
      <c r="D165" t="s">
        <v>2826</v>
      </c>
      <c r="E165" t="s">
        <v>2675</v>
      </c>
      <c r="F165" t="s">
        <v>3009</v>
      </c>
      <c r="G165" t="s">
        <v>5165</v>
      </c>
      <c r="H165" t="s">
        <v>2675</v>
      </c>
      <c r="I165" t="s">
        <v>4029</v>
      </c>
      <c r="J165" t="s">
        <v>35</v>
      </c>
      <c r="K165" t="s">
        <v>36</v>
      </c>
    </row>
    <row r="166" spans="1:11">
      <c r="A166" s="92" t="s">
        <v>4648</v>
      </c>
      <c r="B166" t="s">
        <v>2022</v>
      </c>
      <c r="C166" t="s">
        <v>3010</v>
      </c>
      <c r="D166" t="s">
        <v>2792</v>
      </c>
      <c r="E166" t="s">
        <v>2675</v>
      </c>
      <c r="F166" t="s">
        <v>3011</v>
      </c>
      <c r="G166" t="s">
        <v>5165</v>
      </c>
      <c r="H166" t="s">
        <v>2675</v>
      </c>
      <c r="I166" t="s">
        <v>4029</v>
      </c>
      <c r="J166" t="s">
        <v>35</v>
      </c>
      <c r="K166" t="s">
        <v>36</v>
      </c>
    </row>
    <row r="167" spans="1:11">
      <c r="A167" s="92" t="s">
        <v>4648</v>
      </c>
      <c r="B167" t="s">
        <v>2022</v>
      </c>
      <c r="C167" t="s">
        <v>3012</v>
      </c>
      <c r="D167" t="s">
        <v>2834</v>
      </c>
      <c r="E167" t="s">
        <v>2675</v>
      </c>
      <c r="F167" t="s">
        <v>3013</v>
      </c>
      <c r="G167" t="s">
        <v>5165</v>
      </c>
      <c r="H167" t="s">
        <v>2675</v>
      </c>
      <c r="I167" t="s">
        <v>4029</v>
      </c>
      <c r="J167" t="s">
        <v>35</v>
      </c>
      <c r="K167" t="s">
        <v>36</v>
      </c>
    </row>
    <row r="168" spans="1:11">
      <c r="A168" s="92" t="s">
        <v>4648</v>
      </c>
      <c r="B168" t="s">
        <v>2022</v>
      </c>
      <c r="C168" t="s">
        <v>3014</v>
      </c>
      <c r="D168" t="s">
        <v>2871</v>
      </c>
      <c r="E168" t="s">
        <v>2675</v>
      </c>
      <c r="F168" t="s">
        <v>3015</v>
      </c>
      <c r="G168" t="s">
        <v>5165</v>
      </c>
      <c r="H168" t="s">
        <v>2675</v>
      </c>
      <c r="I168" t="s">
        <v>4029</v>
      </c>
      <c r="J168" t="s">
        <v>35</v>
      </c>
      <c r="K168" t="s">
        <v>36</v>
      </c>
    </row>
    <row r="169" spans="1:11">
      <c r="A169" s="92" t="s">
        <v>4648</v>
      </c>
      <c r="B169" t="s">
        <v>2022</v>
      </c>
      <c r="C169" t="s">
        <v>3016</v>
      </c>
      <c r="D169" t="s">
        <v>2792</v>
      </c>
      <c r="E169" t="s">
        <v>2675</v>
      </c>
      <c r="F169" t="s">
        <v>3017</v>
      </c>
      <c r="G169" t="s">
        <v>5165</v>
      </c>
      <c r="H169" t="s">
        <v>2675</v>
      </c>
      <c r="I169" t="s">
        <v>4029</v>
      </c>
      <c r="J169" t="s">
        <v>35</v>
      </c>
      <c r="K169" t="s">
        <v>36</v>
      </c>
    </row>
    <row r="170" spans="1:11">
      <c r="A170" s="92" t="s">
        <v>4648</v>
      </c>
      <c r="B170" t="s">
        <v>2022</v>
      </c>
      <c r="C170" t="s">
        <v>3018</v>
      </c>
      <c r="D170" t="s">
        <v>2432</v>
      </c>
      <c r="E170" t="s">
        <v>3019</v>
      </c>
      <c r="F170" t="s">
        <v>3020</v>
      </c>
      <c r="G170" t="s">
        <v>5165</v>
      </c>
      <c r="H170" t="s">
        <v>108</v>
      </c>
      <c r="I170" t="s">
        <v>4029</v>
      </c>
      <c r="J170" t="s">
        <v>567</v>
      </c>
      <c r="K170" t="s">
        <v>108</v>
      </c>
    </row>
    <row r="171" spans="1:11">
      <c r="A171" s="92" t="s">
        <v>4648</v>
      </c>
      <c r="B171" t="s">
        <v>2022</v>
      </c>
      <c r="C171" t="s">
        <v>3021</v>
      </c>
      <c r="D171" t="s">
        <v>2432</v>
      </c>
      <c r="E171" t="s">
        <v>1213</v>
      </c>
      <c r="G171" t="s">
        <v>5166</v>
      </c>
      <c r="H171" t="s">
        <v>1213</v>
      </c>
      <c r="I171" t="s">
        <v>4029</v>
      </c>
    </row>
    <row r="172" spans="1:11">
      <c r="A172" s="92" t="s">
        <v>4648</v>
      </c>
      <c r="B172" t="s">
        <v>2022</v>
      </c>
      <c r="C172" t="s">
        <v>3022</v>
      </c>
      <c r="D172" t="s">
        <v>2818</v>
      </c>
      <c r="E172" t="s">
        <v>2675</v>
      </c>
      <c r="F172" t="s">
        <v>2966</v>
      </c>
      <c r="G172" t="s">
        <v>5165</v>
      </c>
      <c r="H172" t="s">
        <v>2675</v>
      </c>
      <c r="I172" t="s">
        <v>4029</v>
      </c>
      <c r="J172" t="s">
        <v>35</v>
      </c>
      <c r="K172" t="s">
        <v>36</v>
      </c>
    </row>
    <row r="173" spans="1:11">
      <c r="A173" s="92" t="s">
        <v>4648</v>
      </c>
      <c r="B173" t="s">
        <v>2023</v>
      </c>
      <c r="C173" t="s">
        <v>2477</v>
      </c>
      <c r="D173" t="s">
        <v>2426</v>
      </c>
      <c r="E173" t="s">
        <v>1213</v>
      </c>
      <c r="G173" t="s">
        <v>5166</v>
      </c>
      <c r="H173" t="s">
        <v>1213</v>
      </c>
      <c r="I173" t="s">
        <v>4032</v>
      </c>
      <c r="J173" t="s">
        <v>35</v>
      </c>
      <c r="K173" t="s">
        <v>36</v>
      </c>
    </row>
    <row r="174" spans="1:11">
      <c r="A174" s="92" t="s">
        <v>4648</v>
      </c>
      <c r="B174" t="s">
        <v>2023</v>
      </c>
      <c r="C174" t="s">
        <v>2478</v>
      </c>
      <c r="E174" t="s">
        <v>2479</v>
      </c>
      <c r="G174" t="s">
        <v>5163</v>
      </c>
      <c r="H174" t="s">
        <v>2479</v>
      </c>
      <c r="I174" t="s">
        <v>4032</v>
      </c>
      <c r="J174" t="s">
        <v>35</v>
      </c>
      <c r="K174" t="s">
        <v>36</v>
      </c>
    </row>
    <row r="175" spans="1:11">
      <c r="A175" s="92" t="s">
        <v>4648</v>
      </c>
      <c r="B175" t="s">
        <v>2023</v>
      </c>
      <c r="C175" t="s">
        <v>2553</v>
      </c>
      <c r="D175" t="s">
        <v>2473</v>
      </c>
      <c r="E175" t="s">
        <v>108</v>
      </c>
      <c r="G175" t="s">
        <v>5165</v>
      </c>
      <c r="H175" t="s">
        <v>108</v>
      </c>
      <c r="I175" t="s">
        <v>4032</v>
      </c>
      <c r="J175" t="s">
        <v>35</v>
      </c>
      <c r="K175" t="s">
        <v>36</v>
      </c>
    </row>
    <row r="176" spans="1:11">
      <c r="A176" s="92" t="s">
        <v>4648</v>
      </c>
      <c r="B176" t="s">
        <v>2023</v>
      </c>
      <c r="C176" t="s">
        <v>2554</v>
      </c>
      <c r="D176" t="s">
        <v>2555</v>
      </c>
      <c r="E176" t="s">
        <v>2556</v>
      </c>
      <c r="F176" t="s">
        <v>2557</v>
      </c>
      <c r="G176" t="s">
        <v>5165</v>
      </c>
      <c r="H176" t="s">
        <v>2556</v>
      </c>
      <c r="I176" t="s">
        <v>4032</v>
      </c>
      <c r="J176" t="s">
        <v>35</v>
      </c>
      <c r="K176" t="s">
        <v>36</v>
      </c>
    </row>
    <row r="177" spans="1:11">
      <c r="A177" s="92" t="s">
        <v>4648</v>
      </c>
      <c r="B177" t="s">
        <v>2023</v>
      </c>
      <c r="C177" t="s">
        <v>2558</v>
      </c>
      <c r="E177" t="s">
        <v>108</v>
      </c>
      <c r="G177" t="s">
        <v>5165</v>
      </c>
      <c r="H177" t="s">
        <v>108</v>
      </c>
      <c r="I177" t="s">
        <v>4032</v>
      </c>
      <c r="J177" t="s">
        <v>35</v>
      </c>
      <c r="K177" t="s">
        <v>36</v>
      </c>
    </row>
    <row r="178" spans="1:11">
      <c r="A178" s="92" t="s">
        <v>4648</v>
      </c>
      <c r="B178" t="s">
        <v>2024</v>
      </c>
      <c r="C178" t="s">
        <v>2560</v>
      </c>
      <c r="D178" t="s">
        <v>2485</v>
      </c>
      <c r="E178" t="s">
        <v>108</v>
      </c>
      <c r="G178" t="s">
        <v>5165</v>
      </c>
      <c r="H178" t="s">
        <v>108</v>
      </c>
      <c r="I178" t="s">
        <v>4036</v>
      </c>
      <c r="J178" t="s">
        <v>35</v>
      </c>
      <c r="K178" t="s">
        <v>36</v>
      </c>
    </row>
    <row r="179" spans="1:11">
      <c r="A179" s="92" t="s">
        <v>4648</v>
      </c>
      <c r="B179" t="s">
        <v>2024</v>
      </c>
      <c r="C179" t="s">
        <v>2561</v>
      </c>
      <c r="D179" t="s">
        <v>2562</v>
      </c>
      <c r="E179" t="s">
        <v>108</v>
      </c>
      <c r="F179" t="s">
        <v>2563</v>
      </c>
      <c r="G179" t="s">
        <v>5165</v>
      </c>
      <c r="H179" t="s">
        <v>108</v>
      </c>
      <c r="I179" t="s">
        <v>4036</v>
      </c>
      <c r="J179" t="s">
        <v>35</v>
      </c>
      <c r="K179" t="s">
        <v>36</v>
      </c>
    </row>
    <row r="180" spans="1:11">
      <c r="A180" s="92" t="s">
        <v>4648</v>
      </c>
      <c r="B180" t="s">
        <v>2024</v>
      </c>
      <c r="C180" t="s">
        <v>2564</v>
      </c>
      <c r="D180" t="s">
        <v>2562</v>
      </c>
      <c r="E180" t="s">
        <v>108</v>
      </c>
      <c r="G180" t="s">
        <v>5165</v>
      </c>
      <c r="H180" t="s">
        <v>108</v>
      </c>
      <c r="I180" t="s">
        <v>4036</v>
      </c>
      <c r="J180" t="s">
        <v>35</v>
      </c>
      <c r="K180" t="s">
        <v>36</v>
      </c>
    </row>
    <row r="181" spans="1:11">
      <c r="A181" s="92" t="s">
        <v>4648</v>
      </c>
      <c r="B181" t="s">
        <v>2024</v>
      </c>
      <c r="C181" t="s">
        <v>2481</v>
      </c>
      <c r="D181" t="s">
        <v>2426</v>
      </c>
      <c r="E181" t="s">
        <v>2427</v>
      </c>
      <c r="G181" t="s">
        <v>5165</v>
      </c>
      <c r="H181" t="s">
        <v>2689</v>
      </c>
      <c r="I181" t="s">
        <v>4036</v>
      </c>
      <c r="J181" t="s">
        <v>35</v>
      </c>
      <c r="K181" t="s">
        <v>36</v>
      </c>
    </row>
    <row r="182" spans="1:11">
      <c r="A182" s="92" t="s">
        <v>4648</v>
      </c>
      <c r="B182" t="s">
        <v>2024</v>
      </c>
      <c r="C182" t="s">
        <v>2566</v>
      </c>
      <c r="D182" t="s">
        <v>2567</v>
      </c>
      <c r="E182" t="s">
        <v>108</v>
      </c>
      <c r="F182" t="s">
        <v>2568</v>
      </c>
      <c r="G182" t="s">
        <v>5165</v>
      </c>
      <c r="H182" t="s">
        <v>108</v>
      </c>
      <c r="I182" t="s">
        <v>4036</v>
      </c>
      <c r="J182" t="s">
        <v>35</v>
      </c>
      <c r="K182" t="s">
        <v>36</v>
      </c>
    </row>
    <row r="183" spans="1:11">
      <c r="A183" s="92" t="s">
        <v>4648</v>
      </c>
      <c r="B183" t="s">
        <v>3816</v>
      </c>
      <c r="C183" t="s">
        <v>2570</v>
      </c>
      <c r="D183" t="s">
        <v>2571</v>
      </c>
      <c r="E183" t="s">
        <v>108</v>
      </c>
      <c r="G183" t="s">
        <v>5165</v>
      </c>
      <c r="H183" t="s">
        <v>108</v>
      </c>
      <c r="I183" t="s">
        <v>4040</v>
      </c>
      <c r="J183" t="s">
        <v>35</v>
      </c>
      <c r="K183" t="s">
        <v>36</v>
      </c>
    </row>
    <row r="184" spans="1:11">
      <c r="A184" s="92" t="s">
        <v>4648</v>
      </c>
      <c r="B184" t="s">
        <v>3816</v>
      </c>
      <c r="C184" t="s">
        <v>2572</v>
      </c>
      <c r="D184" t="s">
        <v>2571</v>
      </c>
      <c r="E184" t="s">
        <v>2573</v>
      </c>
      <c r="G184" t="s">
        <v>5165</v>
      </c>
      <c r="H184" t="s">
        <v>108</v>
      </c>
      <c r="I184" t="s">
        <v>4040</v>
      </c>
      <c r="J184" t="s">
        <v>35</v>
      </c>
      <c r="K184" t="s">
        <v>36</v>
      </c>
    </row>
    <row r="185" spans="1:11">
      <c r="A185" s="92" t="s">
        <v>4648</v>
      </c>
      <c r="B185" t="s">
        <v>3816</v>
      </c>
      <c r="C185" t="s">
        <v>2574</v>
      </c>
      <c r="D185" t="s">
        <v>2571</v>
      </c>
      <c r="E185" t="s">
        <v>2575</v>
      </c>
      <c r="F185" t="s">
        <v>2576</v>
      </c>
      <c r="G185" t="s">
        <v>5165</v>
      </c>
      <c r="H185" t="s">
        <v>108</v>
      </c>
      <c r="I185" t="s">
        <v>4040</v>
      </c>
      <c r="J185" t="s">
        <v>35</v>
      </c>
      <c r="K185" t="s">
        <v>36</v>
      </c>
    </row>
    <row r="186" spans="1:11">
      <c r="A186" s="92" t="s">
        <v>4648</v>
      </c>
      <c r="B186" t="s">
        <v>3816</v>
      </c>
      <c r="C186" t="s">
        <v>2577</v>
      </c>
      <c r="D186" t="s">
        <v>2571</v>
      </c>
      <c r="E186" t="s">
        <v>108</v>
      </c>
      <c r="G186" t="s">
        <v>5165</v>
      </c>
      <c r="H186" t="s">
        <v>108</v>
      </c>
      <c r="I186" t="s">
        <v>4040</v>
      </c>
      <c r="J186" t="s">
        <v>35</v>
      </c>
      <c r="K186" t="s">
        <v>36</v>
      </c>
    </row>
    <row r="187" spans="1:11">
      <c r="A187" s="92" t="s">
        <v>4648</v>
      </c>
      <c r="B187" t="s">
        <v>2030</v>
      </c>
      <c r="C187" t="s">
        <v>2579</v>
      </c>
      <c r="D187" t="s">
        <v>2580</v>
      </c>
      <c r="E187" t="s">
        <v>2581</v>
      </c>
      <c r="G187" t="s">
        <v>5165</v>
      </c>
      <c r="H187" t="s">
        <v>108</v>
      </c>
      <c r="I187" t="s">
        <v>4044</v>
      </c>
      <c r="J187" t="s">
        <v>35</v>
      </c>
      <c r="K187" t="s">
        <v>36</v>
      </c>
    </row>
    <row r="188" spans="1:11">
      <c r="A188" s="92" t="s">
        <v>4648</v>
      </c>
      <c r="B188" t="s">
        <v>2030</v>
      </c>
      <c r="C188" t="s">
        <v>2584</v>
      </c>
      <c r="D188" t="s">
        <v>2585</v>
      </c>
      <c r="E188" t="s">
        <v>2586</v>
      </c>
      <c r="G188" t="s">
        <v>5165</v>
      </c>
      <c r="H188" t="s">
        <v>108</v>
      </c>
      <c r="I188" t="s">
        <v>4044</v>
      </c>
      <c r="J188" t="s">
        <v>35</v>
      </c>
      <c r="K188" t="s">
        <v>36</v>
      </c>
    </row>
    <row r="189" spans="1:11">
      <c r="A189" s="92" t="s">
        <v>4648</v>
      </c>
      <c r="B189" t="s">
        <v>2030</v>
      </c>
      <c r="C189" t="s">
        <v>2587</v>
      </c>
      <c r="D189" t="s">
        <v>2588</v>
      </c>
      <c r="E189" t="s">
        <v>108</v>
      </c>
      <c r="F189" t="s">
        <v>2589</v>
      </c>
      <c r="G189" t="s">
        <v>5165</v>
      </c>
      <c r="H189" t="s">
        <v>108</v>
      </c>
      <c r="I189" t="s">
        <v>4044</v>
      </c>
      <c r="J189" t="s">
        <v>35</v>
      </c>
      <c r="K189" t="s">
        <v>36</v>
      </c>
    </row>
    <row r="190" spans="1:11">
      <c r="A190" s="92" t="s">
        <v>4648</v>
      </c>
      <c r="B190" t="s">
        <v>2030</v>
      </c>
      <c r="C190" t="s">
        <v>2590</v>
      </c>
      <c r="D190" t="s">
        <v>2588</v>
      </c>
      <c r="E190" t="s">
        <v>108</v>
      </c>
      <c r="G190" t="s">
        <v>5165</v>
      </c>
      <c r="H190" t="s">
        <v>108</v>
      </c>
      <c r="I190" t="s">
        <v>4044</v>
      </c>
      <c r="J190" t="s">
        <v>35</v>
      </c>
      <c r="K190" t="s">
        <v>36</v>
      </c>
    </row>
    <row r="191" spans="1:11">
      <c r="A191" s="92" t="s">
        <v>4648</v>
      </c>
      <c r="B191" t="s">
        <v>2032</v>
      </c>
      <c r="C191" t="s">
        <v>2592</v>
      </c>
      <c r="D191" t="s">
        <v>2485</v>
      </c>
      <c r="E191" t="s">
        <v>108</v>
      </c>
      <c r="G191" t="s">
        <v>5165</v>
      </c>
      <c r="H191" t="s">
        <v>108</v>
      </c>
      <c r="I191" t="s">
        <v>4048</v>
      </c>
      <c r="J191" t="s">
        <v>567</v>
      </c>
      <c r="K191" t="s">
        <v>108</v>
      </c>
    </row>
    <row r="192" spans="1:11">
      <c r="A192" s="92" t="s">
        <v>4648</v>
      </c>
      <c r="B192" t="s">
        <v>2032</v>
      </c>
      <c r="C192" t="s">
        <v>2484</v>
      </c>
      <c r="D192" t="s">
        <v>2485</v>
      </c>
      <c r="E192" t="s">
        <v>2427</v>
      </c>
      <c r="G192" t="s">
        <v>5165</v>
      </c>
      <c r="H192" t="s">
        <v>2689</v>
      </c>
      <c r="I192" t="s">
        <v>4048</v>
      </c>
      <c r="J192" t="s">
        <v>35</v>
      </c>
      <c r="K192" t="s">
        <v>36</v>
      </c>
    </row>
    <row r="193" spans="1:11">
      <c r="A193" s="92" t="s">
        <v>4648</v>
      </c>
      <c r="B193" t="s">
        <v>2032</v>
      </c>
      <c r="C193" t="s">
        <v>2486</v>
      </c>
      <c r="D193" t="s">
        <v>2485</v>
      </c>
      <c r="E193" t="s">
        <v>2427</v>
      </c>
      <c r="G193" t="s">
        <v>5165</v>
      </c>
      <c r="H193" t="s">
        <v>2689</v>
      </c>
      <c r="I193" t="s">
        <v>4048</v>
      </c>
      <c r="J193" t="s">
        <v>35</v>
      </c>
      <c r="K193" t="s">
        <v>36</v>
      </c>
    </row>
    <row r="194" spans="1:11">
      <c r="A194" s="92" t="s">
        <v>4648</v>
      </c>
      <c r="B194" t="s">
        <v>2032</v>
      </c>
      <c r="C194" t="s">
        <v>2487</v>
      </c>
      <c r="D194" t="s">
        <v>2485</v>
      </c>
      <c r="E194" t="s">
        <v>2427</v>
      </c>
      <c r="G194" t="s">
        <v>5165</v>
      </c>
      <c r="H194" t="s">
        <v>2689</v>
      </c>
      <c r="I194" t="s">
        <v>4048</v>
      </c>
      <c r="J194" t="s">
        <v>35</v>
      </c>
      <c r="K194" t="s">
        <v>36</v>
      </c>
    </row>
    <row r="195" spans="1:11">
      <c r="A195" s="92" t="s">
        <v>4648</v>
      </c>
      <c r="B195" t="s">
        <v>2032</v>
      </c>
      <c r="C195" t="s">
        <v>2488</v>
      </c>
      <c r="D195" t="s">
        <v>2485</v>
      </c>
      <c r="E195" t="s">
        <v>2427</v>
      </c>
      <c r="G195" t="s">
        <v>5165</v>
      </c>
      <c r="H195" t="s">
        <v>2689</v>
      </c>
      <c r="I195" t="s">
        <v>4048</v>
      </c>
      <c r="J195" t="s">
        <v>35</v>
      </c>
      <c r="K195" t="s">
        <v>36</v>
      </c>
    </row>
    <row r="196" spans="1:11">
      <c r="A196" s="92" t="s">
        <v>4648</v>
      </c>
      <c r="B196" t="s">
        <v>2032</v>
      </c>
      <c r="C196" t="s">
        <v>2593</v>
      </c>
      <c r="D196" t="s">
        <v>2594</v>
      </c>
      <c r="E196" t="s">
        <v>108</v>
      </c>
      <c r="F196" t="s">
        <v>2595</v>
      </c>
      <c r="G196" t="s">
        <v>5165</v>
      </c>
      <c r="H196" t="s">
        <v>108</v>
      </c>
      <c r="I196" t="s">
        <v>4048</v>
      </c>
      <c r="J196" t="s">
        <v>35</v>
      </c>
      <c r="K196" t="s">
        <v>36</v>
      </c>
    </row>
    <row r="197" spans="1:11">
      <c r="A197" s="92" t="s">
        <v>4648</v>
      </c>
      <c r="B197" t="s">
        <v>2032</v>
      </c>
      <c r="C197" t="s">
        <v>2596</v>
      </c>
      <c r="D197" t="s">
        <v>2594</v>
      </c>
      <c r="E197" t="s">
        <v>108</v>
      </c>
      <c r="G197" t="s">
        <v>5165</v>
      </c>
      <c r="H197" t="s">
        <v>108</v>
      </c>
      <c r="I197" t="s">
        <v>4048</v>
      </c>
      <c r="J197" t="s">
        <v>35</v>
      </c>
      <c r="K197" t="s">
        <v>36</v>
      </c>
    </row>
    <row r="198" spans="1:11">
      <c r="A198" s="92" t="s">
        <v>4648</v>
      </c>
      <c r="B198" t="s">
        <v>2034</v>
      </c>
      <c r="C198" t="s">
        <v>2598</v>
      </c>
      <c r="D198" t="s">
        <v>2599</v>
      </c>
      <c r="E198" t="s">
        <v>108</v>
      </c>
      <c r="G198" t="s">
        <v>5165</v>
      </c>
      <c r="H198" t="s">
        <v>108</v>
      </c>
      <c r="I198" t="s">
        <v>4050</v>
      </c>
      <c r="J198" t="s">
        <v>35</v>
      </c>
      <c r="K198" t="s">
        <v>36</v>
      </c>
    </row>
    <row r="199" spans="1:11">
      <c r="A199" s="92" t="s">
        <v>4648</v>
      </c>
      <c r="B199" t="s">
        <v>2034</v>
      </c>
      <c r="C199" t="s">
        <v>2600</v>
      </c>
      <c r="D199" t="s">
        <v>2601</v>
      </c>
      <c r="E199" t="s">
        <v>2581</v>
      </c>
      <c r="G199" t="s">
        <v>5165</v>
      </c>
      <c r="H199" t="s">
        <v>108</v>
      </c>
      <c r="I199" t="s">
        <v>4050</v>
      </c>
      <c r="J199" t="s">
        <v>35</v>
      </c>
      <c r="K199" t="s">
        <v>36</v>
      </c>
    </row>
    <row r="200" spans="1:11">
      <c r="A200" s="92" t="s">
        <v>4648</v>
      </c>
      <c r="B200" t="s">
        <v>2034</v>
      </c>
      <c r="C200" t="s">
        <v>2602</v>
      </c>
      <c r="D200" t="s">
        <v>2599</v>
      </c>
      <c r="E200" t="s">
        <v>2603</v>
      </c>
      <c r="F200" t="s">
        <v>2604</v>
      </c>
      <c r="G200" t="s">
        <v>5165</v>
      </c>
      <c r="H200" t="s">
        <v>108</v>
      </c>
      <c r="I200" t="s">
        <v>4050</v>
      </c>
      <c r="J200" t="s">
        <v>35</v>
      </c>
      <c r="K200" t="s">
        <v>36</v>
      </c>
    </row>
    <row r="201" spans="1:11">
      <c r="A201" s="92" t="s">
        <v>4648</v>
      </c>
      <c r="B201" t="s">
        <v>2034</v>
      </c>
      <c r="C201" t="s">
        <v>2490</v>
      </c>
      <c r="D201" t="s">
        <v>2426</v>
      </c>
      <c r="E201" t="s">
        <v>2491</v>
      </c>
      <c r="G201" t="s">
        <v>5165</v>
      </c>
      <c r="H201" t="s">
        <v>108</v>
      </c>
      <c r="I201" t="s">
        <v>4050</v>
      </c>
      <c r="J201" t="s">
        <v>35</v>
      </c>
      <c r="K201" t="s">
        <v>36</v>
      </c>
    </row>
    <row r="202" spans="1:11">
      <c r="A202" s="92" t="s">
        <v>4648</v>
      </c>
      <c r="B202" t="s">
        <v>2034</v>
      </c>
      <c r="C202" t="s">
        <v>2494</v>
      </c>
      <c r="D202" t="s">
        <v>2426</v>
      </c>
      <c r="E202" t="s">
        <v>2427</v>
      </c>
      <c r="G202" t="s">
        <v>5165</v>
      </c>
      <c r="H202" t="s">
        <v>2689</v>
      </c>
      <c r="I202" t="s">
        <v>4050</v>
      </c>
      <c r="J202" t="s">
        <v>35</v>
      </c>
      <c r="K202" t="s">
        <v>36</v>
      </c>
    </row>
    <row r="203" spans="1:11">
      <c r="A203" s="92" t="s">
        <v>4648</v>
      </c>
      <c r="B203" t="s">
        <v>2034</v>
      </c>
      <c r="C203" t="s">
        <v>2495</v>
      </c>
      <c r="D203" t="s">
        <v>2426</v>
      </c>
      <c r="E203" t="s">
        <v>2427</v>
      </c>
      <c r="G203" t="s">
        <v>5165</v>
      </c>
      <c r="H203" t="s">
        <v>2689</v>
      </c>
      <c r="I203" t="s">
        <v>4050</v>
      </c>
      <c r="J203" t="s">
        <v>35</v>
      </c>
      <c r="K203" t="s">
        <v>36</v>
      </c>
    </row>
    <row r="204" spans="1:11">
      <c r="A204" s="92" t="s">
        <v>4648</v>
      </c>
      <c r="B204" t="s">
        <v>2034</v>
      </c>
      <c r="C204" t="s">
        <v>2496</v>
      </c>
      <c r="D204" t="s">
        <v>2426</v>
      </c>
      <c r="E204" t="s">
        <v>2427</v>
      </c>
      <c r="G204" t="s">
        <v>5165</v>
      </c>
      <c r="H204" t="s">
        <v>2689</v>
      </c>
      <c r="I204" t="s">
        <v>4050</v>
      </c>
      <c r="J204" t="s">
        <v>35</v>
      </c>
      <c r="K204" t="s">
        <v>36</v>
      </c>
    </row>
    <row r="205" spans="1:11">
      <c r="A205" s="92" t="s">
        <v>4648</v>
      </c>
      <c r="B205" t="s">
        <v>2034</v>
      </c>
      <c r="C205" t="s">
        <v>2605</v>
      </c>
      <c r="D205" t="s">
        <v>2599</v>
      </c>
      <c r="E205" t="s">
        <v>2556</v>
      </c>
      <c r="G205" t="s">
        <v>5165</v>
      </c>
      <c r="H205" t="s">
        <v>2556</v>
      </c>
      <c r="I205" t="s">
        <v>4050</v>
      </c>
      <c r="J205" t="s">
        <v>35</v>
      </c>
      <c r="K205" t="s">
        <v>36</v>
      </c>
    </row>
    <row r="206" spans="1:11">
      <c r="A206" s="92" t="s">
        <v>4648</v>
      </c>
      <c r="B206" t="s">
        <v>2034</v>
      </c>
      <c r="C206" t="s">
        <v>2606</v>
      </c>
      <c r="D206" t="s">
        <v>2607</v>
      </c>
      <c r="E206" t="s">
        <v>108</v>
      </c>
      <c r="G206" t="s">
        <v>5165</v>
      </c>
      <c r="H206" t="s">
        <v>108</v>
      </c>
      <c r="I206" t="s">
        <v>4050</v>
      </c>
      <c r="J206" t="s">
        <v>35</v>
      </c>
      <c r="K206" t="s">
        <v>36</v>
      </c>
    </row>
    <row r="207" spans="1:11">
      <c r="A207" s="92" t="s">
        <v>4648</v>
      </c>
      <c r="B207" t="s">
        <v>2037</v>
      </c>
      <c r="C207" t="s">
        <v>2609</v>
      </c>
      <c r="E207" t="s">
        <v>2556</v>
      </c>
      <c r="G207" t="s">
        <v>5165</v>
      </c>
      <c r="H207" t="s">
        <v>2556</v>
      </c>
      <c r="I207" t="s">
        <v>4052</v>
      </c>
      <c r="J207" t="s">
        <v>35</v>
      </c>
      <c r="K207" t="s">
        <v>36</v>
      </c>
    </row>
    <row r="208" spans="1:11">
      <c r="A208" s="92" t="s">
        <v>4648</v>
      </c>
      <c r="B208" t="s">
        <v>2037</v>
      </c>
      <c r="C208" t="s">
        <v>2610</v>
      </c>
      <c r="E208" t="s">
        <v>2611</v>
      </c>
      <c r="G208" t="s">
        <v>5165</v>
      </c>
      <c r="H208" t="s">
        <v>2556</v>
      </c>
      <c r="I208" t="s">
        <v>4052</v>
      </c>
      <c r="J208" t="s">
        <v>35</v>
      </c>
      <c r="K208" t="s">
        <v>36</v>
      </c>
    </row>
    <row r="209" spans="1:11">
      <c r="A209" s="92" t="s">
        <v>4648</v>
      </c>
      <c r="B209" t="s">
        <v>2037</v>
      </c>
      <c r="C209" t="s">
        <v>2613</v>
      </c>
      <c r="D209" t="s">
        <v>2599</v>
      </c>
      <c r="E209" t="s">
        <v>108</v>
      </c>
      <c r="G209" t="s">
        <v>5165</v>
      </c>
      <c r="H209" t="s">
        <v>108</v>
      </c>
      <c r="I209" t="s">
        <v>4052</v>
      </c>
      <c r="J209" t="s">
        <v>35</v>
      </c>
      <c r="K209" t="s">
        <v>36</v>
      </c>
    </row>
    <row r="210" spans="1:11">
      <c r="A210" s="92" t="s">
        <v>4648</v>
      </c>
      <c r="B210" t="s">
        <v>2037</v>
      </c>
      <c r="C210" t="s">
        <v>2614</v>
      </c>
      <c r="D210" t="s">
        <v>2599</v>
      </c>
      <c r="E210" t="s">
        <v>108</v>
      </c>
      <c r="G210" t="s">
        <v>5165</v>
      </c>
      <c r="H210" t="s">
        <v>108</v>
      </c>
      <c r="I210" t="s">
        <v>4052</v>
      </c>
      <c r="J210" t="s">
        <v>35</v>
      </c>
      <c r="K210" t="s">
        <v>36</v>
      </c>
    </row>
    <row r="211" spans="1:11">
      <c r="A211" s="92" t="s">
        <v>4648</v>
      </c>
      <c r="B211" t="s">
        <v>2037</v>
      </c>
      <c r="C211" t="s">
        <v>2615</v>
      </c>
      <c r="D211" t="s">
        <v>2594</v>
      </c>
      <c r="E211" t="s">
        <v>108</v>
      </c>
      <c r="G211" t="s">
        <v>5165</v>
      </c>
      <c r="H211" t="s">
        <v>108</v>
      </c>
      <c r="I211" t="s">
        <v>4052</v>
      </c>
      <c r="J211" t="s">
        <v>35</v>
      </c>
      <c r="K211" t="s">
        <v>36</v>
      </c>
    </row>
    <row r="212" spans="1:11">
      <c r="A212" s="92" t="s">
        <v>4648</v>
      </c>
      <c r="B212" t="s">
        <v>2037</v>
      </c>
      <c r="C212" t="s">
        <v>2616</v>
      </c>
      <c r="D212" t="s">
        <v>2617</v>
      </c>
      <c r="E212" t="s">
        <v>2556</v>
      </c>
      <c r="G212" t="s">
        <v>5165</v>
      </c>
      <c r="H212" t="s">
        <v>2556</v>
      </c>
      <c r="I212" t="s">
        <v>4052</v>
      </c>
      <c r="J212" t="s">
        <v>35</v>
      </c>
      <c r="K212" t="s">
        <v>36</v>
      </c>
    </row>
    <row r="213" spans="1:11">
      <c r="A213" s="92" t="s">
        <v>4648</v>
      </c>
      <c r="B213" t="s">
        <v>2037</v>
      </c>
      <c r="C213" t="s">
        <v>2618</v>
      </c>
      <c r="D213" t="s">
        <v>2617</v>
      </c>
      <c r="E213" t="s">
        <v>2556</v>
      </c>
      <c r="G213" t="s">
        <v>5165</v>
      </c>
      <c r="H213" t="s">
        <v>2556</v>
      </c>
      <c r="I213" t="s">
        <v>4052</v>
      </c>
      <c r="J213" t="s">
        <v>35</v>
      </c>
      <c r="K213" t="s">
        <v>36</v>
      </c>
    </row>
    <row r="214" spans="1:11">
      <c r="A214" s="92" t="s">
        <v>4648</v>
      </c>
      <c r="B214" t="s">
        <v>2037</v>
      </c>
      <c r="C214" t="s">
        <v>2498</v>
      </c>
      <c r="D214" t="s">
        <v>2426</v>
      </c>
      <c r="E214" t="s">
        <v>2427</v>
      </c>
      <c r="G214" t="s">
        <v>5165</v>
      </c>
      <c r="H214" t="s">
        <v>2689</v>
      </c>
      <c r="I214" t="s">
        <v>4052</v>
      </c>
      <c r="J214" t="s">
        <v>35</v>
      </c>
      <c r="K214" t="s">
        <v>36</v>
      </c>
    </row>
    <row r="215" spans="1:11">
      <c r="A215" s="92" t="s">
        <v>4648</v>
      </c>
      <c r="B215" t="s">
        <v>2037</v>
      </c>
      <c r="C215" t="s">
        <v>2619</v>
      </c>
      <c r="D215" t="s">
        <v>2617</v>
      </c>
      <c r="E215" t="s">
        <v>108</v>
      </c>
      <c r="F215" t="s">
        <v>2620</v>
      </c>
      <c r="G215" t="s">
        <v>5165</v>
      </c>
      <c r="H215" t="s">
        <v>108</v>
      </c>
      <c r="I215" t="s">
        <v>4052</v>
      </c>
      <c r="J215" t="s">
        <v>35</v>
      </c>
      <c r="K215" t="s">
        <v>36</v>
      </c>
    </row>
    <row r="216" spans="1:11">
      <c r="A216" s="92" t="s">
        <v>4648</v>
      </c>
      <c r="B216" t="s">
        <v>2038</v>
      </c>
      <c r="C216" t="s">
        <v>2622</v>
      </c>
      <c r="D216" t="s">
        <v>2623</v>
      </c>
      <c r="E216" t="s">
        <v>108</v>
      </c>
      <c r="G216" t="s">
        <v>5165</v>
      </c>
      <c r="H216" t="s">
        <v>108</v>
      </c>
      <c r="I216" t="s">
        <v>4056</v>
      </c>
      <c r="J216" t="s">
        <v>35</v>
      </c>
      <c r="K216" t="s">
        <v>36</v>
      </c>
    </row>
    <row r="217" spans="1:11">
      <c r="A217" s="92" t="s">
        <v>4648</v>
      </c>
      <c r="B217" t="s">
        <v>2038</v>
      </c>
      <c r="C217" t="s">
        <v>2624</v>
      </c>
      <c r="D217" t="s">
        <v>2625</v>
      </c>
      <c r="E217" t="s">
        <v>108</v>
      </c>
      <c r="G217" t="s">
        <v>5165</v>
      </c>
      <c r="H217" t="s">
        <v>108</v>
      </c>
      <c r="I217" t="s">
        <v>4056</v>
      </c>
      <c r="J217" t="s">
        <v>35</v>
      </c>
      <c r="K217" t="s">
        <v>36</v>
      </c>
    </row>
    <row r="218" spans="1:11">
      <c r="A218" s="92" t="s">
        <v>4648</v>
      </c>
      <c r="B218" t="s">
        <v>2038</v>
      </c>
      <c r="C218" t="s">
        <v>2626</v>
      </c>
      <c r="D218" t="s">
        <v>2625</v>
      </c>
      <c r="E218" t="s">
        <v>108</v>
      </c>
      <c r="G218" t="s">
        <v>5165</v>
      </c>
      <c r="H218" t="s">
        <v>108</v>
      </c>
      <c r="I218" t="s">
        <v>4056</v>
      </c>
      <c r="J218" t="s">
        <v>35</v>
      </c>
      <c r="K218" t="s">
        <v>36</v>
      </c>
    </row>
    <row r="219" spans="1:11">
      <c r="A219" s="92" t="s">
        <v>4648</v>
      </c>
      <c r="B219" t="s">
        <v>2040</v>
      </c>
      <c r="C219" t="s">
        <v>2635</v>
      </c>
      <c r="D219" t="s">
        <v>2501</v>
      </c>
      <c r="E219" t="s">
        <v>2556</v>
      </c>
      <c r="F219" t="s">
        <v>2636</v>
      </c>
      <c r="G219" t="s">
        <v>5165</v>
      </c>
      <c r="H219" t="s">
        <v>2556</v>
      </c>
      <c r="I219" t="s">
        <v>4060</v>
      </c>
      <c r="J219" t="s">
        <v>35</v>
      </c>
      <c r="K219" t="s">
        <v>36</v>
      </c>
    </row>
    <row r="220" spans="1:11">
      <c r="A220" s="92" t="s">
        <v>4648</v>
      </c>
      <c r="B220" t="s">
        <v>2040</v>
      </c>
      <c r="C220" t="s">
        <v>2637</v>
      </c>
      <c r="D220" t="s">
        <v>2632</v>
      </c>
      <c r="E220" t="s">
        <v>108</v>
      </c>
      <c r="F220" t="s">
        <v>2638</v>
      </c>
      <c r="G220" t="s">
        <v>5165</v>
      </c>
      <c r="H220" t="s">
        <v>108</v>
      </c>
      <c r="I220" t="s">
        <v>4060</v>
      </c>
      <c r="J220" t="s">
        <v>35</v>
      </c>
      <c r="K220" t="s">
        <v>36</v>
      </c>
    </row>
    <row r="221" spans="1:11">
      <c r="A221" s="92" t="s">
        <v>4648</v>
      </c>
      <c r="B221" t="s">
        <v>2040</v>
      </c>
      <c r="C221" t="s">
        <v>2639</v>
      </c>
      <c r="D221" t="s">
        <v>2640</v>
      </c>
      <c r="E221" t="s">
        <v>108</v>
      </c>
      <c r="F221" t="s">
        <v>2641</v>
      </c>
      <c r="G221" t="s">
        <v>5165</v>
      </c>
      <c r="H221" t="s">
        <v>108</v>
      </c>
      <c r="I221" t="s">
        <v>4060</v>
      </c>
      <c r="J221" t="s">
        <v>35</v>
      </c>
      <c r="K221" t="s">
        <v>36</v>
      </c>
    </row>
    <row r="222" spans="1:11">
      <c r="A222" s="92" t="s">
        <v>4648</v>
      </c>
      <c r="B222" t="s">
        <v>2045</v>
      </c>
      <c r="C222" t="s">
        <v>2643</v>
      </c>
      <c r="D222" t="s">
        <v>2632</v>
      </c>
      <c r="E222" t="s">
        <v>108</v>
      </c>
      <c r="F222" t="s">
        <v>2644</v>
      </c>
      <c r="G222" t="s">
        <v>5165</v>
      </c>
      <c r="H222" t="s">
        <v>108</v>
      </c>
      <c r="I222" t="s">
        <v>4064</v>
      </c>
      <c r="J222" t="s">
        <v>35</v>
      </c>
      <c r="K222" t="s">
        <v>36</v>
      </c>
    </row>
    <row r="223" spans="1:11">
      <c r="A223" s="92" t="s">
        <v>4648</v>
      </c>
      <c r="B223" t="s">
        <v>2045</v>
      </c>
      <c r="C223" t="s">
        <v>2645</v>
      </c>
      <c r="D223" t="s">
        <v>2646</v>
      </c>
      <c r="E223" t="s">
        <v>108</v>
      </c>
      <c r="F223" t="s">
        <v>2647</v>
      </c>
      <c r="G223" t="s">
        <v>5165</v>
      </c>
      <c r="H223" t="s">
        <v>108</v>
      </c>
      <c r="I223" t="s">
        <v>4064</v>
      </c>
      <c r="J223" t="s">
        <v>35</v>
      </c>
      <c r="K223" t="s">
        <v>36</v>
      </c>
    </row>
    <row r="224" spans="1:11">
      <c r="A224" s="92" t="s">
        <v>4648</v>
      </c>
      <c r="B224" t="s">
        <v>2045</v>
      </c>
      <c r="C224" t="s">
        <v>2648</v>
      </c>
      <c r="D224" t="s">
        <v>2646</v>
      </c>
      <c r="E224" t="s">
        <v>108</v>
      </c>
      <c r="F224" t="s">
        <v>2649</v>
      </c>
      <c r="G224" t="s">
        <v>5165</v>
      </c>
      <c r="H224" t="s">
        <v>108</v>
      </c>
      <c r="I224" t="s">
        <v>4064</v>
      </c>
      <c r="J224" t="s">
        <v>35</v>
      </c>
      <c r="K224" t="s">
        <v>36</v>
      </c>
    </row>
    <row r="225" spans="1:11">
      <c r="A225" s="92" t="s">
        <v>4648</v>
      </c>
      <c r="B225" t="s">
        <v>2045</v>
      </c>
      <c r="C225" t="s">
        <v>2650</v>
      </c>
      <c r="D225" t="s">
        <v>2632</v>
      </c>
      <c r="E225" t="s">
        <v>108</v>
      </c>
      <c r="G225" t="s">
        <v>5165</v>
      </c>
      <c r="H225" t="s">
        <v>108</v>
      </c>
      <c r="I225" t="s">
        <v>4064</v>
      </c>
      <c r="J225" t="s">
        <v>35</v>
      </c>
      <c r="K225" t="s">
        <v>36</v>
      </c>
    </row>
    <row r="226" spans="1:11">
      <c r="A226" s="92" t="s">
        <v>4648</v>
      </c>
      <c r="B226" t="s">
        <v>2045</v>
      </c>
      <c r="C226" t="s">
        <v>2651</v>
      </c>
      <c r="D226" t="s">
        <v>2652</v>
      </c>
      <c r="E226" t="s">
        <v>2653</v>
      </c>
      <c r="G226" t="s">
        <v>5165</v>
      </c>
      <c r="H226" t="s">
        <v>108</v>
      </c>
      <c r="I226" t="s">
        <v>4064</v>
      </c>
      <c r="J226" t="s">
        <v>35</v>
      </c>
      <c r="K226" t="s">
        <v>36</v>
      </c>
    </row>
    <row r="227" spans="1:11">
      <c r="A227" s="92" t="s">
        <v>4648</v>
      </c>
      <c r="B227" t="s">
        <v>2047</v>
      </c>
      <c r="C227" t="s">
        <v>2657</v>
      </c>
      <c r="D227" t="s">
        <v>2658</v>
      </c>
      <c r="E227" t="s">
        <v>108</v>
      </c>
      <c r="G227" t="s">
        <v>5165</v>
      </c>
      <c r="H227" t="s">
        <v>108</v>
      </c>
      <c r="I227" t="s">
        <v>4068</v>
      </c>
      <c r="J227" t="s">
        <v>35</v>
      </c>
      <c r="K227" t="s">
        <v>36</v>
      </c>
    </row>
    <row r="228" spans="1:11">
      <c r="A228" s="92" t="s">
        <v>4648</v>
      </c>
      <c r="B228" t="s">
        <v>2047</v>
      </c>
      <c r="C228" t="s">
        <v>2659</v>
      </c>
      <c r="D228" t="s">
        <v>2658</v>
      </c>
      <c r="E228" t="s">
        <v>2556</v>
      </c>
      <c r="F228" t="s">
        <v>2660</v>
      </c>
      <c r="G228" t="s">
        <v>5165</v>
      </c>
      <c r="H228" t="s">
        <v>2556</v>
      </c>
      <c r="I228" t="s">
        <v>4068</v>
      </c>
      <c r="J228" t="s">
        <v>35</v>
      </c>
      <c r="K228" t="s">
        <v>36</v>
      </c>
    </row>
    <row r="229" spans="1:11">
      <c r="A229" s="92" t="s">
        <v>4648</v>
      </c>
      <c r="B229" t="s">
        <v>2047</v>
      </c>
      <c r="C229" t="s">
        <v>2519</v>
      </c>
      <c r="D229" t="s">
        <v>2520</v>
      </c>
      <c r="E229" t="s">
        <v>2521</v>
      </c>
      <c r="F229" t="s">
        <v>2523</v>
      </c>
      <c r="G229" t="s">
        <v>5166</v>
      </c>
      <c r="H229" t="s">
        <v>2661</v>
      </c>
      <c r="I229" t="s">
        <v>4068</v>
      </c>
      <c r="J229" t="s">
        <v>35</v>
      </c>
      <c r="K229" t="s">
        <v>36</v>
      </c>
    </row>
    <row r="230" spans="1:11">
      <c r="A230" s="92" t="s">
        <v>4648</v>
      </c>
      <c r="B230" t="s">
        <v>2047</v>
      </c>
      <c r="C230" t="s">
        <v>2662</v>
      </c>
      <c r="D230" t="s">
        <v>2520</v>
      </c>
      <c r="E230" t="s">
        <v>2575</v>
      </c>
      <c r="F230" t="s">
        <v>2663</v>
      </c>
      <c r="G230" t="s">
        <v>5165</v>
      </c>
      <c r="H230" t="s">
        <v>108</v>
      </c>
      <c r="I230" t="s">
        <v>4068</v>
      </c>
      <c r="J230" t="s">
        <v>35</v>
      </c>
      <c r="K230" t="s">
        <v>36</v>
      </c>
    </row>
    <row r="231" spans="1:11">
      <c r="A231" s="92" t="s">
        <v>4648</v>
      </c>
      <c r="B231" t="s">
        <v>2047</v>
      </c>
      <c r="C231" t="s">
        <v>2664</v>
      </c>
      <c r="D231" t="s">
        <v>2658</v>
      </c>
      <c r="E231" t="s">
        <v>2665</v>
      </c>
      <c r="G231" t="s">
        <v>5165</v>
      </c>
      <c r="H231" t="s">
        <v>108</v>
      </c>
      <c r="I231" t="s">
        <v>4068</v>
      </c>
      <c r="J231" t="s">
        <v>35</v>
      </c>
      <c r="K231" t="s">
        <v>36</v>
      </c>
    </row>
    <row r="232" spans="1:11">
      <c r="A232" s="92" t="s">
        <v>4648</v>
      </c>
      <c r="B232" t="s">
        <v>2047</v>
      </c>
      <c r="C232" t="s">
        <v>2666</v>
      </c>
      <c r="D232" t="s">
        <v>2658</v>
      </c>
      <c r="E232" t="s">
        <v>2667</v>
      </c>
      <c r="F232" t="s">
        <v>2668</v>
      </c>
      <c r="G232" t="s">
        <v>5165</v>
      </c>
      <c r="H232" t="s">
        <v>108</v>
      </c>
      <c r="I232" t="s">
        <v>4068</v>
      </c>
      <c r="J232" t="s">
        <v>35</v>
      </c>
      <c r="K232" t="s">
        <v>36</v>
      </c>
    </row>
    <row r="233" spans="1:11">
      <c r="A233" s="92" t="s">
        <v>4648</v>
      </c>
      <c r="B233" t="s">
        <v>2049</v>
      </c>
      <c r="C233" t="s">
        <v>2670</v>
      </c>
      <c r="D233" t="s">
        <v>2507</v>
      </c>
      <c r="E233" t="s">
        <v>2671</v>
      </c>
      <c r="F233" t="s">
        <v>2672</v>
      </c>
      <c r="G233" t="s">
        <v>5165</v>
      </c>
      <c r="H233" t="s">
        <v>108</v>
      </c>
      <c r="I233" t="s">
        <v>4072</v>
      </c>
      <c r="J233" t="s">
        <v>567</v>
      </c>
      <c r="K233" t="s">
        <v>108</v>
      </c>
    </row>
    <row r="234" spans="1:11">
      <c r="A234" s="92" t="s">
        <v>4648</v>
      </c>
      <c r="B234" t="s">
        <v>2049</v>
      </c>
      <c r="C234" t="s">
        <v>2530</v>
      </c>
      <c r="D234" t="s">
        <v>2531</v>
      </c>
      <c r="E234" t="s">
        <v>2532</v>
      </c>
      <c r="F234" t="s">
        <v>2533</v>
      </c>
      <c r="G234" t="s">
        <v>5165</v>
      </c>
      <c r="H234" t="s">
        <v>108</v>
      </c>
      <c r="I234" t="s">
        <v>4072</v>
      </c>
      <c r="J234" t="s">
        <v>35</v>
      </c>
      <c r="K234" t="s">
        <v>36</v>
      </c>
    </row>
    <row r="235" spans="1:11">
      <c r="A235" s="92" t="s">
        <v>4648</v>
      </c>
      <c r="B235" t="s">
        <v>2049</v>
      </c>
      <c r="C235" t="s">
        <v>2537</v>
      </c>
      <c r="D235" t="s">
        <v>2426</v>
      </c>
      <c r="E235" t="s">
        <v>2427</v>
      </c>
      <c r="G235" t="s">
        <v>5165</v>
      </c>
      <c r="H235" t="s">
        <v>2689</v>
      </c>
      <c r="I235" t="s">
        <v>4072</v>
      </c>
      <c r="J235" t="s">
        <v>567</v>
      </c>
      <c r="K235" t="s">
        <v>108</v>
      </c>
    </row>
    <row r="236" spans="1:11">
      <c r="A236" s="92" t="s">
        <v>4648</v>
      </c>
      <c r="B236" t="s">
        <v>2049</v>
      </c>
      <c r="C236" t="s">
        <v>2673</v>
      </c>
      <c r="D236" t="s">
        <v>2426</v>
      </c>
      <c r="E236" t="s">
        <v>108</v>
      </c>
      <c r="G236" t="s">
        <v>5165</v>
      </c>
      <c r="H236" t="s">
        <v>108</v>
      </c>
      <c r="I236" t="s">
        <v>4072</v>
      </c>
    </row>
    <row r="237" spans="1:11">
      <c r="A237" s="92" t="s">
        <v>4648</v>
      </c>
      <c r="B237" t="s">
        <v>2049</v>
      </c>
      <c r="C237" t="s">
        <v>2674</v>
      </c>
      <c r="D237" t="s">
        <v>2535</v>
      </c>
      <c r="E237" t="s">
        <v>2675</v>
      </c>
      <c r="F237" t="s">
        <v>2676</v>
      </c>
      <c r="G237" t="s">
        <v>5165</v>
      </c>
      <c r="H237" t="s">
        <v>2675</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5167</v>
      </c>
    </row>
    <row r="3" spans="1:13">
      <c r="A3" s="314" t="s">
        <v>5168</v>
      </c>
      <c r="B3" s="172"/>
    </row>
    <row r="4" spans="1:13">
      <c r="A4" t="s">
        <v>5169</v>
      </c>
      <c r="B4" s="315">
        <v>1150</v>
      </c>
    </row>
    <row r="5" spans="1:13">
      <c r="A5" t="s">
        <v>5170</v>
      </c>
      <c r="B5" s="316">
        <v>0.3</v>
      </c>
    </row>
    <row r="6" spans="1:13">
      <c r="A6" t="s">
        <v>5171</v>
      </c>
      <c r="B6" s="317">
        <f>B4*B5</f>
        <v>345</v>
      </c>
    </row>
    <row r="7" spans="1:13">
      <c r="A7" t="s">
        <v>5172</v>
      </c>
      <c r="B7" s="318">
        <v>0.3</v>
      </c>
    </row>
    <row r="8" spans="1:13">
      <c r="A8" t="s">
        <v>5173</v>
      </c>
      <c r="B8" s="316">
        <v>0.5</v>
      </c>
    </row>
    <row r="9" spans="1:13">
      <c r="D9" s="330" t="s">
        <v>5174</v>
      </c>
    </row>
    <row r="10" spans="1:13" ht="29.1">
      <c r="A10" s="319" t="s">
        <v>4605</v>
      </c>
      <c r="B10" s="319" t="s">
        <v>4674</v>
      </c>
      <c r="C10" s="319" t="s">
        <v>5175</v>
      </c>
      <c r="D10" s="319" t="s">
        <v>5176</v>
      </c>
      <c r="E10" s="319" t="s">
        <v>5177</v>
      </c>
      <c r="F10" s="319" t="s">
        <v>5178</v>
      </c>
      <c r="G10" s="319" t="s">
        <v>4673</v>
      </c>
      <c r="H10" s="319" t="s">
        <v>4675</v>
      </c>
      <c r="I10" s="319" t="s">
        <v>5179</v>
      </c>
      <c r="J10" s="319" t="s">
        <v>5180</v>
      </c>
      <c r="K10" s="319" t="s">
        <v>5181</v>
      </c>
      <c r="L10" s="319" t="s">
        <v>5182</v>
      </c>
      <c r="M10" s="319" t="s">
        <v>5183</v>
      </c>
    </row>
    <row r="11" spans="1:13">
      <c r="A11" s="320" t="s">
        <v>1514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227255.59999999998</v>
      </c>
      <c r="H27" s="323">
        <f t="shared" si="2"/>
        <v>2272.5559999999996</v>
      </c>
      <c r="I27" s="323">
        <f t="shared" si="3"/>
        <v>681.76679999999988</v>
      </c>
      <c r="J27" s="322">
        <f t="shared" si="4"/>
        <v>0.59284069565217379</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100</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50110</v>
      </c>
      <c r="H30" s="323">
        <f t="shared" si="2"/>
        <v>501.1</v>
      </c>
      <c r="I30" s="323">
        <f t="shared" si="3"/>
        <v>150.33000000000001</v>
      </c>
      <c r="J30" s="322">
        <f t="shared" si="4"/>
        <v>0.13072173913043481</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183122.86000000002</v>
      </c>
      <c r="H32" s="323">
        <f t="shared" si="2"/>
        <v>1831.2286000000001</v>
      </c>
      <c r="I32" s="323">
        <f t="shared" si="3"/>
        <v>549.36858000000007</v>
      </c>
      <c r="J32" s="322">
        <f t="shared" si="4"/>
        <v>0.47771180869565222</v>
      </c>
      <c r="K32" s="324" t="str">
        <f t="shared" si="5"/>
        <v>Nei</v>
      </c>
      <c r="L32" s="324" t="str">
        <f t="shared" si="6"/>
        <v>Nei</v>
      </c>
      <c r="M32" s="324" t="str">
        <f t="shared" si="7"/>
        <v>Bæta við grænmeti – lækka próteinkostnað</v>
      </c>
    </row>
    <row r="33" spans="1:13">
      <c r="A33" s="320" t="s">
        <v>1637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183980.86000000002</v>
      </c>
      <c r="H33" s="323">
        <f t="shared" si="2"/>
        <v>1839.7902020979791</v>
      </c>
      <c r="I33" s="323">
        <f t="shared" si="3"/>
        <v>551.93706062939373</v>
      </c>
      <c r="J33" s="322">
        <f t="shared" si="4"/>
        <v>0.47994527011251631</v>
      </c>
      <c r="K33" s="324" t="str">
        <f t="shared" si="5"/>
        <v>Nei</v>
      </c>
      <c r="L33" s="324" t="str">
        <f t="shared" si="6"/>
        <v>Nei</v>
      </c>
      <c r="M33" s="324" t="str">
        <f t="shared" si="7"/>
        <v>Bæta við grænmeti – lækka próteinkostnað</v>
      </c>
    </row>
    <row r="34" spans="1:13">
      <c r="A34" s="320" t="s">
        <v>1642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182825.35600000003</v>
      </c>
      <c r="H34" s="323">
        <f t="shared" si="2"/>
        <v>1828.2718427184275</v>
      </c>
      <c r="I34" s="323">
        <f t="shared" si="3"/>
        <v>548.48155281552818</v>
      </c>
      <c r="J34" s="322">
        <f t="shared" si="4"/>
        <v>0.47694048070915496</v>
      </c>
      <c r="K34" s="324" t="str">
        <f t="shared" si="5"/>
        <v>Nei</v>
      </c>
      <c r="L34" s="324" t="str">
        <f t="shared" si="6"/>
        <v>Nei</v>
      </c>
      <c r="M34" s="324" t="str">
        <f t="shared" si="7"/>
        <v>Bæta við grænmeti – lækka próteinkostnað</v>
      </c>
    </row>
    <row r="35" spans="1:13">
      <c r="A35" s="320" t="s">
        <v>5184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188010.56</v>
      </c>
      <c r="H37" s="323">
        <f t="shared" si="2"/>
        <v>1880.0867991320085</v>
      </c>
      <c r="I37" s="323">
        <f t="shared" si="3"/>
        <v>564.02603973960254</v>
      </c>
      <c r="J37" s="322">
        <f t="shared" si="4"/>
        <v>0.49045742586052393</v>
      </c>
      <c r="K37" s="324" t="str">
        <f t="shared" si="5"/>
        <v>Nei</v>
      </c>
      <c r="L37" s="324" t="str">
        <f t="shared" si="6"/>
        <v>Nei</v>
      </c>
      <c r="M37" s="324" t="str">
        <f t="shared" si="7"/>
        <v>Bæta við grænmeti – lækka próteinkostnað</v>
      </c>
    </row>
    <row r="38" spans="1:13">
      <c r="A38" s="320" t="s">
        <v>1660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1667</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1673</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1679</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1685</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1690</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1696</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1706</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1711</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1716</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1722</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1727</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1740</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1745</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1750</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76208</v>
      </c>
      <c r="H56" s="323">
        <f t="shared" si="10"/>
        <v>762.08</v>
      </c>
      <c r="I56" s="323">
        <f t="shared" si="11"/>
        <v>228.624</v>
      </c>
      <c r="J56" s="322">
        <f t="shared" si="12"/>
        <v>0.19880347826086955</v>
      </c>
      <c r="K56" s="324" t="str">
        <f t="shared" si="13"/>
        <v>Já</v>
      </c>
      <c r="L56" s="324" t="str">
        <f t="shared" si="14"/>
        <v>Já</v>
      </c>
      <c r="M56" s="324" t="str">
        <f t="shared" si="15"/>
        <v>Í lagi</v>
      </c>
    </row>
    <row r="57" spans="1:13">
      <c r="A57" s="320" t="s">
        <v>1779</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1784</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1790</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82918</v>
      </c>
      <c r="H59" s="323">
        <f t="shared" si="10"/>
        <v>829.18</v>
      </c>
      <c r="I59" s="323">
        <f t="shared" si="11"/>
        <v>248.75399999999996</v>
      </c>
      <c r="J59" s="322">
        <f t="shared" si="12"/>
        <v>0.21630782608695648</v>
      </c>
      <c r="K59" s="324" t="str">
        <f t="shared" si="13"/>
        <v>Nei</v>
      </c>
      <c r="L59" s="324" t="str">
        <f t="shared" si="14"/>
        <v>Já</v>
      </c>
      <c r="M59" s="324" t="str">
        <f t="shared" si="15"/>
        <v>Undir grænmetismarkmiði</v>
      </c>
    </row>
    <row r="60" spans="1:13">
      <c r="A60" s="320" t="s">
        <v>1796</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1801</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49546</v>
      </c>
      <c r="H67" s="323">
        <f t="shared" si="10"/>
        <v>495.46</v>
      </c>
      <c r="I67" s="323">
        <f t="shared" si="11"/>
        <v>148.63799999999998</v>
      </c>
      <c r="J67" s="322">
        <f t="shared" si="12"/>
        <v>0.12925043478260867</v>
      </c>
      <c r="K67" s="324" t="str">
        <f t="shared" si="13"/>
        <v>Nei</v>
      </c>
      <c r="L67" s="324" t="str">
        <f t="shared" si="14"/>
        <v>Já</v>
      </c>
      <c r="M67" s="324" t="str">
        <f t="shared" si="15"/>
        <v>Undir grænmetismarkmiði</v>
      </c>
    </row>
    <row r="68" spans="1:13">
      <c r="A68" s="320" t="s">
        <v>1837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1869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65199.999999999993</v>
      </c>
      <c r="H76" s="328">
        <f t="shared" si="18"/>
        <v>658.58585858585855</v>
      </c>
      <c r="I76" s="328">
        <f t="shared" si="19"/>
        <v>197.57575757575756</v>
      </c>
      <c r="J76" s="327">
        <f t="shared" si="20"/>
        <v>0.17180500658761527</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5185</v>
      </c>
      <c r="C1" s="68" t="s">
        <v>1970</v>
      </c>
      <c r="D1" s="68" t="s">
        <v>1971</v>
      </c>
      <c r="E1" s="68" t="s">
        <v>5186</v>
      </c>
      <c r="F1" s="68" t="s">
        <v>5187</v>
      </c>
      <c r="G1" s="68" t="s">
        <v>5188</v>
      </c>
      <c r="H1" s="68" t="s">
        <v>7</v>
      </c>
      <c r="I1" s="68" t="s">
        <v>8</v>
      </c>
      <c r="J1" s="68" t="s">
        <v>5189</v>
      </c>
      <c r="K1" s="68" t="s">
        <v>5190</v>
      </c>
    </row>
    <row r="2" spans="1:11">
      <c r="A2" s="365">
        <v>46244</v>
      </c>
      <c r="B2" t="s">
        <v>2152</v>
      </c>
      <c r="C2" t="s">
        <v>1990</v>
      </c>
      <c r="D2" t="s">
        <v>1996</v>
      </c>
      <c r="E2" t="s">
        <v>2153</v>
      </c>
      <c r="F2" t="s">
        <v>5191</v>
      </c>
      <c r="G2" t="s">
        <v>5192</v>
      </c>
      <c r="H2" t="s">
        <v>957</v>
      </c>
    </row>
    <row r="3" spans="1:11">
      <c r="A3" s="365">
        <v>46244</v>
      </c>
      <c r="B3" t="s">
        <v>2152</v>
      </c>
      <c r="C3" t="s">
        <v>1990</v>
      </c>
      <c r="D3" t="s">
        <v>960</v>
      </c>
      <c r="E3" t="s">
        <v>2158</v>
      </c>
      <c r="H3" t="s">
        <v>121</v>
      </c>
    </row>
    <row r="4" spans="1:11">
      <c r="A4" s="365">
        <v>46244</v>
      </c>
      <c r="B4" t="s">
        <v>2152</v>
      </c>
      <c r="C4" t="s">
        <v>1990</v>
      </c>
      <c r="D4" t="s">
        <v>960</v>
      </c>
      <c r="E4" t="s">
        <v>2158</v>
      </c>
      <c r="H4" t="s">
        <v>121</v>
      </c>
      <c r="J4">
        <v>250</v>
      </c>
    </row>
    <row r="5" spans="1:11">
      <c r="A5" s="365">
        <v>46244</v>
      </c>
      <c r="B5" t="s">
        <v>2152</v>
      </c>
      <c r="C5" t="s">
        <v>1990</v>
      </c>
      <c r="D5" t="s">
        <v>2016</v>
      </c>
      <c r="E5" t="s">
        <v>2159</v>
      </c>
      <c r="F5" t="s">
        <v>5193</v>
      </c>
      <c r="G5" t="s">
        <v>5194</v>
      </c>
      <c r="H5" t="s">
        <v>121</v>
      </c>
      <c r="I5" t="s">
        <v>504</v>
      </c>
    </row>
    <row r="6" spans="1:11">
      <c r="A6" s="365">
        <v>46244</v>
      </c>
      <c r="B6" t="s">
        <v>2152</v>
      </c>
      <c r="C6" t="s">
        <v>1990</v>
      </c>
      <c r="D6" t="s">
        <v>2026</v>
      </c>
      <c r="E6" t="s">
        <v>2163</v>
      </c>
      <c r="H6" t="s">
        <v>121</v>
      </c>
    </row>
    <row r="7" spans="1:11">
      <c r="A7" s="365">
        <v>46244</v>
      </c>
      <c r="B7" t="s">
        <v>2152</v>
      </c>
      <c r="C7" t="s">
        <v>1990</v>
      </c>
      <c r="D7" t="s">
        <v>2041</v>
      </c>
      <c r="E7" t="s">
        <v>2164</v>
      </c>
      <c r="F7" t="s">
        <v>5195</v>
      </c>
      <c r="G7" t="s">
        <v>5196</v>
      </c>
      <c r="H7" t="s">
        <v>2166</v>
      </c>
      <c r="I7" t="s">
        <v>49</v>
      </c>
    </row>
    <row r="8" spans="1:11">
      <c r="A8" s="365">
        <v>46244</v>
      </c>
      <c r="B8" t="s">
        <v>2152</v>
      </c>
      <c r="C8" t="s">
        <v>1990</v>
      </c>
      <c r="D8" t="s">
        <v>960</v>
      </c>
      <c r="E8" t="s">
        <v>2168</v>
      </c>
      <c r="F8" t="s">
        <v>5195</v>
      </c>
      <c r="G8" t="s">
        <v>5197</v>
      </c>
      <c r="H8" t="s">
        <v>59</v>
      </c>
      <c r="I8" t="s">
        <v>49</v>
      </c>
    </row>
    <row r="9" spans="1:11">
      <c r="A9" s="365">
        <v>46245</v>
      </c>
      <c r="B9" t="s">
        <v>2152</v>
      </c>
      <c r="C9" t="s">
        <v>1990</v>
      </c>
      <c r="D9" t="s">
        <v>960</v>
      </c>
      <c r="E9" t="s">
        <v>2169</v>
      </c>
      <c r="F9" t="s">
        <v>5198</v>
      </c>
      <c r="G9" t="s">
        <v>5199</v>
      </c>
      <c r="H9" t="s">
        <v>108</v>
      </c>
    </row>
    <row r="10" spans="1:11">
      <c r="A10" s="365">
        <v>46245</v>
      </c>
      <c r="B10" t="s">
        <v>1995</v>
      </c>
      <c r="C10" t="s">
        <v>1990</v>
      </c>
      <c r="D10" t="s">
        <v>1996</v>
      </c>
      <c r="E10" t="s">
        <v>1896</v>
      </c>
      <c r="F10" t="s">
        <v>5200</v>
      </c>
      <c r="G10" t="s">
        <v>5201</v>
      </c>
      <c r="H10" t="s">
        <v>1898</v>
      </c>
    </row>
    <row r="11" spans="1:11">
      <c r="A11" s="365">
        <v>46245</v>
      </c>
      <c r="B11" t="s">
        <v>1995</v>
      </c>
      <c r="C11" t="s">
        <v>1990</v>
      </c>
      <c r="D11" t="s">
        <v>960</v>
      </c>
      <c r="E11" t="s">
        <v>2177</v>
      </c>
      <c r="F11" t="s">
        <v>5202</v>
      </c>
      <c r="G11" t="s">
        <v>5203</v>
      </c>
      <c r="H11" t="s">
        <v>2179</v>
      </c>
    </row>
    <row r="12" spans="1:11">
      <c r="A12" s="365">
        <v>46245</v>
      </c>
      <c r="B12" t="s">
        <v>1995</v>
      </c>
      <c r="C12" t="s">
        <v>1990</v>
      </c>
      <c r="D12" t="s">
        <v>960</v>
      </c>
      <c r="E12" t="s">
        <v>2181</v>
      </c>
      <c r="F12" t="s">
        <v>5204</v>
      </c>
      <c r="G12" t="s">
        <v>5201</v>
      </c>
      <c r="H12" t="s">
        <v>2183</v>
      </c>
    </row>
    <row r="13" spans="1:11">
      <c r="A13" s="365">
        <v>46245</v>
      </c>
      <c r="B13" t="s">
        <v>1995</v>
      </c>
      <c r="C13" t="s">
        <v>1990</v>
      </c>
      <c r="D13" t="s">
        <v>2016</v>
      </c>
      <c r="E13" t="s">
        <v>2185</v>
      </c>
      <c r="F13" t="s">
        <v>5205</v>
      </c>
      <c r="G13" t="s">
        <v>5206</v>
      </c>
      <c r="H13" t="s">
        <v>2109</v>
      </c>
      <c r="I13" t="s">
        <v>504</v>
      </c>
    </row>
    <row r="14" spans="1:11">
      <c r="A14" s="365">
        <v>46245</v>
      </c>
      <c r="B14" t="s">
        <v>1995</v>
      </c>
      <c r="C14" t="s">
        <v>1990</v>
      </c>
      <c r="D14" t="s">
        <v>2026</v>
      </c>
      <c r="E14" t="s">
        <v>2187</v>
      </c>
      <c r="F14" t="s">
        <v>5207</v>
      </c>
      <c r="G14" t="s">
        <v>5208</v>
      </c>
      <c r="H14" t="s">
        <v>121</v>
      </c>
    </row>
    <row r="15" spans="1:11">
      <c r="A15" s="365">
        <v>46245</v>
      </c>
      <c r="B15" t="s">
        <v>1995</v>
      </c>
      <c r="C15" t="s">
        <v>1990</v>
      </c>
      <c r="D15" t="s">
        <v>2041</v>
      </c>
      <c r="E15" t="s">
        <v>2189</v>
      </c>
      <c r="F15" t="s">
        <v>5209</v>
      </c>
      <c r="G15" t="s">
        <v>5210</v>
      </c>
      <c r="H15" t="s">
        <v>2191</v>
      </c>
    </row>
    <row r="16" spans="1:11">
      <c r="A16" s="365">
        <v>46246</v>
      </c>
      <c r="B16" t="s">
        <v>1995</v>
      </c>
      <c r="C16" t="s">
        <v>1990</v>
      </c>
      <c r="D16" t="s">
        <v>960</v>
      </c>
      <c r="E16" t="s">
        <v>2194</v>
      </c>
      <c r="F16" t="s">
        <v>5211</v>
      </c>
      <c r="G16" t="s">
        <v>5212</v>
      </c>
      <c r="H16" t="s">
        <v>128</v>
      </c>
    </row>
    <row r="17" spans="1:9">
      <c r="A17" s="365">
        <v>46246</v>
      </c>
      <c r="B17" t="s">
        <v>2055</v>
      </c>
      <c r="C17" t="s">
        <v>1990</v>
      </c>
      <c r="D17" t="s">
        <v>1996</v>
      </c>
      <c r="E17" t="s">
        <v>2197</v>
      </c>
      <c r="F17" t="s">
        <v>5213</v>
      </c>
      <c r="G17" t="s">
        <v>5214</v>
      </c>
      <c r="H17" t="s">
        <v>2199</v>
      </c>
      <c r="I17" t="s">
        <v>280</v>
      </c>
    </row>
    <row r="18" spans="1:9">
      <c r="A18" s="365">
        <v>46246</v>
      </c>
      <c r="B18" t="s">
        <v>2055</v>
      </c>
      <c r="C18" t="s">
        <v>1990</v>
      </c>
      <c r="D18" t="s">
        <v>960</v>
      </c>
      <c r="E18" t="s">
        <v>2205</v>
      </c>
      <c r="F18" t="s">
        <v>5215</v>
      </c>
      <c r="G18" t="s">
        <v>5216</v>
      </c>
      <c r="H18" t="s">
        <v>108</v>
      </c>
      <c r="I18" t="s">
        <v>280</v>
      </c>
    </row>
    <row r="19" spans="1:9">
      <c r="A19" s="365">
        <v>46246</v>
      </c>
      <c r="B19" t="s">
        <v>2055</v>
      </c>
      <c r="C19" t="s">
        <v>1990</v>
      </c>
      <c r="D19" t="s">
        <v>960</v>
      </c>
      <c r="E19" t="s">
        <v>2207</v>
      </c>
      <c r="F19" t="s">
        <v>5217</v>
      </c>
      <c r="G19" t="s">
        <v>5218</v>
      </c>
      <c r="H19" t="s">
        <v>108</v>
      </c>
    </row>
    <row r="20" spans="1:9">
      <c r="A20" s="365">
        <v>46246</v>
      </c>
      <c r="B20" t="s">
        <v>2055</v>
      </c>
      <c r="C20" t="s">
        <v>1990</v>
      </c>
      <c r="D20" t="s">
        <v>960</v>
      </c>
      <c r="E20" t="s">
        <v>2208</v>
      </c>
      <c r="F20" t="s">
        <v>5219</v>
      </c>
      <c r="G20" t="s">
        <v>5220</v>
      </c>
      <c r="H20" t="s">
        <v>121</v>
      </c>
    </row>
    <row r="21" spans="1:9">
      <c r="A21" s="365">
        <v>46246</v>
      </c>
      <c r="B21" t="s">
        <v>2055</v>
      </c>
      <c r="C21" t="s">
        <v>1990</v>
      </c>
      <c r="D21" t="s">
        <v>2016</v>
      </c>
      <c r="E21" t="s">
        <v>2209</v>
      </c>
      <c r="F21" t="s">
        <v>5219</v>
      </c>
      <c r="G21" t="s">
        <v>5221</v>
      </c>
      <c r="H21" t="s">
        <v>121</v>
      </c>
      <c r="I21" t="s">
        <v>280</v>
      </c>
    </row>
    <row r="22" spans="1:9">
      <c r="A22" s="365">
        <v>46246</v>
      </c>
      <c r="B22" t="s">
        <v>2055</v>
      </c>
      <c r="C22" t="s">
        <v>1990</v>
      </c>
      <c r="D22" t="s">
        <v>2026</v>
      </c>
      <c r="E22" t="s">
        <v>2211</v>
      </c>
      <c r="F22" t="s">
        <v>5222</v>
      </c>
      <c r="G22" t="s">
        <v>5223</v>
      </c>
      <c r="H22" t="s">
        <v>2213</v>
      </c>
      <c r="I22" t="s">
        <v>37</v>
      </c>
    </row>
    <row r="23" spans="1:9">
      <c r="A23" s="365">
        <v>46246</v>
      </c>
      <c r="B23" t="s">
        <v>2055</v>
      </c>
      <c r="C23" t="s">
        <v>1990</v>
      </c>
      <c r="D23" t="s">
        <v>960</v>
      </c>
      <c r="E23" t="s">
        <v>2215</v>
      </c>
      <c r="F23" t="s">
        <v>5224</v>
      </c>
      <c r="G23" t="s">
        <v>5225</v>
      </c>
      <c r="H23" t="s">
        <v>108</v>
      </c>
    </row>
    <row r="24" spans="1:9">
      <c r="A24" s="365">
        <v>46246</v>
      </c>
      <c r="B24" t="s">
        <v>2055</v>
      </c>
      <c r="C24" t="s">
        <v>1990</v>
      </c>
      <c r="D24" t="s">
        <v>960</v>
      </c>
      <c r="E24" t="s">
        <v>2216</v>
      </c>
      <c r="F24" t="s">
        <v>5226</v>
      </c>
      <c r="G24" t="s">
        <v>5227</v>
      </c>
      <c r="H24" t="s">
        <v>36</v>
      </c>
      <c r="I24" t="s">
        <v>37</v>
      </c>
    </row>
    <row r="25" spans="1:9">
      <c r="A25" s="365">
        <v>46246</v>
      </c>
      <c r="B25" t="s">
        <v>2055</v>
      </c>
      <c r="C25" t="s">
        <v>1990</v>
      </c>
      <c r="D25" t="s">
        <v>2041</v>
      </c>
      <c r="E25" t="s">
        <v>2217</v>
      </c>
      <c r="F25" t="s">
        <v>5228</v>
      </c>
      <c r="G25" t="s">
        <v>5229</v>
      </c>
      <c r="H25" t="s">
        <v>81</v>
      </c>
      <c r="I25" t="s">
        <v>82</v>
      </c>
    </row>
    <row r="26" spans="1:9">
      <c r="A26" s="365">
        <v>46247</v>
      </c>
      <c r="B26" t="s">
        <v>2055</v>
      </c>
      <c r="C26" t="s">
        <v>1990</v>
      </c>
      <c r="D26" t="s">
        <v>960</v>
      </c>
      <c r="E26" t="s">
        <v>2220</v>
      </c>
      <c r="F26" t="s">
        <v>5230</v>
      </c>
      <c r="G26" t="s">
        <v>5231</v>
      </c>
      <c r="H26" t="s">
        <v>121</v>
      </c>
    </row>
    <row r="27" spans="1:9">
      <c r="A27" s="365">
        <v>46247</v>
      </c>
      <c r="B27" t="s">
        <v>2086</v>
      </c>
      <c r="C27" t="s">
        <v>1990</v>
      </c>
      <c r="D27" t="s">
        <v>1996</v>
      </c>
      <c r="E27" t="s">
        <v>2222</v>
      </c>
      <c r="F27" t="s">
        <v>5232</v>
      </c>
      <c r="G27" t="s">
        <v>5233</v>
      </c>
      <c r="H27" t="s">
        <v>2089</v>
      </c>
      <c r="I27" t="s">
        <v>330</v>
      </c>
    </row>
    <row r="28" spans="1:9">
      <c r="A28" s="365">
        <v>46247</v>
      </c>
      <c r="B28" t="s">
        <v>2086</v>
      </c>
      <c r="C28" t="s">
        <v>1990</v>
      </c>
      <c r="D28" t="s">
        <v>960</v>
      </c>
      <c r="E28" t="s">
        <v>2225</v>
      </c>
      <c r="F28" t="s">
        <v>5234</v>
      </c>
      <c r="G28" t="s">
        <v>5235</v>
      </c>
      <c r="H28" t="s">
        <v>1617</v>
      </c>
    </row>
    <row r="29" spans="1:9">
      <c r="A29" s="365">
        <v>46247</v>
      </c>
      <c r="B29" t="s">
        <v>2086</v>
      </c>
      <c r="C29" t="s">
        <v>1990</v>
      </c>
      <c r="D29" t="s">
        <v>960</v>
      </c>
      <c r="E29" t="s">
        <v>2228</v>
      </c>
      <c r="F29" t="s">
        <v>5236</v>
      </c>
      <c r="G29" t="s">
        <v>5237</v>
      </c>
      <c r="H29" t="s">
        <v>1555</v>
      </c>
    </row>
    <row r="30" spans="1:9">
      <c r="A30" s="365">
        <v>46247</v>
      </c>
      <c r="B30" t="s">
        <v>2086</v>
      </c>
      <c r="C30" t="s">
        <v>1990</v>
      </c>
      <c r="D30" t="s">
        <v>960</v>
      </c>
      <c r="E30" t="s">
        <v>2229</v>
      </c>
      <c r="F30" t="s">
        <v>5238</v>
      </c>
      <c r="G30" t="s">
        <v>5239</v>
      </c>
      <c r="H30" t="s">
        <v>121</v>
      </c>
    </row>
    <row r="31" spans="1:9">
      <c r="A31" s="365">
        <v>46247</v>
      </c>
      <c r="B31" t="s">
        <v>2086</v>
      </c>
      <c r="C31" t="s">
        <v>1990</v>
      </c>
      <c r="D31" t="s">
        <v>2016</v>
      </c>
      <c r="E31" t="s">
        <v>2230</v>
      </c>
      <c r="F31" t="s">
        <v>5240</v>
      </c>
      <c r="G31" t="s">
        <v>5241</v>
      </c>
      <c r="H31" t="s">
        <v>121</v>
      </c>
      <c r="I31" t="s">
        <v>504</v>
      </c>
    </row>
    <row r="32" spans="1:9">
      <c r="A32" s="365">
        <v>46247</v>
      </c>
      <c r="B32" t="s">
        <v>2086</v>
      </c>
      <c r="C32" t="s">
        <v>1990</v>
      </c>
      <c r="D32" t="s">
        <v>2026</v>
      </c>
      <c r="E32" t="s">
        <v>2233</v>
      </c>
      <c r="H32" t="s">
        <v>121</v>
      </c>
    </row>
    <row r="33" spans="1:11">
      <c r="A33" s="365">
        <v>46247</v>
      </c>
      <c r="B33" t="s">
        <v>2086</v>
      </c>
      <c r="C33" t="s">
        <v>1990</v>
      </c>
      <c r="D33" t="s">
        <v>2041</v>
      </c>
      <c r="E33" t="s">
        <v>2234</v>
      </c>
      <c r="F33" t="s">
        <v>5242</v>
      </c>
      <c r="G33" t="s">
        <v>5243</v>
      </c>
      <c r="H33" t="s">
        <v>2236</v>
      </c>
    </row>
    <row r="34" spans="1:11">
      <c r="A34" s="365">
        <v>46248</v>
      </c>
      <c r="B34" t="s">
        <v>2086</v>
      </c>
      <c r="C34" t="s">
        <v>1990</v>
      </c>
      <c r="D34" t="s">
        <v>960</v>
      </c>
      <c r="E34" t="s">
        <v>2238</v>
      </c>
      <c r="F34" t="s">
        <v>5244</v>
      </c>
      <c r="G34" t="s">
        <v>5245</v>
      </c>
      <c r="H34" t="s">
        <v>128</v>
      </c>
    </row>
    <row r="35" spans="1:11">
      <c r="A35" s="365">
        <v>46248</v>
      </c>
      <c r="B35" t="s">
        <v>2126</v>
      </c>
      <c r="C35" t="s">
        <v>1990</v>
      </c>
      <c r="D35" t="s">
        <v>1996</v>
      </c>
      <c r="E35" t="s">
        <v>2240</v>
      </c>
      <c r="F35" t="s">
        <v>5246</v>
      </c>
      <c r="G35" t="s">
        <v>5247</v>
      </c>
      <c r="H35" t="s">
        <v>2242</v>
      </c>
      <c r="I35" t="s">
        <v>797</v>
      </c>
    </row>
    <row r="36" spans="1:11">
      <c r="A36" s="365">
        <v>46248</v>
      </c>
      <c r="B36" t="s">
        <v>2126</v>
      </c>
      <c r="C36" t="s">
        <v>1990</v>
      </c>
      <c r="D36" t="s">
        <v>960</v>
      </c>
      <c r="E36" t="s">
        <v>2248</v>
      </c>
      <c r="F36" t="s">
        <v>5248</v>
      </c>
      <c r="G36" t="s">
        <v>5249</v>
      </c>
      <c r="H36" t="s">
        <v>2250</v>
      </c>
      <c r="I36" t="s">
        <v>797</v>
      </c>
    </row>
    <row r="37" spans="1:11">
      <c r="A37" s="365">
        <v>46248</v>
      </c>
      <c r="B37" t="s">
        <v>2126</v>
      </c>
      <c r="C37" t="s">
        <v>1990</v>
      </c>
      <c r="D37" t="s">
        <v>960</v>
      </c>
      <c r="E37" t="s">
        <v>5250</v>
      </c>
      <c r="F37" t="s">
        <v>5251</v>
      </c>
      <c r="G37" t="s">
        <v>5252</v>
      </c>
      <c r="H37" t="s">
        <v>873</v>
      </c>
    </row>
    <row r="38" spans="1:11">
      <c r="A38" s="365">
        <v>46248</v>
      </c>
      <c r="B38" t="s">
        <v>2126</v>
      </c>
      <c r="C38" t="s">
        <v>1990</v>
      </c>
      <c r="D38" t="s">
        <v>2016</v>
      </c>
      <c r="E38" t="s">
        <v>5253</v>
      </c>
      <c r="F38" t="s">
        <v>5254</v>
      </c>
      <c r="G38" t="s">
        <v>5255</v>
      </c>
      <c r="H38" t="s">
        <v>2257</v>
      </c>
      <c r="I38" t="s">
        <v>797</v>
      </c>
    </row>
    <row r="39" spans="1:11">
      <c r="A39" s="365">
        <v>46248</v>
      </c>
      <c r="B39" t="s">
        <v>2126</v>
      </c>
      <c r="C39" t="s">
        <v>1990</v>
      </c>
      <c r="D39" t="s">
        <v>2026</v>
      </c>
      <c r="E39" t="s">
        <v>2400</v>
      </c>
      <c r="H39" t="s">
        <v>121</v>
      </c>
    </row>
    <row r="40" spans="1:11">
      <c r="A40" s="365">
        <v>46248</v>
      </c>
      <c r="B40" t="s">
        <v>2126</v>
      </c>
      <c r="C40" t="s">
        <v>1990</v>
      </c>
      <c r="D40" t="s">
        <v>2041</v>
      </c>
      <c r="E40" t="s">
        <v>2259</v>
      </c>
      <c r="F40" t="s">
        <v>5222</v>
      </c>
      <c r="G40" t="s">
        <v>5256</v>
      </c>
      <c r="H40" t="s">
        <v>36</v>
      </c>
      <c r="I40" t="s">
        <v>37</v>
      </c>
    </row>
    <row r="41" spans="1:11">
      <c r="A41" s="365">
        <v>46251</v>
      </c>
      <c r="B41" t="s">
        <v>2126</v>
      </c>
      <c r="C41" t="s">
        <v>1990</v>
      </c>
      <c r="D41" t="s">
        <v>960</v>
      </c>
      <c r="E41" t="s">
        <v>2262</v>
      </c>
      <c r="F41" t="s">
        <v>5257</v>
      </c>
      <c r="G41" t="s">
        <v>5258</v>
      </c>
      <c r="H41" t="s">
        <v>121</v>
      </c>
    </row>
    <row r="42" spans="1:11">
      <c r="A42" s="365">
        <v>46251</v>
      </c>
      <c r="B42" t="s">
        <v>2152</v>
      </c>
      <c r="C42" t="s">
        <v>1964</v>
      </c>
      <c r="D42" t="s">
        <v>1996</v>
      </c>
      <c r="E42" t="s">
        <v>2264</v>
      </c>
      <c r="H42" t="s">
        <v>121</v>
      </c>
    </row>
    <row r="43" spans="1:11">
      <c r="A43" s="365">
        <v>46251</v>
      </c>
      <c r="B43" t="s">
        <v>2152</v>
      </c>
      <c r="C43" t="s">
        <v>2008</v>
      </c>
      <c r="D43" t="s">
        <v>1996</v>
      </c>
      <c r="E43" t="s">
        <v>2265</v>
      </c>
      <c r="F43" t="s">
        <v>5259</v>
      </c>
      <c r="G43" t="s">
        <v>5260</v>
      </c>
      <c r="H43" t="s">
        <v>2267</v>
      </c>
      <c r="I43" t="s">
        <v>1249</v>
      </c>
    </row>
    <row r="44" spans="1:11">
      <c r="A44" s="365">
        <v>46251</v>
      </c>
      <c r="B44" t="s">
        <v>2152</v>
      </c>
      <c r="C44" t="s">
        <v>2008</v>
      </c>
      <c r="D44" t="s">
        <v>1996</v>
      </c>
      <c r="E44" t="s">
        <v>1890</v>
      </c>
      <c r="H44" t="s">
        <v>121</v>
      </c>
      <c r="K44">
        <v>20</v>
      </c>
    </row>
    <row r="45" spans="1:11">
      <c r="A45" s="365">
        <v>46251</v>
      </c>
      <c r="B45" t="s">
        <v>2152</v>
      </c>
      <c r="C45" t="s">
        <v>1990</v>
      </c>
      <c r="D45" t="s">
        <v>1996</v>
      </c>
      <c r="E45" t="s">
        <v>2270</v>
      </c>
      <c r="F45" t="s">
        <v>5261</v>
      </c>
      <c r="G45" t="s">
        <v>5262</v>
      </c>
      <c r="H45" t="s">
        <v>2272</v>
      </c>
      <c r="I45" t="s">
        <v>1249</v>
      </c>
    </row>
    <row r="46" spans="1:11">
      <c r="A46" s="365">
        <v>46251</v>
      </c>
      <c r="B46" t="s">
        <v>2152</v>
      </c>
      <c r="C46" t="s">
        <v>1990</v>
      </c>
      <c r="D46" t="s">
        <v>960</v>
      </c>
      <c r="E46" t="s">
        <v>2273</v>
      </c>
      <c r="F46" t="s">
        <v>5263</v>
      </c>
      <c r="G46" t="s">
        <v>5264</v>
      </c>
      <c r="H46" t="s">
        <v>1533</v>
      </c>
    </row>
    <row r="47" spans="1:11">
      <c r="A47" s="365">
        <v>46251</v>
      </c>
      <c r="B47" t="s">
        <v>2152</v>
      </c>
      <c r="C47" t="s">
        <v>1964</v>
      </c>
      <c r="D47" t="s">
        <v>2016</v>
      </c>
      <c r="E47" t="s">
        <v>2275</v>
      </c>
      <c r="F47" t="s">
        <v>5265</v>
      </c>
      <c r="G47" t="s">
        <v>5266</v>
      </c>
      <c r="H47" t="s">
        <v>30</v>
      </c>
      <c r="I47" t="s">
        <v>5267</v>
      </c>
    </row>
    <row r="48" spans="1:11">
      <c r="A48" s="365">
        <v>46251</v>
      </c>
      <c r="B48" t="s">
        <v>2152</v>
      </c>
      <c r="C48" t="s">
        <v>1990</v>
      </c>
      <c r="D48" t="s">
        <v>2026</v>
      </c>
      <c r="E48" t="s">
        <v>2141</v>
      </c>
      <c r="H48" t="s">
        <v>121</v>
      </c>
    </row>
    <row r="49" spans="1:9">
      <c r="A49" s="365">
        <v>46251</v>
      </c>
      <c r="B49" t="s">
        <v>2152</v>
      </c>
      <c r="C49" t="s">
        <v>1990</v>
      </c>
      <c r="D49" t="s">
        <v>2041</v>
      </c>
      <c r="E49" t="s">
        <v>2278</v>
      </c>
      <c r="F49" t="s">
        <v>5268</v>
      </c>
      <c r="G49" t="s">
        <v>5269</v>
      </c>
      <c r="H49" t="s">
        <v>2081</v>
      </c>
    </row>
    <row r="50" spans="1:9">
      <c r="A50" s="365">
        <v>46251</v>
      </c>
      <c r="B50" t="s">
        <v>2152</v>
      </c>
      <c r="C50" t="s">
        <v>1990</v>
      </c>
      <c r="D50" t="s">
        <v>960</v>
      </c>
      <c r="E50" t="s">
        <v>2280</v>
      </c>
      <c r="F50" t="s">
        <v>5270</v>
      </c>
      <c r="G50" t="s">
        <v>5271</v>
      </c>
      <c r="H50" t="s">
        <v>345</v>
      </c>
    </row>
    <row r="51" spans="1:9">
      <c r="A51" s="365">
        <v>46252</v>
      </c>
      <c r="B51" t="s">
        <v>2152</v>
      </c>
      <c r="C51" t="s">
        <v>1990</v>
      </c>
      <c r="D51" t="s">
        <v>960</v>
      </c>
      <c r="E51" t="s">
        <v>2281</v>
      </c>
      <c r="F51" t="s">
        <v>5198</v>
      </c>
      <c r="G51" t="s">
        <v>5199</v>
      </c>
      <c r="H51" t="s">
        <v>108</v>
      </c>
    </row>
    <row r="52" spans="1:9">
      <c r="A52" s="365">
        <v>46252</v>
      </c>
      <c r="B52" t="s">
        <v>1995</v>
      </c>
      <c r="C52" t="s">
        <v>2000</v>
      </c>
      <c r="D52" t="s">
        <v>1996</v>
      </c>
      <c r="E52" t="s">
        <v>2282</v>
      </c>
      <c r="F52" t="s">
        <v>5272</v>
      </c>
      <c r="G52" t="s">
        <v>5273</v>
      </c>
      <c r="H52" t="s">
        <v>2284</v>
      </c>
      <c r="I52" t="s">
        <v>5274</v>
      </c>
    </row>
    <row r="53" spans="1:9">
      <c r="A53" s="365">
        <v>46252</v>
      </c>
      <c r="B53" t="s">
        <v>1995</v>
      </c>
      <c r="C53" t="s">
        <v>2008</v>
      </c>
      <c r="D53" t="s">
        <v>2016</v>
      </c>
      <c r="E53" t="s">
        <v>2286</v>
      </c>
      <c r="F53" t="s">
        <v>5275</v>
      </c>
      <c r="G53" t="s">
        <v>5276</v>
      </c>
      <c r="H53" t="s">
        <v>2288</v>
      </c>
      <c r="I53" t="s">
        <v>5277</v>
      </c>
    </row>
    <row r="54" spans="1:9">
      <c r="A54" s="365">
        <v>46252</v>
      </c>
      <c r="B54" t="s">
        <v>1995</v>
      </c>
      <c r="C54" t="s">
        <v>1990</v>
      </c>
      <c r="D54" t="s">
        <v>1996</v>
      </c>
      <c r="E54" t="s">
        <v>2087</v>
      </c>
      <c r="F54" t="s">
        <v>5278</v>
      </c>
      <c r="G54" t="s">
        <v>5279</v>
      </c>
      <c r="H54" t="s">
        <v>2089</v>
      </c>
      <c r="I54" t="s">
        <v>330</v>
      </c>
    </row>
    <row r="55" spans="1:9">
      <c r="A55" s="365">
        <v>46252</v>
      </c>
      <c r="B55" t="s">
        <v>1995</v>
      </c>
      <c r="C55" t="s">
        <v>1990</v>
      </c>
      <c r="D55" t="s">
        <v>960</v>
      </c>
      <c r="E55" t="s">
        <v>2099</v>
      </c>
      <c r="F55" t="s">
        <v>5280</v>
      </c>
      <c r="G55" t="s">
        <v>5279</v>
      </c>
      <c r="H55" t="s">
        <v>2101</v>
      </c>
      <c r="I55" t="s">
        <v>330</v>
      </c>
    </row>
    <row r="56" spans="1:9">
      <c r="A56" s="365">
        <v>46252</v>
      </c>
      <c r="B56" t="s">
        <v>1995</v>
      </c>
      <c r="C56" t="s">
        <v>1990</v>
      </c>
      <c r="D56" t="s">
        <v>960</v>
      </c>
      <c r="E56" t="s">
        <v>2290</v>
      </c>
      <c r="F56" t="s">
        <v>5281</v>
      </c>
      <c r="G56" t="s">
        <v>5282</v>
      </c>
      <c r="H56" t="s">
        <v>1617</v>
      </c>
    </row>
    <row r="57" spans="1:9">
      <c r="A57" s="365">
        <v>46252</v>
      </c>
      <c r="B57" t="s">
        <v>1995</v>
      </c>
      <c r="C57" t="s">
        <v>1990</v>
      </c>
      <c r="D57" t="s">
        <v>960</v>
      </c>
      <c r="E57" t="s">
        <v>2292</v>
      </c>
      <c r="F57" t="s">
        <v>5283</v>
      </c>
      <c r="G57" t="s">
        <v>5284</v>
      </c>
      <c r="H57" t="s">
        <v>4644</v>
      </c>
    </row>
    <row r="58" spans="1:9">
      <c r="A58" s="365">
        <v>46252</v>
      </c>
      <c r="B58" t="s">
        <v>1995</v>
      </c>
      <c r="C58" t="s">
        <v>1990</v>
      </c>
      <c r="D58" t="s">
        <v>2016</v>
      </c>
      <c r="E58" t="s">
        <v>2107</v>
      </c>
      <c r="F58" t="s">
        <v>5285</v>
      </c>
      <c r="G58" t="s">
        <v>5286</v>
      </c>
      <c r="H58" t="s">
        <v>2295</v>
      </c>
    </row>
    <row r="59" spans="1:9">
      <c r="A59" s="365">
        <v>46252</v>
      </c>
      <c r="B59" t="s">
        <v>1995</v>
      </c>
      <c r="C59" t="s">
        <v>1990</v>
      </c>
      <c r="D59" t="s">
        <v>2026</v>
      </c>
      <c r="E59" t="s">
        <v>2296</v>
      </c>
      <c r="H59" t="s">
        <v>121</v>
      </c>
    </row>
    <row r="60" spans="1:9">
      <c r="A60" s="365">
        <v>46252</v>
      </c>
      <c r="B60" t="s">
        <v>1995</v>
      </c>
      <c r="C60" t="s">
        <v>1990</v>
      </c>
      <c r="D60" t="s">
        <v>2041</v>
      </c>
      <c r="E60" t="s">
        <v>2297</v>
      </c>
      <c r="F60" t="s">
        <v>5287</v>
      </c>
      <c r="G60" t="s">
        <v>5288</v>
      </c>
      <c r="H60" t="s">
        <v>409</v>
      </c>
      <c r="I60" t="s">
        <v>410</v>
      </c>
    </row>
    <row r="61" spans="1:9">
      <c r="A61" s="365">
        <v>46253</v>
      </c>
      <c r="B61" t="s">
        <v>1995</v>
      </c>
      <c r="C61" t="s">
        <v>1990</v>
      </c>
      <c r="D61" t="s">
        <v>960</v>
      </c>
      <c r="E61" t="s">
        <v>2301</v>
      </c>
      <c r="F61" t="s">
        <v>5289</v>
      </c>
      <c r="G61" t="s">
        <v>5290</v>
      </c>
      <c r="H61" t="s">
        <v>121</v>
      </c>
    </row>
    <row r="62" spans="1:9">
      <c r="A62" s="365">
        <v>46253</v>
      </c>
      <c r="B62" t="s">
        <v>2055</v>
      </c>
      <c r="C62" t="s">
        <v>2008</v>
      </c>
      <c r="D62" t="s">
        <v>1996</v>
      </c>
      <c r="E62" t="s">
        <v>2303</v>
      </c>
      <c r="F62" t="s">
        <v>5291</v>
      </c>
      <c r="G62" t="s">
        <v>5292</v>
      </c>
      <c r="H62" t="s">
        <v>1593</v>
      </c>
      <c r="I62" t="s">
        <v>1114</v>
      </c>
    </row>
    <row r="63" spans="1:9">
      <c r="A63" s="365">
        <v>46253</v>
      </c>
      <c r="B63" t="s">
        <v>2055</v>
      </c>
      <c r="C63" t="s">
        <v>2008</v>
      </c>
      <c r="D63" t="s">
        <v>2016</v>
      </c>
      <c r="E63" t="s">
        <v>1432</v>
      </c>
      <c r="F63" t="s">
        <v>5293</v>
      </c>
      <c r="G63" t="s">
        <v>5294</v>
      </c>
      <c r="H63" t="s">
        <v>1435</v>
      </c>
      <c r="I63" t="s">
        <v>1436</v>
      </c>
    </row>
    <row r="64" spans="1:9">
      <c r="A64" s="365">
        <v>46253</v>
      </c>
      <c r="B64" t="s">
        <v>2055</v>
      </c>
      <c r="C64" t="s">
        <v>1990</v>
      </c>
      <c r="D64" t="s">
        <v>1996</v>
      </c>
      <c r="E64" t="s">
        <v>2306</v>
      </c>
      <c r="F64" t="s">
        <v>5295</v>
      </c>
      <c r="G64" t="s">
        <v>5296</v>
      </c>
      <c r="H64" t="s">
        <v>101</v>
      </c>
    </row>
    <row r="65" spans="1:9">
      <c r="A65" s="365">
        <v>46253</v>
      </c>
      <c r="B65" t="s">
        <v>2055</v>
      </c>
      <c r="C65" t="s">
        <v>1990</v>
      </c>
      <c r="D65" t="s">
        <v>960</v>
      </c>
      <c r="E65" t="s">
        <v>2017</v>
      </c>
      <c r="F65" t="s">
        <v>5297</v>
      </c>
      <c r="G65" t="s">
        <v>5298</v>
      </c>
      <c r="H65" t="s">
        <v>115</v>
      </c>
    </row>
    <row r="66" spans="1:9">
      <c r="A66" s="365">
        <v>46253</v>
      </c>
      <c r="B66" t="s">
        <v>2055</v>
      </c>
      <c r="C66" t="s">
        <v>1990</v>
      </c>
      <c r="D66" t="s">
        <v>960</v>
      </c>
      <c r="E66" t="s">
        <v>2313</v>
      </c>
      <c r="F66" t="s">
        <v>5299</v>
      </c>
      <c r="G66" t="s">
        <v>5300</v>
      </c>
      <c r="H66" t="s">
        <v>121</v>
      </c>
    </row>
    <row r="67" spans="1:9">
      <c r="A67" s="365">
        <v>46253</v>
      </c>
      <c r="B67" t="s">
        <v>2055</v>
      </c>
      <c r="C67" t="s">
        <v>1990</v>
      </c>
      <c r="D67" t="s">
        <v>2016</v>
      </c>
      <c r="E67" t="s">
        <v>2017</v>
      </c>
      <c r="F67" t="s">
        <v>5297</v>
      </c>
      <c r="G67" t="s">
        <v>5298</v>
      </c>
      <c r="H67" t="s">
        <v>115</v>
      </c>
    </row>
    <row r="68" spans="1:9">
      <c r="A68" s="365">
        <v>46253</v>
      </c>
      <c r="B68" t="s">
        <v>2055</v>
      </c>
      <c r="C68" t="s">
        <v>1990</v>
      </c>
      <c r="D68" t="s">
        <v>2026</v>
      </c>
      <c r="E68" t="s">
        <v>2316</v>
      </c>
      <c r="F68" t="s">
        <v>5195</v>
      </c>
      <c r="G68" t="s">
        <v>5196</v>
      </c>
      <c r="H68" t="s">
        <v>2166</v>
      </c>
      <c r="I68" t="s">
        <v>49</v>
      </c>
    </row>
    <row r="69" spans="1:9">
      <c r="A69" s="365">
        <v>46253</v>
      </c>
      <c r="B69" t="s">
        <v>2055</v>
      </c>
      <c r="C69" t="s">
        <v>1990</v>
      </c>
      <c r="D69" t="s">
        <v>960</v>
      </c>
      <c r="E69" t="s">
        <v>2317</v>
      </c>
      <c r="F69" t="s">
        <v>5195</v>
      </c>
      <c r="G69" t="s">
        <v>5197</v>
      </c>
      <c r="H69" t="s">
        <v>59</v>
      </c>
      <c r="I69" t="s">
        <v>49</v>
      </c>
    </row>
    <row r="70" spans="1:9">
      <c r="A70" s="365">
        <v>46253</v>
      </c>
      <c r="B70" t="s">
        <v>2055</v>
      </c>
      <c r="C70" t="s">
        <v>1990</v>
      </c>
      <c r="D70" t="s">
        <v>960</v>
      </c>
      <c r="E70" t="s">
        <v>2318</v>
      </c>
      <c r="F70" t="s">
        <v>5198</v>
      </c>
      <c r="G70" t="s">
        <v>5199</v>
      </c>
      <c r="H70" t="s">
        <v>108</v>
      </c>
    </row>
    <row r="71" spans="1:9">
      <c r="A71" s="365">
        <v>46253</v>
      </c>
      <c r="B71" t="s">
        <v>2055</v>
      </c>
      <c r="C71" t="s">
        <v>1990</v>
      </c>
      <c r="D71" t="s">
        <v>2041</v>
      </c>
      <c r="E71" t="s">
        <v>2319</v>
      </c>
      <c r="F71" t="s">
        <v>5301</v>
      </c>
      <c r="G71" t="s">
        <v>5302</v>
      </c>
      <c r="H71" t="s">
        <v>2044</v>
      </c>
      <c r="I71" t="s">
        <v>88</v>
      </c>
    </row>
    <row r="72" spans="1:9">
      <c r="A72" s="365">
        <v>46254</v>
      </c>
      <c r="B72" t="s">
        <v>2055</v>
      </c>
      <c r="C72" t="s">
        <v>1990</v>
      </c>
      <c r="D72" t="s">
        <v>960</v>
      </c>
      <c r="E72" t="s">
        <v>2323</v>
      </c>
      <c r="F72" t="s">
        <v>5230</v>
      </c>
      <c r="G72" t="s">
        <v>5303</v>
      </c>
      <c r="H72" t="s">
        <v>128</v>
      </c>
    </row>
    <row r="73" spans="1:9">
      <c r="A73" s="365">
        <v>46254</v>
      </c>
      <c r="B73" t="s">
        <v>2086</v>
      </c>
      <c r="C73" t="s">
        <v>2008</v>
      </c>
      <c r="D73" t="s">
        <v>1996</v>
      </c>
      <c r="E73" t="s">
        <v>2325</v>
      </c>
      <c r="F73" t="s">
        <v>5304</v>
      </c>
      <c r="G73" t="s">
        <v>5305</v>
      </c>
      <c r="H73" t="s">
        <v>2327</v>
      </c>
    </row>
    <row r="74" spans="1:9">
      <c r="A74" t="s">
        <v>5306</v>
      </c>
      <c r="B74" t="s">
        <v>2086</v>
      </c>
      <c r="C74" t="s">
        <v>2008</v>
      </c>
      <c r="D74" t="s">
        <v>2016</v>
      </c>
      <c r="E74" t="s">
        <v>4791</v>
      </c>
      <c r="F74" t="s">
        <v>5307</v>
      </c>
      <c r="G74" t="s">
        <v>5308</v>
      </c>
      <c r="H74" t="s">
        <v>4653</v>
      </c>
    </row>
    <row r="75" spans="1:9">
      <c r="A75" t="s">
        <v>5306</v>
      </c>
      <c r="B75" t="s">
        <v>2086</v>
      </c>
      <c r="C75" t="s">
        <v>1990</v>
      </c>
      <c r="D75" t="s">
        <v>1996</v>
      </c>
      <c r="E75" t="s">
        <v>2331</v>
      </c>
      <c r="F75" t="s">
        <v>5309</v>
      </c>
      <c r="G75" t="s">
        <v>5310</v>
      </c>
      <c r="H75" t="s">
        <v>2333</v>
      </c>
      <c r="I75" t="s">
        <v>504</v>
      </c>
    </row>
    <row r="76" spans="1:9">
      <c r="A76" t="s">
        <v>5306</v>
      </c>
      <c r="B76" t="s">
        <v>2086</v>
      </c>
      <c r="C76" t="s">
        <v>1990</v>
      </c>
      <c r="D76" t="s">
        <v>2016</v>
      </c>
      <c r="E76" t="s">
        <v>2340</v>
      </c>
      <c r="F76" t="s">
        <v>5311</v>
      </c>
      <c r="G76" t="s">
        <v>5312</v>
      </c>
      <c r="H76" t="s">
        <v>2109</v>
      </c>
      <c r="I76" t="s">
        <v>504</v>
      </c>
    </row>
    <row r="77" spans="1:9">
      <c r="A77" t="s">
        <v>5306</v>
      </c>
      <c r="B77" t="s">
        <v>2086</v>
      </c>
      <c r="C77" t="s">
        <v>1990</v>
      </c>
      <c r="D77" t="s">
        <v>2026</v>
      </c>
      <c r="E77" t="s">
        <v>2233</v>
      </c>
      <c r="H77" t="s">
        <v>121</v>
      </c>
    </row>
    <row r="78" spans="1:9">
      <c r="A78" t="s">
        <v>5306</v>
      </c>
      <c r="B78" t="s">
        <v>2086</v>
      </c>
      <c r="C78" t="s">
        <v>1990</v>
      </c>
      <c r="D78" t="s">
        <v>2041</v>
      </c>
      <c r="E78" t="s">
        <v>2342</v>
      </c>
      <c r="F78" t="s">
        <v>5313</v>
      </c>
      <c r="G78" t="s">
        <v>5314</v>
      </c>
      <c r="H78" t="s">
        <v>2344</v>
      </c>
      <c r="I78" t="s">
        <v>1383</v>
      </c>
    </row>
    <row r="79" spans="1:9">
      <c r="A79" s="365">
        <v>46255</v>
      </c>
      <c r="B79" t="s">
        <v>2086</v>
      </c>
      <c r="C79" t="s">
        <v>1990</v>
      </c>
      <c r="D79" t="s">
        <v>960</v>
      </c>
      <c r="E79" t="s">
        <v>2346</v>
      </c>
      <c r="F79" t="s">
        <v>5315</v>
      </c>
      <c r="G79" t="s">
        <v>5316</v>
      </c>
      <c r="H79" t="s">
        <v>128</v>
      </c>
    </row>
    <row r="80" spans="1:9">
      <c r="A80" s="365">
        <v>46255</v>
      </c>
      <c r="B80" t="s">
        <v>2126</v>
      </c>
      <c r="C80" t="s">
        <v>2008</v>
      </c>
      <c r="D80" t="s">
        <v>1996</v>
      </c>
      <c r="E80" t="s">
        <v>2348</v>
      </c>
      <c r="F80" t="s">
        <v>5317</v>
      </c>
      <c r="G80" t="s">
        <v>5318</v>
      </c>
      <c r="H80" t="s">
        <v>510</v>
      </c>
    </row>
    <row r="81" spans="1:9">
      <c r="A81" s="365">
        <v>46255</v>
      </c>
      <c r="B81" t="s">
        <v>2126</v>
      </c>
      <c r="C81" t="s">
        <v>1990</v>
      </c>
      <c r="D81" t="s">
        <v>1996</v>
      </c>
      <c r="E81" t="s">
        <v>2352</v>
      </c>
      <c r="F81" t="s">
        <v>5319</v>
      </c>
      <c r="G81" t="s">
        <v>5320</v>
      </c>
      <c r="H81" t="s">
        <v>133</v>
      </c>
    </row>
    <row r="82" spans="1:9">
      <c r="A82" s="365">
        <v>46255</v>
      </c>
      <c r="B82" t="s">
        <v>2126</v>
      </c>
      <c r="C82" t="s">
        <v>1990</v>
      </c>
      <c r="D82" t="s">
        <v>2016</v>
      </c>
      <c r="E82" t="s">
        <v>2356</v>
      </c>
      <c r="F82" t="s">
        <v>5321</v>
      </c>
      <c r="G82" t="s">
        <v>5322</v>
      </c>
      <c r="H82" t="s">
        <v>133</v>
      </c>
      <c r="I82" t="s">
        <v>186</v>
      </c>
    </row>
    <row r="83" spans="1:9">
      <c r="A83" s="365">
        <v>46255</v>
      </c>
      <c r="B83" t="s">
        <v>2126</v>
      </c>
      <c r="C83" t="s">
        <v>1990</v>
      </c>
      <c r="D83" t="s">
        <v>2026</v>
      </c>
      <c r="E83" t="s">
        <v>2187</v>
      </c>
      <c r="H83" t="s">
        <v>121</v>
      </c>
    </row>
    <row r="84" spans="1:9">
      <c r="A84" s="365">
        <v>46255</v>
      </c>
      <c r="B84" t="s">
        <v>2126</v>
      </c>
      <c r="C84" t="s">
        <v>1990</v>
      </c>
      <c r="D84" t="s">
        <v>2041</v>
      </c>
      <c r="E84" t="s">
        <v>2359</v>
      </c>
      <c r="F84" t="s">
        <v>5323</v>
      </c>
      <c r="G84" t="s">
        <v>5324</v>
      </c>
      <c r="H84" t="s">
        <v>30</v>
      </c>
      <c r="I84" t="s">
        <v>54</v>
      </c>
    </row>
    <row r="85" spans="1:9">
      <c r="A85" s="365">
        <v>46258</v>
      </c>
      <c r="B85" t="s">
        <v>2126</v>
      </c>
      <c r="C85" t="s">
        <v>1990</v>
      </c>
      <c r="D85" t="s">
        <v>960</v>
      </c>
      <c r="E85" t="s">
        <v>2362</v>
      </c>
      <c r="F85" t="s">
        <v>5257</v>
      </c>
      <c r="G85" t="s">
        <v>5258</v>
      </c>
      <c r="H85" t="s">
        <v>121</v>
      </c>
    </row>
    <row r="86" spans="1:9">
      <c r="A86" s="365">
        <v>46258</v>
      </c>
      <c r="B86" t="s">
        <v>2152</v>
      </c>
      <c r="C86" t="s">
        <v>2008</v>
      </c>
      <c r="D86" t="s">
        <v>1996</v>
      </c>
      <c r="E86" t="s">
        <v>2363</v>
      </c>
      <c r="F86" t="s">
        <v>5325</v>
      </c>
      <c r="G86" t="s">
        <v>5326</v>
      </c>
      <c r="H86" t="s">
        <v>5327</v>
      </c>
      <c r="I86" t="s">
        <v>1114</v>
      </c>
    </row>
    <row r="87" spans="1:9">
      <c r="A87" s="365">
        <v>46258</v>
      </c>
      <c r="B87" t="s">
        <v>2152</v>
      </c>
      <c r="C87" t="s">
        <v>1990</v>
      </c>
      <c r="D87" t="s">
        <v>1996</v>
      </c>
      <c r="E87" t="s">
        <v>2366</v>
      </c>
      <c r="F87" t="s">
        <v>5328</v>
      </c>
      <c r="G87" t="s">
        <v>5329</v>
      </c>
      <c r="H87" t="s">
        <v>2368</v>
      </c>
      <c r="I87" t="s">
        <v>1114</v>
      </c>
    </row>
    <row r="88" spans="1:9">
      <c r="A88" s="365">
        <v>46258</v>
      </c>
      <c r="B88" t="s">
        <v>2152</v>
      </c>
      <c r="C88" t="s">
        <v>1990</v>
      </c>
      <c r="D88" t="s">
        <v>2016</v>
      </c>
      <c r="E88" t="s">
        <v>2372</v>
      </c>
      <c r="F88" t="s">
        <v>5330</v>
      </c>
      <c r="G88" t="s">
        <v>5331</v>
      </c>
      <c r="H88" t="s">
        <v>2374</v>
      </c>
      <c r="I88" t="s">
        <v>5332</v>
      </c>
    </row>
    <row r="89" spans="1:9">
      <c r="A89" s="365">
        <v>46258</v>
      </c>
      <c r="B89" t="s">
        <v>2152</v>
      </c>
      <c r="C89" t="s">
        <v>1990</v>
      </c>
      <c r="D89" t="s">
        <v>2041</v>
      </c>
      <c r="E89" t="s">
        <v>2164</v>
      </c>
      <c r="F89" t="s">
        <v>5195</v>
      </c>
      <c r="G89" t="s">
        <v>5196</v>
      </c>
      <c r="H89" t="s">
        <v>2166</v>
      </c>
      <c r="I89" t="s">
        <v>49</v>
      </c>
    </row>
    <row r="90" spans="1:9">
      <c r="A90" s="365">
        <v>46259</v>
      </c>
      <c r="B90" t="s">
        <v>2152</v>
      </c>
      <c r="C90" t="s">
        <v>1990</v>
      </c>
      <c r="D90" t="s">
        <v>960</v>
      </c>
      <c r="E90" t="s">
        <v>2375</v>
      </c>
      <c r="F90" t="s">
        <v>5257</v>
      </c>
      <c r="G90" t="s">
        <v>5333</v>
      </c>
      <c r="H90" t="s">
        <v>108</v>
      </c>
    </row>
    <row r="91" spans="1:9">
      <c r="A91" s="365">
        <v>46259</v>
      </c>
      <c r="B91" t="s">
        <v>1995</v>
      </c>
      <c r="C91" t="s">
        <v>1964</v>
      </c>
      <c r="D91" t="s">
        <v>1996</v>
      </c>
      <c r="E91" t="s">
        <v>2222</v>
      </c>
      <c r="F91" t="s">
        <v>5334</v>
      </c>
      <c r="G91" t="s">
        <v>5335</v>
      </c>
      <c r="H91" t="s">
        <v>2089</v>
      </c>
      <c r="I91" t="s">
        <v>330</v>
      </c>
    </row>
    <row r="92" spans="1:9">
      <c r="A92" s="365">
        <v>46259</v>
      </c>
      <c r="B92" t="s">
        <v>1995</v>
      </c>
      <c r="C92" t="s">
        <v>1990</v>
      </c>
      <c r="D92" t="s">
        <v>1996</v>
      </c>
      <c r="E92" t="s">
        <v>2222</v>
      </c>
      <c r="F92" t="s">
        <v>5336</v>
      </c>
      <c r="G92" t="s">
        <v>5337</v>
      </c>
      <c r="H92" t="s">
        <v>5338</v>
      </c>
      <c r="I92" t="s">
        <v>330</v>
      </c>
    </row>
    <row r="93" spans="1:9">
      <c r="A93" s="365">
        <v>46259</v>
      </c>
      <c r="B93" t="s">
        <v>1995</v>
      </c>
      <c r="C93" t="s">
        <v>1990</v>
      </c>
      <c r="D93" t="s">
        <v>2016</v>
      </c>
      <c r="E93" t="s">
        <v>5339</v>
      </c>
      <c r="H93" t="s">
        <v>121</v>
      </c>
    </row>
    <row r="94" spans="1:9">
      <c r="A94" s="365">
        <v>46260</v>
      </c>
      <c r="B94" t="s">
        <v>1995</v>
      </c>
      <c r="C94" t="s">
        <v>1990</v>
      </c>
      <c r="D94" t="s">
        <v>2041</v>
      </c>
      <c r="E94" t="s">
        <v>2384</v>
      </c>
      <c r="F94" t="s">
        <v>5209</v>
      </c>
      <c r="G94" t="s">
        <v>5210</v>
      </c>
      <c r="H94" t="s">
        <v>2191</v>
      </c>
    </row>
    <row r="95" spans="1:9">
      <c r="A95" s="365">
        <v>46260</v>
      </c>
      <c r="B95" t="s">
        <v>2055</v>
      </c>
      <c r="C95" t="s">
        <v>1964</v>
      </c>
      <c r="D95" t="s">
        <v>960</v>
      </c>
      <c r="E95" t="s">
        <v>2205</v>
      </c>
      <c r="F95" t="s">
        <v>5215</v>
      </c>
      <c r="G95" t="s">
        <v>5216</v>
      </c>
      <c r="H95" t="s">
        <v>108</v>
      </c>
      <c r="I95" t="s">
        <v>280</v>
      </c>
    </row>
    <row r="96" spans="1:9">
      <c r="A96" s="365">
        <v>46260</v>
      </c>
      <c r="B96" t="s">
        <v>2055</v>
      </c>
      <c r="C96" t="s">
        <v>1964</v>
      </c>
      <c r="D96" t="s">
        <v>960</v>
      </c>
      <c r="E96" t="s">
        <v>2207</v>
      </c>
      <c r="F96" t="s">
        <v>5217</v>
      </c>
      <c r="G96" t="s">
        <v>5218</v>
      </c>
      <c r="H96" t="s">
        <v>108</v>
      </c>
    </row>
    <row r="97" spans="1:9">
      <c r="A97" s="365">
        <v>46260</v>
      </c>
      <c r="B97" t="s">
        <v>2055</v>
      </c>
      <c r="C97" t="s">
        <v>1964</v>
      </c>
      <c r="D97" t="s">
        <v>960</v>
      </c>
      <c r="E97" t="s">
        <v>2208</v>
      </c>
      <c r="F97" t="s">
        <v>5219</v>
      </c>
      <c r="G97" t="s">
        <v>5220</v>
      </c>
      <c r="H97" t="s">
        <v>121</v>
      </c>
    </row>
    <row r="98" spans="1:9">
      <c r="A98" s="365">
        <v>46260</v>
      </c>
      <c r="B98" t="s">
        <v>2055</v>
      </c>
      <c r="C98" t="s">
        <v>1964</v>
      </c>
      <c r="D98" t="s">
        <v>2016</v>
      </c>
      <c r="E98" t="s">
        <v>2209</v>
      </c>
      <c r="F98" t="s">
        <v>5219</v>
      </c>
      <c r="G98" t="s">
        <v>5221</v>
      </c>
      <c r="H98" t="s">
        <v>121</v>
      </c>
      <c r="I98" t="s">
        <v>280</v>
      </c>
    </row>
    <row r="99" spans="1:9">
      <c r="A99" s="365">
        <v>46260</v>
      </c>
      <c r="B99" t="s">
        <v>2055</v>
      </c>
      <c r="C99" t="s">
        <v>1964</v>
      </c>
      <c r="D99" t="s">
        <v>2026</v>
      </c>
      <c r="E99" t="s">
        <v>2211</v>
      </c>
      <c r="F99" t="s">
        <v>5222</v>
      </c>
      <c r="G99" t="s">
        <v>5223</v>
      </c>
      <c r="H99" t="s">
        <v>2213</v>
      </c>
      <c r="I99" t="s">
        <v>37</v>
      </c>
    </row>
    <row r="100" spans="1:9">
      <c r="A100" s="365">
        <v>46260</v>
      </c>
      <c r="B100" t="s">
        <v>2055</v>
      </c>
      <c r="C100" t="s">
        <v>1964</v>
      </c>
      <c r="D100" t="s">
        <v>960</v>
      </c>
      <c r="E100" t="s">
        <v>2215</v>
      </c>
      <c r="F100" t="s">
        <v>5224</v>
      </c>
      <c r="G100" t="s">
        <v>5225</v>
      </c>
      <c r="H100" t="s">
        <v>108</v>
      </c>
    </row>
    <row r="101" spans="1:9">
      <c r="A101" s="365">
        <v>46260</v>
      </c>
      <c r="B101" t="s">
        <v>2055</v>
      </c>
      <c r="C101" t="s">
        <v>1964</v>
      </c>
      <c r="D101" t="s">
        <v>960</v>
      </c>
      <c r="E101" t="s">
        <v>2216</v>
      </c>
      <c r="F101" t="s">
        <v>5226</v>
      </c>
      <c r="G101" t="s">
        <v>5227</v>
      </c>
      <c r="H101" t="s">
        <v>36</v>
      </c>
      <c r="I101" t="s">
        <v>37</v>
      </c>
    </row>
    <row r="102" spans="1:9">
      <c r="A102" s="365">
        <v>46260</v>
      </c>
      <c r="B102" t="s">
        <v>2055</v>
      </c>
      <c r="C102" t="s">
        <v>1990</v>
      </c>
      <c r="D102" t="s">
        <v>2041</v>
      </c>
      <c r="E102" t="s">
        <v>2388</v>
      </c>
      <c r="F102" t="s">
        <v>5340</v>
      </c>
      <c r="G102" t="s">
        <v>5341</v>
      </c>
      <c r="H102" t="s">
        <v>2390</v>
      </c>
      <c r="I102" t="s">
        <v>82</v>
      </c>
    </row>
    <row r="103" spans="1:9">
      <c r="A103" s="365">
        <v>46261</v>
      </c>
      <c r="B103" t="s">
        <v>2086</v>
      </c>
      <c r="C103" t="s">
        <v>1990</v>
      </c>
      <c r="D103" t="s">
        <v>2041</v>
      </c>
      <c r="E103" t="s">
        <v>2401</v>
      </c>
      <c r="F103" t="s">
        <v>5242</v>
      </c>
      <c r="G103" t="s">
        <v>5342</v>
      </c>
      <c r="H103" t="s">
        <v>75</v>
      </c>
    </row>
    <row r="104" spans="1:9">
      <c r="A104" s="365">
        <v>46262</v>
      </c>
      <c r="B104" t="s">
        <v>2126</v>
      </c>
      <c r="C104" t="s">
        <v>1964</v>
      </c>
      <c r="D104" t="s">
        <v>1996</v>
      </c>
      <c r="E104" t="s">
        <v>2406</v>
      </c>
      <c r="F104" t="s">
        <v>5343</v>
      </c>
      <c r="G104" t="s">
        <v>5344</v>
      </c>
      <c r="H104" t="s">
        <v>133</v>
      </c>
    </row>
    <row r="105" spans="1:9">
      <c r="A105" s="365">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opLeftCell="A51" workbookViewId="0">
      <selection activeCell="D3" sqref="D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5345</v>
      </c>
      <c r="E1" s="59" t="s">
        <v>5346</v>
      </c>
      <c r="F1" s="59" t="s">
        <v>5347</v>
      </c>
      <c r="G1" s="59" t="s">
        <v>5348</v>
      </c>
      <c r="H1" s="59" t="s">
        <v>5187</v>
      </c>
      <c r="I1" s="59" t="s">
        <v>5188</v>
      </c>
      <c r="J1" s="59" t="s">
        <v>4610</v>
      </c>
    </row>
    <row r="2" spans="1:14" ht="203.1">
      <c r="A2" s="365">
        <v>46251</v>
      </c>
      <c r="B2" t="s">
        <v>2023</v>
      </c>
      <c r="C2" t="s">
        <v>5349</v>
      </c>
      <c r="D2" t="s">
        <v>2474</v>
      </c>
      <c r="E2">
        <v>1</v>
      </c>
      <c r="F2" t="s">
        <v>5350</v>
      </c>
      <c r="G2" t="s">
        <v>2275</v>
      </c>
      <c r="H2" s="366" t="s">
        <v>5265</v>
      </c>
      <c r="I2" t="s">
        <v>5266</v>
      </c>
      <c r="J2" t="s">
        <v>30</v>
      </c>
    </row>
    <row r="3" spans="1:14" ht="144.94999999999999">
      <c r="A3" s="365">
        <v>46251</v>
      </c>
      <c r="B3" t="s">
        <v>2023</v>
      </c>
      <c r="C3" t="s">
        <v>5349</v>
      </c>
      <c r="D3" t="s">
        <v>1213</v>
      </c>
      <c r="E3">
        <v>1</v>
      </c>
      <c r="F3" t="s">
        <v>5351</v>
      </c>
      <c r="G3" t="s">
        <v>2273</v>
      </c>
      <c r="H3" s="366" t="s">
        <v>5263</v>
      </c>
      <c r="I3" t="s">
        <v>5264</v>
      </c>
      <c r="J3" t="s">
        <v>1533</v>
      </c>
    </row>
    <row r="4" spans="1:14" ht="144.94999999999999">
      <c r="A4" s="365">
        <v>46251</v>
      </c>
      <c r="B4" t="s">
        <v>2023</v>
      </c>
      <c r="C4" t="s">
        <v>5349</v>
      </c>
      <c r="D4" t="s">
        <v>2479</v>
      </c>
      <c r="E4">
        <v>1</v>
      </c>
      <c r="F4" t="s">
        <v>2478</v>
      </c>
      <c r="G4" t="s">
        <v>2273</v>
      </c>
      <c r="H4" s="366" t="s">
        <v>5263</v>
      </c>
      <c r="I4" t="s">
        <v>5264</v>
      </c>
      <c r="J4" t="s">
        <v>1533</v>
      </c>
    </row>
    <row r="5" spans="1:14">
      <c r="A5" s="365">
        <v>46251</v>
      </c>
      <c r="B5" t="s">
        <v>2024</v>
      </c>
      <c r="C5" t="s">
        <v>5349</v>
      </c>
      <c r="D5" t="s">
        <v>2427</v>
      </c>
      <c r="E5">
        <v>1</v>
      </c>
      <c r="F5" t="s">
        <v>5352</v>
      </c>
      <c r="G5" t="s">
        <v>2275</v>
      </c>
      <c r="H5" t="s">
        <v>5265</v>
      </c>
      <c r="I5" t="s">
        <v>5266</v>
      </c>
      <c r="J5" t="s">
        <v>30</v>
      </c>
    </row>
    <row r="6" spans="1:14" ht="203.1">
      <c r="A6" s="365">
        <v>46251</v>
      </c>
      <c r="B6" t="s">
        <v>2032</v>
      </c>
      <c r="C6" t="s">
        <v>5349</v>
      </c>
      <c r="D6" t="s">
        <v>2427</v>
      </c>
      <c r="E6">
        <v>4</v>
      </c>
      <c r="F6" s="366" t="s">
        <v>5353</v>
      </c>
      <c r="G6" t="s">
        <v>2275</v>
      </c>
      <c r="H6" s="366" t="s">
        <v>5265</v>
      </c>
      <c r="I6" t="s">
        <v>5266</v>
      </c>
      <c r="J6" t="s">
        <v>30</v>
      </c>
    </row>
    <row r="7" spans="1:14" ht="203.1">
      <c r="A7" s="365">
        <v>46251</v>
      </c>
      <c r="B7" t="s">
        <v>2034</v>
      </c>
      <c r="C7" t="s">
        <v>5349</v>
      </c>
      <c r="D7" t="s">
        <v>2890</v>
      </c>
      <c r="E7">
        <v>1</v>
      </c>
      <c r="F7" s="366" t="s">
        <v>5354</v>
      </c>
      <c r="G7" t="s">
        <v>2275</v>
      </c>
      <c r="H7" s="366" t="s">
        <v>5265</v>
      </c>
      <c r="I7" t="s">
        <v>5266</v>
      </c>
      <c r="J7" t="s">
        <v>30</v>
      </c>
    </row>
    <row r="8" spans="1:14" ht="72.599999999999994">
      <c r="A8" s="365">
        <v>46251</v>
      </c>
      <c r="B8" t="s">
        <v>2034</v>
      </c>
      <c r="C8" t="s">
        <v>5349</v>
      </c>
      <c r="D8" s="381" t="s">
        <v>2427</v>
      </c>
      <c r="E8">
        <v>2</v>
      </c>
      <c r="F8" s="366" t="s">
        <v>5355</v>
      </c>
      <c r="G8" t="s">
        <v>2275</v>
      </c>
      <c r="H8" t="s">
        <v>5265</v>
      </c>
      <c r="I8" t="s">
        <v>5266</v>
      </c>
      <c r="J8" t="s">
        <v>30</v>
      </c>
    </row>
    <row r="9" spans="1:14" ht="43.5">
      <c r="A9" s="365">
        <v>46251</v>
      </c>
      <c r="B9" t="s">
        <v>2037</v>
      </c>
      <c r="C9" t="s">
        <v>5349</v>
      </c>
      <c r="D9" t="s">
        <v>2427</v>
      </c>
      <c r="E9">
        <v>1</v>
      </c>
      <c r="F9" s="366" t="s">
        <v>5356</v>
      </c>
      <c r="G9" t="s">
        <v>2275</v>
      </c>
      <c r="H9" t="s">
        <v>5265</v>
      </c>
      <c r="I9" t="s">
        <v>5266</v>
      </c>
      <c r="J9" t="s">
        <v>30</v>
      </c>
    </row>
    <row r="10" spans="1:14" ht="72.599999999999994">
      <c r="A10" s="365">
        <v>46251</v>
      </c>
      <c r="B10" t="s">
        <v>2040</v>
      </c>
      <c r="C10" t="s">
        <v>5349</v>
      </c>
      <c r="D10" t="s">
        <v>2474</v>
      </c>
      <c r="E10">
        <v>2</v>
      </c>
      <c r="F10" s="366" t="s">
        <v>5357</v>
      </c>
      <c r="G10" t="s">
        <v>2275</v>
      </c>
      <c r="H10" t="s">
        <v>5265</v>
      </c>
      <c r="I10" t="s">
        <v>5266</v>
      </c>
      <c r="J10" t="s">
        <v>30</v>
      </c>
    </row>
    <row r="11" spans="1:14" ht="29.1">
      <c r="A11" s="365">
        <v>46251</v>
      </c>
      <c r="B11" t="s">
        <v>2045</v>
      </c>
      <c r="C11" t="s">
        <v>5349</v>
      </c>
      <c r="D11" t="s">
        <v>2474</v>
      </c>
      <c r="E11">
        <v>1</v>
      </c>
      <c r="F11" s="366" t="s">
        <v>5358</v>
      </c>
      <c r="G11" s="366" t="s">
        <v>2275</v>
      </c>
      <c r="H11" t="s">
        <v>5265</v>
      </c>
      <c r="I11" t="s">
        <v>5266</v>
      </c>
      <c r="J11" t="s">
        <v>30</v>
      </c>
    </row>
    <row r="12" spans="1:14">
      <c r="A12" s="365">
        <v>46251</v>
      </c>
      <c r="B12" t="s">
        <v>2047</v>
      </c>
      <c r="C12" t="s">
        <v>5349</v>
      </c>
      <c r="D12" t="s">
        <v>2521</v>
      </c>
      <c r="E12">
        <v>1</v>
      </c>
      <c r="F12" t="s">
        <v>5359</v>
      </c>
      <c r="G12" s="366" t="s">
        <v>2273</v>
      </c>
      <c r="H12" t="s">
        <v>5263</v>
      </c>
      <c r="I12" t="s">
        <v>5264</v>
      </c>
      <c r="J12" t="s">
        <v>1533</v>
      </c>
    </row>
    <row r="13" spans="1:14" ht="57.95">
      <c r="A13" s="365">
        <v>46251</v>
      </c>
      <c r="B13" t="s">
        <v>2049</v>
      </c>
      <c r="C13" t="s">
        <v>5349</v>
      </c>
      <c r="D13" t="s">
        <v>2474</v>
      </c>
      <c r="E13">
        <v>2</v>
      </c>
      <c r="F13" s="366" t="s">
        <v>5360</v>
      </c>
      <c r="G13" t="s">
        <v>2275</v>
      </c>
      <c r="H13" t="s">
        <v>5265</v>
      </c>
      <c r="I13" t="s">
        <v>5266</v>
      </c>
      <c r="J13" t="s">
        <v>30</v>
      </c>
    </row>
    <row r="14" spans="1:14">
      <c r="A14" s="365">
        <v>46251</v>
      </c>
      <c r="B14" t="s">
        <v>2049</v>
      </c>
      <c r="C14" t="s">
        <v>5349</v>
      </c>
      <c r="D14" t="s">
        <v>2427</v>
      </c>
      <c r="E14">
        <v>1</v>
      </c>
      <c r="F14" s="366" t="s">
        <v>2537</v>
      </c>
      <c r="G14" s="366" t="s">
        <v>2275</v>
      </c>
      <c r="H14" t="s">
        <v>5265</v>
      </c>
      <c r="I14" t="s">
        <v>5266</v>
      </c>
      <c r="J14" t="s">
        <v>30</v>
      </c>
    </row>
    <row r="15" spans="1:14" ht="159.6">
      <c r="A15" s="365">
        <v>46252</v>
      </c>
      <c r="B15" t="s">
        <v>2023</v>
      </c>
      <c r="C15" t="s">
        <v>5349</v>
      </c>
      <c r="D15" t="s">
        <v>551</v>
      </c>
      <c r="E15">
        <v>1</v>
      </c>
      <c r="F15" t="s">
        <v>5361</v>
      </c>
      <c r="G15" t="s">
        <v>5362</v>
      </c>
      <c r="H15" s="366" t="s">
        <v>5283</v>
      </c>
      <c r="I15" t="s">
        <v>5284</v>
      </c>
      <c r="J15" t="s">
        <v>4644</v>
      </c>
    </row>
    <row r="16" spans="1:14" ht="29.1">
      <c r="A16" s="365">
        <v>46252</v>
      </c>
      <c r="B16" t="s">
        <v>2023</v>
      </c>
      <c r="C16" t="s">
        <v>5349</v>
      </c>
      <c r="D16" t="s">
        <v>1213</v>
      </c>
      <c r="E16">
        <v>2</v>
      </c>
      <c r="F16" s="366" t="s">
        <v>5363</v>
      </c>
      <c r="G16" t="s">
        <v>2227</v>
      </c>
      <c r="H16" s="366"/>
      <c r="I16" t="s">
        <v>3243</v>
      </c>
      <c r="K16" t="s">
        <v>3243</v>
      </c>
      <c r="L16" t="s">
        <v>3243</v>
      </c>
      <c r="N16" t="s">
        <v>3243</v>
      </c>
    </row>
    <row r="17" spans="1:10">
      <c r="A17" s="365">
        <v>46252</v>
      </c>
      <c r="B17" t="s">
        <v>2024</v>
      </c>
      <c r="C17" t="s">
        <v>5349</v>
      </c>
      <c r="D17" t="s">
        <v>2427</v>
      </c>
      <c r="E17">
        <v>1</v>
      </c>
      <c r="F17" s="366" t="s">
        <v>5352</v>
      </c>
      <c r="G17" t="s">
        <v>5364</v>
      </c>
      <c r="H17" t="s">
        <v>5285</v>
      </c>
      <c r="I17" t="s">
        <v>5286</v>
      </c>
      <c r="J17" t="s">
        <v>2295</v>
      </c>
    </row>
    <row r="18" spans="1:10">
      <c r="A18" s="365">
        <v>46252</v>
      </c>
      <c r="B18" t="s">
        <v>2030</v>
      </c>
      <c r="C18" t="s">
        <v>5349</v>
      </c>
      <c r="D18" t="s">
        <v>551</v>
      </c>
      <c r="E18">
        <v>1</v>
      </c>
      <c r="F18" t="s">
        <v>5365</v>
      </c>
      <c r="G18" t="s">
        <v>5362</v>
      </c>
      <c r="H18" t="s">
        <v>5283</v>
      </c>
      <c r="I18" t="s">
        <v>5284</v>
      </c>
      <c r="J18" t="s">
        <v>4644</v>
      </c>
    </row>
    <row r="19" spans="1:10" ht="101.45">
      <c r="A19" s="365">
        <v>46252</v>
      </c>
      <c r="B19" t="s">
        <v>2032</v>
      </c>
      <c r="C19" t="s">
        <v>5349</v>
      </c>
      <c r="D19" t="s">
        <v>2427</v>
      </c>
      <c r="E19">
        <v>4</v>
      </c>
      <c r="F19" s="366" t="s">
        <v>5353</v>
      </c>
      <c r="G19" t="s">
        <v>5364</v>
      </c>
      <c r="H19" t="s">
        <v>5285</v>
      </c>
      <c r="I19" t="s">
        <v>5286</v>
      </c>
      <c r="J19" t="s">
        <v>2295</v>
      </c>
    </row>
    <row r="20" spans="1:10" ht="217.5">
      <c r="A20" s="365">
        <v>46252</v>
      </c>
      <c r="B20" t="s">
        <v>2034</v>
      </c>
      <c r="C20" t="s">
        <v>5349</v>
      </c>
      <c r="D20" t="s">
        <v>2890</v>
      </c>
      <c r="E20">
        <v>1</v>
      </c>
      <c r="F20" t="s">
        <v>5354</v>
      </c>
      <c r="G20" t="s">
        <v>5364</v>
      </c>
      <c r="H20" s="366" t="s">
        <v>5285</v>
      </c>
      <c r="I20" t="s">
        <v>5286</v>
      </c>
      <c r="J20" t="s">
        <v>2295</v>
      </c>
    </row>
    <row r="21" spans="1:10" ht="217.5">
      <c r="A21" s="365">
        <v>46252</v>
      </c>
      <c r="B21" t="s">
        <v>2034</v>
      </c>
      <c r="C21" t="s">
        <v>5349</v>
      </c>
      <c r="D21" t="s">
        <v>2427</v>
      </c>
      <c r="E21">
        <v>2</v>
      </c>
      <c r="F21" s="366" t="s">
        <v>5355</v>
      </c>
      <c r="G21" t="s">
        <v>5364</v>
      </c>
      <c r="H21" s="366" t="s">
        <v>5285</v>
      </c>
      <c r="I21" t="s">
        <v>5286</v>
      </c>
      <c r="J21" t="s">
        <v>2295</v>
      </c>
    </row>
    <row r="22" spans="1:10" ht="29.1">
      <c r="A22" s="365">
        <v>46252</v>
      </c>
      <c r="B22" t="s">
        <v>2037</v>
      </c>
      <c r="C22" t="s">
        <v>5349</v>
      </c>
      <c r="D22" t="s">
        <v>551</v>
      </c>
      <c r="E22">
        <v>1</v>
      </c>
      <c r="F22" s="366" t="s">
        <v>2610</v>
      </c>
      <c r="G22" t="s">
        <v>5362</v>
      </c>
      <c r="H22" t="s">
        <v>5283</v>
      </c>
      <c r="I22" t="s">
        <v>5284</v>
      </c>
      <c r="J22" t="s">
        <v>4644</v>
      </c>
    </row>
    <row r="23" spans="1:10" ht="217.5">
      <c r="A23" s="365">
        <v>46252</v>
      </c>
      <c r="B23" t="s">
        <v>2037</v>
      </c>
      <c r="C23" t="s">
        <v>5349</v>
      </c>
      <c r="D23" t="s">
        <v>2427</v>
      </c>
      <c r="E23">
        <v>1</v>
      </c>
      <c r="F23" s="366" t="s">
        <v>5356</v>
      </c>
      <c r="G23" t="s">
        <v>5364</v>
      </c>
      <c r="H23" s="366" t="s">
        <v>5285</v>
      </c>
      <c r="I23" t="s">
        <v>5286</v>
      </c>
      <c r="J23" t="s">
        <v>2295</v>
      </c>
    </row>
    <row r="24" spans="1:10" ht="159.6">
      <c r="A24" s="365">
        <v>46252</v>
      </c>
      <c r="B24" t="s">
        <v>2040</v>
      </c>
      <c r="C24" t="s">
        <v>5349</v>
      </c>
      <c r="D24" t="s">
        <v>551</v>
      </c>
      <c r="E24">
        <v>1</v>
      </c>
      <c r="F24" s="366" t="s">
        <v>5366</v>
      </c>
      <c r="G24" t="s">
        <v>5362</v>
      </c>
      <c r="H24" s="366" t="s">
        <v>5283</v>
      </c>
      <c r="I24" t="s">
        <v>5284</v>
      </c>
      <c r="J24" t="s">
        <v>4644</v>
      </c>
    </row>
    <row r="25" spans="1:10" ht="159.6">
      <c r="A25" s="365">
        <v>46252</v>
      </c>
      <c r="B25" t="s">
        <v>2040</v>
      </c>
      <c r="C25" t="s">
        <v>5349</v>
      </c>
      <c r="D25" t="s">
        <v>551</v>
      </c>
      <c r="E25">
        <v>1</v>
      </c>
      <c r="F25" t="s">
        <v>5367</v>
      </c>
      <c r="G25" t="s">
        <v>5362</v>
      </c>
      <c r="H25" s="366" t="s">
        <v>5283</v>
      </c>
      <c r="I25" t="s">
        <v>5284</v>
      </c>
      <c r="J25" t="s">
        <v>4644</v>
      </c>
    </row>
    <row r="26" spans="1:10" ht="159.6">
      <c r="A26" s="365">
        <v>46252</v>
      </c>
      <c r="B26" t="s">
        <v>2045</v>
      </c>
      <c r="C26" t="s">
        <v>5349</v>
      </c>
      <c r="D26" t="s">
        <v>551</v>
      </c>
      <c r="E26">
        <v>1</v>
      </c>
      <c r="F26" s="366" t="s">
        <v>5368</v>
      </c>
      <c r="G26" t="s">
        <v>5362</v>
      </c>
      <c r="H26" s="366" t="s">
        <v>5283</v>
      </c>
      <c r="I26" t="s">
        <v>5284</v>
      </c>
      <c r="J26" t="s">
        <v>4644</v>
      </c>
    </row>
    <row r="27" spans="1:10" ht="29.1">
      <c r="A27" s="365">
        <v>46252</v>
      </c>
      <c r="B27" t="s">
        <v>2045</v>
      </c>
      <c r="C27" t="s">
        <v>5349</v>
      </c>
      <c r="D27" t="s">
        <v>551</v>
      </c>
      <c r="E27">
        <v>1</v>
      </c>
      <c r="F27" s="366" t="s">
        <v>5369</v>
      </c>
      <c r="G27" t="s">
        <v>5364</v>
      </c>
      <c r="H27" s="366"/>
      <c r="J27" t="s">
        <v>2295</v>
      </c>
    </row>
    <row r="28" spans="1:10" ht="159.6">
      <c r="A28" s="365">
        <v>46252</v>
      </c>
      <c r="B28" t="s">
        <v>2047</v>
      </c>
      <c r="C28" t="s">
        <v>5349</v>
      </c>
      <c r="D28" t="s">
        <v>551</v>
      </c>
      <c r="E28">
        <v>1</v>
      </c>
      <c r="F28" t="s">
        <v>2517</v>
      </c>
      <c r="G28" t="s">
        <v>5362</v>
      </c>
      <c r="H28" s="366" t="s">
        <v>5283</v>
      </c>
      <c r="I28" t="s">
        <v>5284</v>
      </c>
      <c r="J28" t="s">
        <v>4644</v>
      </c>
    </row>
    <row r="29" spans="1:10">
      <c r="A29" s="365">
        <v>46252</v>
      </c>
      <c r="B29" t="s">
        <v>2049</v>
      </c>
      <c r="C29" t="s">
        <v>5349</v>
      </c>
      <c r="D29" t="s">
        <v>2427</v>
      </c>
      <c r="E29">
        <v>1</v>
      </c>
      <c r="F29" t="s">
        <v>2537</v>
      </c>
      <c r="G29" t="s">
        <v>5364</v>
      </c>
      <c r="H29" t="s">
        <v>5285</v>
      </c>
      <c r="I29" t="s">
        <v>5286</v>
      </c>
      <c r="J29" t="s">
        <v>2295</v>
      </c>
    </row>
    <row r="30" spans="1:10">
      <c r="A30" s="365">
        <v>46253</v>
      </c>
      <c r="B30" t="s">
        <v>2023</v>
      </c>
      <c r="C30" t="s">
        <v>5349</v>
      </c>
      <c r="D30" t="s">
        <v>2479</v>
      </c>
      <c r="E30">
        <v>1</v>
      </c>
      <c r="F30" t="s">
        <v>2478</v>
      </c>
      <c r="G30" t="s">
        <v>2315</v>
      </c>
      <c r="H30" t="s">
        <v>5299</v>
      </c>
      <c r="I30" t="s">
        <v>5300</v>
      </c>
      <c r="J30" t="s">
        <v>121</v>
      </c>
    </row>
    <row r="31" spans="1:10" ht="29.1">
      <c r="A31" s="365">
        <v>46253</v>
      </c>
      <c r="B31" t="s">
        <v>2023</v>
      </c>
      <c r="C31" t="s">
        <v>5349</v>
      </c>
      <c r="D31" t="s">
        <v>108</v>
      </c>
      <c r="E31">
        <v>2</v>
      </c>
      <c r="F31" s="366" t="s">
        <v>5370</v>
      </c>
      <c r="G31" t="s">
        <v>2020</v>
      </c>
      <c r="H31" t="s">
        <v>5297</v>
      </c>
      <c r="I31" t="s">
        <v>5298</v>
      </c>
      <c r="J31" t="s">
        <v>115</v>
      </c>
    </row>
    <row r="32" spans="1:10" ht="87">
      <c r="A32" s="365">
        <v>46253</v>
      </c>
      <c r="B32" t="s">
        <v>2024</v>
      </c>
      <c r="C32" t="s">
        <v>5349</v>
      </c>
      <c r="D32" t="s">
        <v>108</v>
      </c>
      <c r="E32">
        <v>4</v>
      </c>
      <c r="F32" s="366" t="s">
        <v>5371</v>
      </c>
      <c r="G32" t="s">
        <v>2020</v>
      </c>
      <c r="H32" t="s">
        <v>5297</v>
      </c>
      <c r="I32" t="s">
        <v>5298</v>
      </c>
      <c r="J32" t="s">
        <v>115</v>
      </c>
    </row>
    <row r="33" spans="1:10">
      <c r="A33" s="365">
        <v>46253</v>
      </c>
      <c r="B33" t="s">
        <v>2024</v>
      </c>
      <c r="C33" t="s">
        <v>5349</v>
      </c>
      <c r="D33" t="s">
        <v>2427</v>
      </c>
      <c r="E33">
        <v>1</v>
      </c>
      <c r="F33" s="366" t="s">
        <v>5352</v>
      </c>
      <c r="G33" t="s">
        <v>2020</v>
      </c>
      <c r="H33" t="s">
        <v>5297</v>
      </c>
      <c r="I33" t="s">
        <v>5298</v>
      </c>
      <c r="J33" t="s">
        <v>115</v>
      </c>
    </row>
    <row r="34" spans="1:10" ht="57.95">
      <c r="A34" s="365">
        <v>46253</v>
      </c>
      <c r="B34" t="s">
        <v>3816</v>
      </c>
      <c r="C34" t="s">
        <v>5349</v>
      </c>
      <c r="D34" t="s">
        <v>108</v>
      </c>
      <c r="E34">
        <v>2</v>
      </c>
      <c r="F34" s="366" t="s">
        <v>5372</v>
      </c>
      <c r="G34" t="s">
        <v>2020</v>
      </c>
      <c r="H34" t="s">
        <v>5297</v>
      </c>
      <c r="I34" t="s">
        <v>5298</v>
      </c>
      <c r="J34" t="s">
        <v>115</v>
      </c>
    </row>
    <row r="35" spans="1:10" ht="29.1">
      <c r="A35" s="365">
        <v>46253</v>
      </c>
      <c r="B35" t="s">
        <v>3816</v>
      </c>
      <c r="C35" t="s">
        <v>5349</v>
      </c>
      <c r="D35" t="s">
        <v>2573</v>
      </c>
      <c r="E35">
        <v>1</v>
      </c>
      <c r="F35" s="366" t="s">
        <v>5373</v>
      </c>
      <c r="G35" t="s">
        <v>2315</v>
      </c>
      <c r="H35" t="s">
        <v>5299</v>
      </c>
      <c r="I35" t="s">
        <v>5300</v>
      </c>
      <c r="J35" t="s">
        <v>121</v>
      </c>
    </row>
    <row r="36" spans="1:10">
      <c r="A36" s="365">
        <v>46253</v>
      </c>
      <c r="B36" t="s">
        <v>3816</v>
      </c>
      <c r="C36" t="s">
        <v>5349</v>
      </c>
      <c r="D36" t="s">
        <v>108</v>
      </c>
      <c r="E36">
        <v>1</v>
      </c>
      <c r="F36" t="s">
        <v>5374</v>
      </c>
      <c r="G36" t="s">
        <v>2020</v>
      </c>
      <c r="H36" t="s">
        <v>5297</v>
      </c>
      <c r="I36" t="s">
        <v>5298</v>
      </c>
      <c r="J36" t="s">
        <v>115</v>
      </c>
    </row>
    <row r="37" spans="1:10">
      <c r="A37" s="365">
        <v>46253</v>
      </c>
      <c r="B37" t="s">
        <v>2030</v>
      </c>
      <c r="C37" t="s">
        <v>5349</v>
      </c>
      <c r="D37" t="s">
        <v>108</v>
      </c>
      <c r="E37">
        <v>1</v>
      </c>
      <c r="F37" t="s">
        <v>5375</v>
      </c>
      <c r="G37" t="s">
        <v>2020</v>
      </c>
      <c r="H37" t="s">
        <v>5297</v>
      </c>
      <c r="I37" t="s">
        <v>5298</v>
      </c>
      <c r="J37" t="s">
        <v>115</v>
      </c>
    </row>
    <row r="38" spans="1:10">
      <c r="A38" s="365">
        <v>46253</v>
      </c>
      <c r="B38" t="s">
        <v>2030</v>
      </c>
      <c r="C38" t="s">
        <v>5349</v>
      </c>
      <c r="D38" t="s">
        <v>108</v>
      </c>
      <c r="E38">
        <v>1</v>
      </c>
      <c r="F38" t="s">
        <v>5376</v>
      </c>
      <c r="G38" t="s">
        <v>2020</v>
      </c>
      <c r="H38" t="s">
        <v>5297</v>
      </c>
      <c r="I38" t="s">
        <v>5298</v>
      </c>
      <c r="J38" t="s">
        <v>115</v>
      </c>
    </row>
    <row r="39" spans="1:10" ht="72.599999999999994">
      <c r="A39" s="365">
        <v>46253</v>
      </c>
      <c r="B39" t="s">
        <v>2030</v>
      </c>
      <c r="C39" t="s">
        <v>5349</v>
      </c>
      <c r="D39" t="s">
        <v>108</v>
      </c>
      <c r="E39">
        <v>2</v>
      </c>
      <c r="F39" s="366" t="s">
        <v>5377</v>
      </c>
      <c r="G39" t="s">
        <v>2020</v>
      </c>
      <c r="H39" t="s">
        <v>5297</v>
      </c>
      <c r="I39" t="s">
        <v>5298</v>
      </c>
      <c r="J39" t="s">
        <v>115</v>
      </c>
    </row>
    <row r="40" spans="1:10" ht="130.5">
      <c r="A40" s="365">
        <v>46253</v>
      </c>
      <c r="B40" t="s">
        <v>2032</v>
      </c>
      <c r="C40" t="s">
        <v>5349</v>
      </c>
      <c r="D40" t="s">
        <v>108</v>
      </c>
      <c r="E40">
        <v>3</v>
      </c>
      <c r="F40" s="366" t="s">
        <v>5378</v>
      </c>
      <c r="G40" t="s">
        <v>2020</v>
      </c>
      <c r="H40" t="s">
        <v>5297</v>
      </c>
      <c r="I40" t="s">
        <v>5298</v>
      </c>
      <c r="J40" t="s">
        <v>115</v>
      </c>
    </row>
    <row r="41" spans="1:10" ht="101.45">
      <c r="A41" s="365">
        <v>46253</v>
      </c>
      <c r="B41" t="s">
        <v>2032</v>
      </c>
      <c r="C41" t="s">
        <v>5349</v>
      </c>
      <c r="D41" t="s">
        <v>2427</v>
      </c>
      <c r="E41">
        <v>4</v>
      </c>
      <c r="F41" s="366" t="s">
        <v>5353</v>
      </c>
      <c r="G41" t="s">
        <v>2020</v>
      </c>
      <c r="H41" t="s">
        <v>5297</v>
      </c>
      <c r="I41" t="s">
        <v>5298</v>
      </c>
      <c r="J41" t="s">
        <v>115</v>
      </c>
    </row>
    <row r="42" spans="1:10" ht="72.599999999999994">
      <c r="A42" s="365">
        <v>46253</v>
      </c>
      <c r="B42" t="s">
        <v>2034</v>
      </c>
      <c r="C42" t="s">
        <v>5349</v>
      </c>
      <c r="D42" t="s">
        <v>108</v>
      </c>
      <c r="E42">
        <v>2</v>
      </c>
      <c r="F42" s="366" t="s">
        <v>5379</v>
      </c>
      <c r="G42" t="s">
        <v>2020</v>
      </c>
      <c r="H42" t="s">
        <v>5297</v>
      </c>
      <c r="I42" t="s">
        <v>5298</v>
      </c>
      <c r="J42" t="s">
        <v>115</v>
      </c>
    </row>
    <row r="43" spans="1:10" ht="29.1">
      <c r="A43" s="365">
        <v>46253</v>
      </c>
      <c r="B43" t="s">
        <v>2034</v>
      </c>
      <c r="C43" t="s">
        <v>5349</v>
      </c>
      <c r="D43" t="s">
        <v>5380</v>
      </c>
      <c r="E43">
        <v>1</v>
      </c>
      <c r="F43" s="366" t="s">
        <v>5381</v>
      </c>
      <c r="G43" t="s">
        <v>2020</v>
      </c>
      <c r="H43" t="s">
        <v>5297</v>
      </c>
      <c r="I43" t="s">
        <v>5298</v>
      </c>
      <c r="J43" t="s">
        <v>115</v>
      </c>
    </row>
    <row r="44" spans="1:10">
      <c r="A44" s="365">
        <v>46253</v>
      </c>
      <c r="B44" t="s">
        <v>2034</v>
      </c>
      <c r="C44" t="s">
        <v>5349</v>
      </c>
      <c r="D44" t="s">
        <v>108</v>
      </c>
      <c r="E44">
        <v>1</v>
      </c>
      <c r="F44" t="s">
        <v>5382</v>
      </c>
      <c r="G44" t="s">
        <v>2020</v>
      </c>
      <c r="H44" t="s">
        <v>5297</v>
      </c>
      <c r="I44" t="s">
        <v>5298</v>
      </c>
      <c r="J44" t="s">
        <v>115</v>
      </c>
    </row>
    <row r="45" spans="1:10">
      <c r="A45" s="365">
        <v>46253</v>
      </c>
      <c r="B45" t="s">
        <v>2034</v>
      </c>
      <c r="C45" t="s">
        <v>5349</v>
      </c>
      <c r="D45" t="s">
        <v>108</v>
      </c>
      <c r="E45">
        <v>1</v>
      </c>
      <c r="F45" t="s">
        <v>5383</v>
      </c>
      <c r="G45" t="s">
        <v>2020</v>
      </c>
      <c r="H45" t="s">
        <v>5297</v>
      </c>
      <c r="I45" t="s">
        <v>5298</v>
      </c>
      <c r="J45" t="s">
        <v>115</v>
      </c>
    </row>
    <row r="46" spans="1:10" ht="72.599999999999994">
      <c r="A46" s="365">
        <v>46253</v>
      </c>
      <c r="B46" t="s">
        <v>2034</v>
      </c>
      <c r="C46" t="s">
        <v>5349</v>
      </c>
      <c r="D46" t="s">
        <v>2427</v>
      </c>
      <c r="E46">
        <v>2</v>
      </c>
      <c r="F46" s="366" t="s">
        <v>5355</v>
      </c>
      <c r="G46" t="s">
        <v>2020</v>
      </c>
      <c r="H46" t="s">
        <v>5297</v>
      </c>
      <c r="I46" t="s">
        <v>5298</v>
      </c>
      <c r="J46" t="s">
        <v>115</v>
      </c>
    </row>
    <row r="47" spans="1:10" ht="116.1">
      <c r="A47" s="365">
        <v>46253</v>
      </c>
      <c r="B47" t="s">
        <v>2037</v>
      </c>
      <c r="C47" t="s">
        <v>5349</v>
      </c>
      <c r="D47" t="s">
        <v>108</v>
      </c>
      <c r="E47">
        <v>4</v>
      </c>
      <c r="F47" s="366" t="s">
        <v>5384</v>
      </c>
      <c r="G47" t="s">
        <v>2020</v>
      </c>
      <c r="H47" t="s">
        <v>5297</v>
      </c>
      <c r="I47" t="s">
        <v>5298</v>
      </c>
      <c r="J47" t="s">
        <v>115</v>
      </c>
    </row>
    <row r="48" spans="1:10" ht="43.5">
      <c r="A48" s="365">
        <v>46253</v>
      </c>
      <c r="B48" t="s">
        <v>2037</v>
      </c>
      <c r="C48" t="s">
        <v>5349</v>
      </c>
      <c r="D48" t="s">
        <v>2427</v>
      </c>
      <c r="E48">
        <v>1</v>
      </c>
      <c r="F48" s="366" t="s">
        <v>5356</v>
      </c>
      <c r="G48" t="s">
        <v>2020</v>
      </c>
      <c r="H48" t="s">
        <v>5297</v>
      </c>
      <c r="I48" t="s">
        <v>5298</v>
      </c>
      <c r="J48" t="s">
        <v>115</v>
      </c>
    </row>
    <row r="49" spans="1:10" ht="43.5">
      <c r="A49" s="365">
        <v>46253</v>
      </c>
      <c r="B49" t="s">
        <v>2038</v>
      </c>
      <c r="C49" t="s">
        <v>5349</v>
      </c>
      <c r="D49" t="s">
        <v>108</v>
      </c>
      <c r="E49">
        <v>3</v>
      </c>
      <c r="F49" s="366" t="s">
        <v>5385</v>
      </c>
      <c r="G49" t="s">
        <v>2020</v>
      </c>
      <c r="H49" t="s">
        <v>5297</v>
      </c>
      <c r="I49" t="s">
        <v>5298</v>
      </c>
      <c r="J49" t="s">
        <v>115</v>
      </c>
    </row>
    <row r="50" spans="1:10" ht="72.599999999999994">
      <c r="A50" s="365">
        <v>46253</v>
      </c>
      <c r="B50" t="s">
        <v>2040</v>
      </c>
      <c r="C50" t="s">
        <v>5349</v>
      </c>
      <c r="D50" t="s">
        <v>108</v>
      </c>
      <c r="E50">
        <v>2</v>
      </c>
      <c r="F50" s="366" t="s">
        <v>5386</v>
      </c>
      <c r="G50" t="s">
        <v>2020</v>
      </c>
      <c r="H50" t="s">
        <v>5297</v>
      </c>
      <c r="I50" t="s">
        <v>5298</v>
      </c>
      <c r="J50" t="s">
        <v>115</v>
      </c>
    </row>
    <row r="51" spans="1:10" ht="130.5">
      <c r="A51" s="365">
        <v>46253</v>
      </c>
      <c r="B51" t="s">
        <v>2045</v>
      </c>
      <c r="C51" t="s">
        <v>5349</v>
      </c>
      <c r="D51" t="s">
        <v>108</v>
      </c>
      <c r="E51">
        <v>4</v>
      </c>
      <c r="F51" s="366" t="s">
        <v>5387</v>
      </c>
      <c r="G51" t="s">
        <v>2020</v>
      </c>
      <c r="H51" t="s">
        <v>5297</v>
      </c>
      <c r="I51" t="s">
        <v>5298</v>
      </c>
      <c r="J51" t="s">
        <v>115</v>
      </c>
    </row>
    <row r="52" spans="1:10" ht="43.5">
      <c r="A52" s="365">
        <v>46253</v>
      </c>
      <c r="B52" t="s">
        <v>2045</v>
      </c>
      <c r="C52" t="s">
        <v>5349</v>
      </c>
      <c r="D52" t="s">
        <v>5388</v>
      </c>
      <c r="E52">
        <v>1</v>
      </c>
      <c r="F52" s="366" t="s">
        <v>5389</v>
      </c>
      <c r="G52" t="s">
        <v>2020</v>
      </c>
      <c r="H52" t="s">
        <v>5297</v>
      </c>
      <c r="I52" t="s">
        <v>5298</v>
      </c>
      <c r="J52" t="s">
        <v>115</v>
      </c>
    </row>
    <row r="53" spans="1:10">
      <c r="A53" s="365">
        <v>46253</v>
      </c>
      <c r="B53" t="s">
        <v>2047</v>
      </c>
      <c r="C53" t="s">
        <v>5349</v>
      </c>
      <c r="D53" t="s">
        <v>108</v>
      </c>
      <c r="E53">
        <v>1</v>
      </c>
      <c r="F53" t="s">
        <v>5390</v>
      </c>
      <c r="G53" t="s">
        <v>2020</v>
      </c>
      <c r="H53" t="s">
        <v>5297</v>
      </c>
      <c r="I53" t="s">
        <v>5298</v>
      </c>
      <c r="J53" t="s">
        <v>115</v>
      </c>
    </row>
    <row r="54" spans="1:10">
      <c r="A54" s="365">
        <v>46253</v>
      </c>
      <c r="B54" t="s">
        <v>2047</v>
      </c>
      <c r="C54" t="s">
        <v>5349</v>
      </c>
      <c r="D54" t="s">
        <v>5391</v>
      </c>
      <c r="E54">
        <v>1</v>
      </c>
      <c r="F54" t="s">
        <v>5392</v>
      </c>
      <c r="G54" t="s">
        <v>2020</v>
      </c>
      <c r="H54" t="s">
        <v>5297</v>
      </c>
      <c r="I54" t="s">
        <v>5298</v>
      </c>
      <c r="J54" t="s">
        <v>115</v>
      </c>
    </row>
    <row r="55" spans="1:10">
      <c r="A55" s="365">
        <v>46253</v>
      </c>
      <c r="B55" t="s">
        <v>2047</v>
      </c>
      <c r="C55" t="s">
        <v>5349</v>
      </c>
      <c r="D55" t="s">
        <v>2665</v>
      </c>
      <c r="E55">
        <v>1</v>
      </c>
      <c r="F55" t="s">
        <v>5393</v>
      </c>
      <c r="G55" t="s">
        <v>2020</v>
      </c>
      <c r="H55" t="s">
        <v>5297</v>
      </c>
      <c r="I55" t="s">
        <v>5298</v>
      </c>
      <c r="J55" t="s">
        <v>115</v>
      </c>
    </row>
    <row r="56" spans="1:10">
      <c r="A56" s="365">
        <v>46253</v>
      </c>
      <c r="B56" t="s">
        <v>2047</v>
      </c>
      <c r="C56" t="s">
        <v>5349</v>
      </c>
      <c r="D56" t="s">
        <v>2667</v>
      </c>
      <c r="E56">
        <v>1</v>
      </c>
      <c r="F56" t="s">
        <v>5394</v>
      </c>
      <c r="G56" t="s">
        <v>2020</v>
      </c>
      <c r="H56" t="s">
        <v>5297</v>
      </c>
      <c r="I56" t="s">
        <v>5298</v>
      </c>
      <c r="J56" t="s">
        <v>115</v>
      </c>
    </row>
    <row r="57" spans="1:10">
      <c r="A57" s="365">
        <v>46253</v>
      </c>
      <c r="B57" t="s">
        <v>2049</v>
      </c>
      <c r="C57" t="s">
        <v>5349</v>
      </c>
      <c r="D57" t="s">
        <v>5380</v>
      </c>
      <c r="E57">
        <v>1</v>
      </c>
      <c r="F57" t="s">
        <v>5395</v>
      </c>
      <c r="G57" t="s">
        <v>2020</v>
      </c>
      <c r="H57" t="s">
        <v>5297</v>
      </c>
      <c r="I57" t="s">
        <v>5298</v>
      </c>
      <c r="J57" t="s">
        <v>115</v>
      </c>
    </row>
    <row r="58" spans="1:10">
      <c r="A58" s="365">
        <v>46253</v>
      </c>
      <c r="B58" t="s">
        <v>2049</v>
      </c>
      <c r="C58" t="s">
        <v>5349</v>
      </c>
      <c r="D58" t="s">
        <v>108</v>
      </c>
      <c r="E58">
        <v>1</v>
      </c>
      <c r="F58" t="s">
        <v>5396</v>
      </c>
      <c r="G58" t="s">
        <v>2020</v>
      </c>
      <c r="H58" t="s">
        <v>5297</v>
      </c>
      <c r="I58" t="s">
        <v>5298</v>
      </c>
      <c r="J58" t="s">
        <v>115</v>
      </c>
    </row>
    <row r="59" spans="1:10">
      <c r="A59" s="365">
        <v>46253</v>
      </c>
      <c r="B59" t="s">
        <v>2049</v>
      </c>
      <c r="C59" t="s">
        <v>5349</v>
      </c>
      <c r="D59" t="s">
        <v>2427</v>
      </c>
      <c r="E59">
        <v>1</v>
      </c>
      <c r="F59" t="s">
        <v>2537</v>
      </c>
      <c r="G59" t="s">
        <v>2020</v>
      </c>
      <c r="H59" t="s">
        <v>5297</v>
      </c>
      <c r="I59" t="s">
        <v>5298</v>
      </c>
      <c r="J59" t="s">
        <v>115</v>
      </c>
    </row>
    <row r="60" spans="1:10">
      <c r="A60" s="365">
        <v>46253</v>
      </c>
      <c r="B60" t="s">
        <v>2049</v>
      </c>
      <c r="C60" t="s">
        <v>5349</v>
      </c>
      <c r="D60" t="s">
        <v>108</v>
      </c>
      <c r="E60">
        <v>1</v>
      </c>
      <c r="F60" t="s">
        <v>5397</v>
      </c>
      <c r="G60" t="s">
        <v>2020</v>
      </c>
      <c r="H60" t="s">
        <v>5297</v>
      </c>
      <c r="I60" t="s">
        <v>5298</v>
      </c>
      <c r="J60" t="s">
        <v>115</v>
      </c>
    </row>
    <row r="61" spans="1:10">
      <c r="A61" s="365">
        <v>46253</v>
      </c>
      <c r="B61" t="s">
        <v>2049</v>
      </c>
      <c r="C61" t="s">
        <v>5349</v>
      </c>
      <c r="D61" t="s">
        <v>108</v>
      </c>
      <c r="E61">
        <v>1</v>
      </c>
      <c r="F61" t="s">
        <v>5398</v>
      </c>
      <c r="G61" t="s">
        <v>2020</v>
      </c>
      <c r="H61" t="s">
        <v>5297</v>
      </c>
      <c r="I61" t="s">
        <v>5298</v>
      </c>
      <c r="J61" t="s">
        <v>115</v>
      </c>
    </row>
    <row r="62" spans="1:10">
      <c r="A62" s="365">
        <v>46255</v>
      </c>
      <c r="B62" t="s">
        <v>2004</v>
      </c>
      <c r="C62" t="s">
        <v>5349</v>
      </c>
      <c r="D62" t="s">
        <v>2427</v>
      </c>
      <c r="E62">
        <v>1</v>
      </c>
      <c r="F62" t="s">
        <v>5399</v>
      </c>
      <c r="G62" t="s">
        <v>2356</v>
      </c>
      <c r="J62" t="s">
        <v>121</v>
      </c>
    </row>
    <row r="63" spans="1:10">
      <c r="A63" s="365">
        <v>46255</v>
      </c>
      <c r="B63" t="s">
        <v>2007</v>
      </c>
      <c r="C63" t="s">
        <v>5349</v>
      </c>
      <c r="D63" t="s">
        <v>2427</v>
      </c>
      <c r="E63">
        <v>1</v>
      </c>
      <c r="F63" t="s">
        <v>5399</v>
      </c>
      <c r="G63" t="s">
        <v>2356</v>
      </c>
      <c r="J63" t="s">
        <v>121</v>
      </c>
    </row>
    <row r="64" spans="1:10">
      <c r="A64" s="365">
        <v>46255</v>
      </c>
      <c r="B64" t="s">
        <v>2010</v>
      </c>
      <c r="C64" t="s">
        <v>5349</v>
      </c>
      <c r="D64" t="s">
        <v>2427</v>
      </c>
      <c r="E64">
        <v>1</v>
      </c>
      <c r="F64" t="s">
        <v>5399</v>
      </c>
      <c r="G64" t="s">
        <v>2356</v>
      </c>
      <c r="J64" t="s">
        <v>121</v>
      </c>
    </row>
    <row r="65" spans="1:10">
      <c r="A65" s="365">
        <v>46255</v>
      </c>
      <c r="B65" t="s">
        <v>2013</v>
      </c>
      <c r="C65" t="s">
        <v>5349</v>
      </c>
      <c r="D65" t="s">
        <v>2427</v>
      </c>
      <c r="E65">
        <v>1</v>
      </c>
      <c r="F65" t="s">
        <v>5399</v>
      </c>
      <c r="G65" t="s">
        <v>2356</v>
      </c>
      <c r="J65" t="s">
        <v>121</v>
      </c>
    </row>
    <row r="66" spans="1:10">
      <c r="A66" s="365">
        <v>46255</v>
      </c>
      <c r="B66" t="s">
        <v>2015</v>
      </c>
      <c r="C66" t="s">
        <v>5349</v>
      </c>
      <c r="D66" t="s">
        <v>2427</v>
      </c>
      <c r="E66">
        <v>1</v>
      </c>
      <c r="F66" t="s">
        <v>5399</v>
      </c>
      <c r="G66" t="s">
        <v>2356</v>
      </c>
      <c r="J66" t="s">
        <v>121</v>
      </c>
    </row>
    <row r="67" spans="1:10">
      <c r="A67" s="365">
        <v>46255</v>
      </c>
      <c r="B67" t="s">
        <v>2019</v>
      </c>
      <c r="C67" t="s">
        <v>5349</v>
      </c>
      <c r="D67" t="s">
        <v>2427</v>
      </c>
      <c r="E67">
        <v>1</v>
      </c>
      <c r="F67" t="s">
        <v>5399</v>
      </c>
      <c r="G67" t="s">
        <v>2356</v>
      </c>
      <c r="J67" t="s">
        <v>121</v>
      </c>
    </row>
    <row r="68" spans="1:10">
      <c r="A68" s="365">
        <v>46255</v>
      </c>
      <c r="B68" t="s">
        <v>2021</v>
      </c>
      <c r="C68" t="s">
        <v>5349</v>
      </c>
      <c r="D68" t="s">
        <v>2427</v>
      </c>
      <c r="E68">
        <v>1</v>
      </c>
      <c r="F68" t="s">
        <v>5399</v>
      </c>
      <c r="G68" t="s">
        <v>2356</v>
      </c>
      <c r="J68" t="s">
        <v>121</v>
      </c>
    </row>
    <row r="69" spans="1:10">
      <c r="A69" s="365">
        <v>46255</v>
      </c>
      <c r="B69" t="s">
        <v>2022</v>
      </c>
      <c r="C69" t="s">
        <v>5349</v>
      </c>
      <c r="D69" t="s">
        <v>2427</v>
      </c>
      <c r="E69">
        <v>1</v>
      </c>
      <c r="F69" t="s">
        <v>5399</v>
      </c>
      <c r="G69" t="s">
        <v>2356</v>
      </c>
      <c r="J69" t="s">
        <v>121</v>
      </c>
    </row>
    <row r="70" spans="1:10">
      <c r="A70" s="365">
        <v>46255</v>
      </c>
      <c r="B70" t="s">
        <v>2023</v>
      </c>
      <c r="C70" t="s">
        <v>5349</v>
      </c>
      <c r="D70" t="s">
        <v>2474</v>
      </c>
      <c r="E70">
        <v>1</v>
      </c>
      <c r="F70" t="s">
        <v>5350</v>
      </c>
      <c r="G70" t="s">
        <v>2356</v>
      </c>
      <c r="H70" t="s">
        <v>5321</v>
      </c>
      <c r="I70" t="s">
        <v>5322</v>
      </c>
      <c r="J70" t="s">
        <v>133</v>
      </c>
    </row>
    <row r="71" spans="1:10">
      <c r="A71" s="365">
        <v>46255</v>
      </c>
      <c r="B71" t="s">
        <v>2024</v>
      </c>
      <c r="C71" t="s">
        <v>5349</v>
      </c>
      <c r="D71" t="s">
        <v>2427</v>
      </c>
      <c r="E71">
        <v>1</v>
      </c>
      <c r="F71" t="s">
        <v>5352</v>
      </c>
      <c r="G71" t="s">
        <v>2356</v>
      </c>
      <c r="H71" t="s">
        <v>5321</v>
      </c>
      <c r="I71" t="s">
        <v>5322</v>
      </c>
      <c r="J71" t="s">
        <v>133</v>
      </c>
    </row>
    <row r="72" spans="1:10" ht="101.45">
      <c r="A72" s="365">
        <v>46255</v>
      </c>
      <c r="B72" t="s">
        <v>2032</v>
      </c>
      <c r="C72" t="s">
        <v>5349</v>
      </c>
      <c r="D72" t="s">
        <v>2427</v>
      </c>
      <c r="E72">
        <v>4</v>
      </c>
      <c r="F72" s="366" t="s">
        <v>5353</v>
      </c>
      <c r="G72" t="s">
        <v>2356</v>
      </c>
      <c r="H72" t="s">
        <v>5321</v>
      </c>
      <c r="I72" t="s">
        <v>5322</v>
      </c>
      <c r="J72" t="s">
        <v>133</v>
      </c>
    </row>
    <row r="73" spans="1:10" ht="29.1">
      <c r="A73" s="365">
        <v>46255</v>
      </c>
      <c r="B73" t="s">
        <v>2034</v>
      </c>
      <c r="C73" t="s">
        <v>5349</v>
      </c>
      <c r="D73" t="s">
        <v>2890</v>
      </c>
      <c r="E73">
        <v>1</v>
      </c>
      <c r="F73" s="366" t="s">
        <v>5354</v>
      </c>
      <c r="G73" t="s">
        <v>2356</v>
      </c>
      <c r="H73" t="s">
        <v>5321</v>
      </c>
      <c r="I73" t="s">
        <v>5322</v>
      </c>
      <c r="J73" t="s">
        <v>133</v>
      </c>
    </row>
    <row r="74" spans="1:10" ht="72.599999999999994">
      <c r="A74" s="365">
        <v>46255</v>
      </c>
      <c r="B74" t="s">
        <v>2034</v>
      </c>
      <c r="C74" t="s">
        <v>5349</v>
      </c>
      <c r="D74" t="s">
        <v>2427</v>
      </c>
      <c r="E74">
        <v>2</v>
      </c>
      <c r="F74" s="366" t="s">
        <v>5355</v>
      </c>
      <c r="G74" t="s">
        <v>2356</v>
      </c>
      <c r="H74" t="s">
        <v>5321</v>
      </c>
      <c r="I74" t="s">
        <v>5322</v>
      </c>
      <c r="J74" t="s">
        <v>133</v>
      </c>
    </row>
    <row r="75" spans="1:10" ht="43.5">
      <c r="A75" s="365">
        <v>46255</v>
      </c>
      <c r="B75" t="s">
        <v>2037</v>
      </c>
      <c r="C75" t="s">
        <v>5349</v>
      </c>
      <c r="D75" t="s">
        <v>2427</v>
      </c>
      <c r="E75">
        <v>1</v>
      </c>
      <c r="F75" s="366" t="s">
        <v>5356</v>
      </c>
      <c r="G75" t="s">
        <v>2356</v>
      </c>
      <c r="H75" t="s">
        <v>5321</v>
      </c>
      <c r="I75" t="s">
        <v>5322</v>
      </c>
      <c r="J75" t="s">
        <v>133</v>
      </c>
    </row>
    <row r="76" spans="1:10">
      <c r="A76" s="365">
        <v>46255</v>
      </c>
      <c r="B76" t="s">
        <v>2040</v>
      </c>
      <c r="C76" t="s">
        <v>5349</v>
      </c>
      <c r="D76" t="s">
        <v>2633</v>
      </c>
      <c r="E76">
        <v>1</v>
      </c>
      <c r="F76" t="s">
        <v>5367</v>
      </c>
      <c r="G76" t="s">
        <v>2176</v>
      </c>
      <c r="H76" t="s">
        <v>5400</v>
      </c>
      <c r="I76" t="s">
        <v>5401</v>
      </c>
      <c r="J76" t="s">
        <v>133</v>
      </c>
    </row>
    <row r="77" spans="1:10" ht="72.599999999999994">
      <c r="A77" s="365">
        <v>46255</v>
      </c>
      <c r="B77" t="s">
        <v>2040</v>
      </c>
      <c r="C77" t="s">
        <v>5349</v>
      </c>
      <c r="D77" t="s">
        <v>2474</v>
      </c>
      <c r="E77">
        <v>2</v>
      </c>
      <c r="F77" s="366" t="s">
        <v>5357</v>
      </c>
      <c r="G77" t="s">
        <v>2356</v>
      </c>
      <c r="H77" t="s">
        <v>5321</v>
      </c>
      <c r="I77" t="s">
        <v>5322</v>
      </c>
      <c r="J77" t="s">
        <v>133</v>
      </c>
    </row>
    <row r="78" spans="1:10" ht="29.1">
      <c r="A78" s="365">
        <v>46255</v>
      </c>
      <c r="B78" t="s">
        <v>2045</v>
      </c>
      <c r="C78" t="s">
        <v>5349</v>
      </c>
      <c r="D78" t="s">
        <v>2474</v>
      </c>
      <c r="E78">
        <v>1</v>
      </c>
      <c r="F78" s="366" t="s">
        <v>5358</v>
      </c>
      <c r="G78" t="s">
        <v>2356</v>
      </c>
      <c r="H78" t="s">
        <v>5321</v>
      </c>
      <c r="I78" t="s">
        <v>5322</v>
      </c>
      <c r="J78" t="s">
        <v>133</v>
      </c>
    </row>
    <row r="79" spans="1:10" ht="57.95">
      <c r="A79" s="365">
        <v>46255</v>
      </c>
      <c r="B79" t="s">
        <v>2049</v>
      </c>
      <c r="C79" t="s">
        <v>5349</v>
      </c>
      <c r="D79" t="s">
        <v>2474</v>
      </c>
      <c r="E79">
        <v>2</v>
      </c>
      <c r="F79" s="366" t="s">
        <v>5360</v>
      </c>
      <c r="G79" t="s">
        <v>2356</v>
      </c>
      <c r="H79" t="s">
        <v>5321</v>
      </c>
      <c r="I79" t="s">
        <v>5322</v>
      </c>
      <c r="J79" t="s">
        <v>133</v>
      </c>
    </row>
    <row r="80" spans="1:10">
      <c r="A80" s="365">
        <v>46255</v>
      </c>
      <c r="B80" t="s">
        <v>2049</v>
      </c>
      <c r="C80" t="s">
        <v>5349</v>
      </c>
      <c r="D80" t="s">
        <v>2427</v>
      </c>
      <c r="E80">
        <v>1</v>
      </c>
      <c r="F80" s="366" t="s">
        <v>2537</v>
      </c>
      <c r="G80" t="s">
        <v>2356</v>
      </c>
      <c r="H80" t="s">
        <v>5321</v>
      </c>
      <c r="I80" t="s">
        <v>5322</v>
      </c>
      <c r="J80" t="s">
        <v>133</v>
      </c>
    </row>
    <row r="81" spans="1:10">
      <c r="A81" s="365">
        <v>46258</v>
      </c>
      <c r="B81" t="s">
        <v>2004</v>
      </c>
      <c r="C81" t="s">
        <v>5349</v>
      </c>
      <c r="D81" t="s">
        <v>2427</v>
      </c>
      <c r="E81">
        <v>1</v>
      </c>
      <c r="F81" t="s">
        <v>5399</v>
      </c>
      <c r="G81" t="s">
        <v>2372</v>
      </c>
      <c r="J81" t="s">
        <v>121</v>
      </c>
    </row>
    <row r="82" spans="1:10">
      <c r="A82" s="365">
        <v>46258</v>
      </c>
      <c r="B82" t="s">
        <v>2007</v>
      </c>
      <c r="C82" t="s">
        <v>5349</v>
      </c>
      <c r="D82" t="s">
        <v>2427</v>
      </c>
      <c r="E82">
        <v>1</v>
      </c>
      <c r="F82" t="s">
        <v>5399</v>
      </c>
      <c r="G82" t="s">
        <v>2372</v>
      </c>
      <c r="J82" t="s">
        <v>121</v>
      </c>
    </row>
    <row r="83" spans="1:10">
      <c r="A83" s="365">
        <v>46258</v>
      </c>
      <c r="B83" t="s">
        <v>2010</v>
      </c>
      <c r="C83" t="s">
        <v>5349</v>
      </c>
      <c r="D83" t="s">
        <v>2427</v>
      </c>
      <c r="E83">
        <v>1</v>
      </c>
      <c r="F83" t="s">
        <v>5399</v>
      </c>
      <c r="G83" t="s">
        <v>2372</v>
      </c>
      <c r="J83" t="s">
        <v>121</v>
      </c>
    </row>
    <row r="84" spans="1:10">
      <c r="A84" s="365">
        <v>46258</v>
      </c>
      <c r="B84" t="s">
        <v>2013</v>
      </c>
      <c r="C84" t="s">
        <v>5349</v>
      </c>
      <c r="D84" t="s">
        <v>2427</v>
      </c>
      <c r="E84">
        <v>1</v>
      </c>
      <c r="F84" t="s">
        <v>5399</v>
      </c>
      <c r="G84" t="s">
        <v>2372</v>
      </c>
      <c r="J84" t="s">
        <v>121</v>
      </c>
    </row>
    <row r="85" spans="1:10">
      <c r="A85" s="365">
        <v>46258</v>
      </c>
      <c r="B85" t="s">
        <v>2015</v>
      </c>
      <c r="C85" t="s">
        <v>5349</v>
      </c>
      <c r="D85" t="s">
        <v>2427</v>
      </c>
      <c r="E85">
        <v>1</v>
      </c>
      <c r="F85" t="s">
        <v>5399</v>
      </c>
      <c r="G85" t="s">
        <v>2372</v>
      </c>
      <c r="J85" t="s">
        <v>121</v>
      </c>
    </row>
    <row r="86" spans="1:10">
      <c r="A86" s="365">
        <v>46258</v>
      </c>
      <c r="B86" t="s">
        <v>2019</v>
      </c>
      <c r="C86" t="s">
        <v>5349</v>
      </c>
      <c r="D86" t="s">
        <v>2427</v>
      </c>
      <c r="E86">
        <v>1</v>
      </c>
      <c r="F86" t="s">
        <v>5399</v>
      </c>
      <c r="G86" t="s">
        <v>2372</v>
      </c>
      <c r="J86" t="s">
        <v>121</v>
      </c>
    </row>
    <row r="87" spans="1:10">
      <c r="A87" s="365">
        <v>46258</v>
      </c>
      <c r="B87" t="s">
        <v>2021</v>
      </c>
      <c r="C87" t="s">
        <v>5349</v>
      </c>
      <c r="D87" t="s">
        <v>2427</v>
      </c>
      <c r="E87">
        <v>1</v>
      </c>
      <c r="F87" t="s">
        <v>5399</v>
      </c>
      <c r="G87" t="s">
        <v>2372</v>
      </c>
      <c r="J87" t="s">
        <v>121</v>
      </c>
    </row>
    <row r="88" spans="1:10">
      <c r="A88" s="365">
        <v>46258</v>
      </c>
      <c r="B88" t="s">
        <v>2022</v>
      </c>
      <c r="C88" t="s">
        <v>5349</v>
      </c>
      <c r="D88" t="s">
        <v>2427</v>
      </c>
      <c r="E88">
        <v>1</v>
      </c>
      <c r="F88" t="s">
        <v>5399</v>
      </c>
      <c r="G88" t="s">
        <v>2372</v>
      </c>
      <c r="J88" t="s">
        <v>121</v>
      </c>
    </row>
    <row r="89" spans="1:10">
      <c r="A89" s="365">
        <v>46258</v>
      </c>
      <c r="B89" t="s">
        <v>2023</v>
      </c>
      <c r="C89" t="s">
        <v>5349</v>
      </c>
      <c r="D89" t="s">
        <v>2474</v>
      </c>
      <c r="E89">
        <v>1</v>
      </c>
      <c r="F89" t="s">
        <v>5350</v>
      </c>
      <c r="G89" t="s">
        <v>2372</v>
      </c>
      <c r="H89" t="s">
        <v>5330</v>
      </c>
      <c r="I89" t="s">
        <v>5331</v>
      </c>
      <c r="J89" t="s">
        <v>2374</v>
      </c>
    </row>
    <row r="90" spans="1:10">
      <c r="A90" s="365">
        <v>46258</v>
      </c>
      <c r="B90" t="s">
        <v>2023</v>
      </c>
      <c r="C90" t="s">
        <v>5349</v>
      </c>
      <c r="D90" t="s">
        <v>2479</v>
      </c>
      <c r="E90">
        <v>1</v>
      </c>
      <c r="F90" t="s">
        <v>2478</v>
      </c>
      <c r="G90" t="s">
        <v>2371</v>
      </c>
      <c r="H90" t="s">
        <v>562</v>
      </c>
      <c r="J90" t="s">
        <v>121</v>
      </c>
    </row>
    <row r="91" spans="1:10" ht="29.1">
      <c r="A91" s="365">
        <v>46258</v>
      </c>
      <c r="B91" t="s">
        <v>2023</v>
      </c>
      <c r="C91" t="s">
        <v>5349</v>
      </c>
      <c r="D91" t="s">
        <v>108</v>
      </c>
      <c r="E91">
        <v>2</v>
      </c>
      <c r="F91" s="366" t="s">
        <v>5370</v>
      </c>
      <c r="G91" t="s">
        <v>2371</v>
      </c>
      <c r="H91" t="s">
        <v>562</v>
      </c>
      <c r="J91" t="s">
        <v>121</v>
      </c>
    </row>
    <row r="92" spans="1:10" ht="29.1">
      <c r="A92" s="365">
        <v>46258</v>
      </c>
      <c r="B92" t="s">
        <v>2023</v>
      </c>
      <c r="C92" t="s">
        <v>5349</v>
      </c>
      <c r="D92" t="s">
        <v>2556</v>
      </c>
      <c r="E92">
        <v>1</v>
      </c>
      <c r="F92" s="366" t="s">
        <v>5402</v>
      </c>
      <c r="G92" t="s">
        <v>2371</v>
      </c>
      <c r="H92" t="s">
        <v>562</v>
      </c>
      <c r="J92" t="s">
        <v>121</v>
      </c>
    </row>
    <row r="93" spans="1:10" ht="87">
      <c r="A93" s="365">
        <v>46258</v>
      </c>
      <c r="B93" t="s">
        <v>2024</v>
      </c>
      <c r="C93" t="s">
        <v>5349</v>
      </c>
      <c r="D93" t="s">
        <v>108</v>
      </c>
      <c r="E93">
        <v>4</v>
      </c>
      <c r="F93" s="366" t="s">
        <v>5371</v>
      </c>
      <c r="G93" t="s">
        <v>2371</v>
      </c>
      <c r="H93" t="s">
        <v>562</v>
      </c>
      <c r="J93" t="s">
        <v>121</v>
      </c>
    </row>
    <row r="94" spans="1:10">
      <c r="A94" s="365">
        <v>46258</v>
      </c>
      <c r="B94" t="s">
        <v>2024</v>
      </c>
      <c r="C94" t="s">
        <v>5349</v>
      </c>
      <c r="D94" t="s">
        <v>2427</v>
      </c>
      <c r="E94">
        <v>1</v>
      </c>
      <c r="F94" s="366" t="s">
        <v>5352</v>
      </c>
      <c r="G94" t="s">
        <v>2372</v>
      </c>
      <c r="H94" t="s">
        <v>5330</v>
      </c>
      <c r="I94" t="s">
        <v>5331</v>
      </c>
      <c r="J94" t="s">
        <v>2374</v>
      </c>
    </row>
    <row r="95" spans="1:10" ht="57.95">
      <c r="A95" s="365">
        <v>46258</v>
      </c>
      <c r="B95" t="s">
        <v>3816</v>
      </c>
      <c r="C95" t="s">
        <v>5349</v>
      </c>
      <c r="D95" t="s">
        <v>108</v>
      </c>
      <c r="E95">
        <v>2</v>
      </c>
      <c r="F95" s="366" t="s">
        <v>5372</v>
      </c>
      <c r="G95" t="s">
        <v>2371</v>
      </c>
      <c r="H95" t="s">
        <v>562</v>
      </c>
      <c r="J95" t="s">
        <v>121</v>
      </c>
    </row>
    <row r="96" spans="1:10" ht="29.1">
      <c r="A96" s="365">
        <v>46258</v>
      </c>
      <c r="B96" t="s">
        <v>3816</v>
      </c>
      <c r="C96" t="s">
        <v>5349</v>
      </c>
      <c r="D96" t="s">
        <v>2573</v>
      </c>
      <c r="E96">
        <v>1</v>
      </c>
      <c r="F96" s="366" t="s">
        <v>5373</v>
      </c>
      <c r="G96" t="s">
        <v>2371</v>
      </c>
      <c r="H96" t="s">
        <v>562</v>
      </c>
      <c r="J96" t="s">
        <v>121</v>
      </c>
    </row>
    <row r="97" spans="1:10">
      <c r="A97" s="365">
        <v>46258</v>
      </c>
      <c r="B97" t="s">
        <v>3816</v>
      </c>
      <c r="C97" t="s">
        <v>5349</v>
      </c>
      <c r="D97" t="s">
        <v>2575</v>
      </c>
      <c r="E97">
        <v>1</v>
      </c>
      <c r="F97" t="s">
        <v>5374</v>
      </c>
      <c r="G97" t="s">
        <v>2371</v>
      </c>
      <c r="H97" t="s">
        <v>562</v>
      </c>
      <c r="J97" t="s">
        <v>121</v>
      </c>
    </row>
    <row r="98" spans="1:10">
      <c r="A98" s="365">
        <v>46258</v>
      </c>
      <c r="B98" t="s">
        <v>2030</v>
      </c>
      <c r="C98" t="s">
        <v>5349</v>
      </c>
      <c r="D98" t="s">
        <v>2581</v>
      </c>
      <c r="E98">
        <v>1</v>
      </c>
      <c r="F98" t="s">
        <v>5375</v>
      </c>
      <c r="G98" t="s">
        <v>2371</v>
      </c>
      <c r="H98" t="s">
        <v>562</v>
      </c>
      <c r="J98" t="s">
        <v>121</v>
      </c>
    </row>
    <row r="99" spans="1:10">
      <c r="A99" s="365">
        <v>46258</v>
      </c>
      <c r="B99" t="s">
        <v>2030</v>
      </c>
      <c r="C99" t="s">
        <v>5349</v>
      </c>
      <c r="D99" t="s">
        <v>2586</v>
      </c>
      <c r="E99">
        <v>1</v>
      </c>
      <c r="F99" t="s">
        <v>5376</v>
      </c>
      <c r="G99" t="s">
        <v>2371</v>
      </c>
      <c r="H99" t="s">
        <v>562</v>
      </c>
      <c r="J99" t="s">
        <v>121</v>
      </c>
    </row>
    <row r="100" spans="1:10" ht="72.599999999999994">
      <c r="A100" s="365">
        <v>46258</v>
      </c>
      <c r="B100" t="s">
        <v>2030</v>
      </c>
      <c r="C100" t="s">
        <v>5349</v>
      </c>
      <c r="D100" t="s">
        <v>108</v>
      </c>
      <c r="E100">
        <v>2</v>
      </c>
      <c r="F100" s="366" t="s">
        <v>5377</v>
      </c>
      <c r="G100" t="s">
        <v>2371</v>
      </c>
      <c r="H100" t="s">
        <v>562</v>
      </c>
      <c r="J100" t="s">
        <v>121</v>
      </c>
    </row>
    <row r="101" spans="1:10" ht="130.5">
      <c r="A101" s="365">
        <v>46258</v>
      </c>
      <c r="B101" t="s">
        <v>2032</v>
      </c>
      <c r="C101" t="s">
        <v>5349</v>
      </c>
      <c r="D101" t="s">
        <v>108</v>
      </c>
      <c r="E101">
        <v>3</v>
      </c>
      <c r="F101" s="366" t="s">
        <v>5378</v>
      </c>
      <c r="G101" t="s">
        <v>2371</v>
      </c>
      <c r="H101" t="s">
        <v>562</v>
      </c>
      <c r="J101" t="s">
        <v>121</v>
      </c>
    </row>
    <row r="102" spans="1:10" ht="101.45">
      <c r="A102" s="365">
        <v>46258</v>
      </c>
      <c r="B102" t="s">
        <v>2032</v>
      </c>
      <c r="C102" t="s">
        <v>5349</v>
      </c>
      <c r="D102" t="s">
        <v>2427</v>
      </c>
      <c r="E102">
        <v>4</v>
      </c>
      <c r="F102" s="366" t="s">
        <v>5353</v>
      </c>
      <c r="G102" t="s">
        <v>2372</v>
      </c>
      <c r="H102" t="s">
        <v>5330</v>
      </c>
      <c r="I102" t="s">
        <v>5331</v>
      </c>
      <c r="J102" t="s">
        <v>2374</v>
      </c>
    </row>
    <row r="103" spans="1:10" ht="72.599999999999994">
      <c r="A103" s="365">
        <v>46258</v>
      </c>
      <c r="B103" t="s">
        <v>2034</v>
      </c>
      <c r="C103" t="s">
        <v>5349</v>
      </c>
      <c r="D103" t="s">
        <v>108</v>
      </c>
      <c r="E103">
        <v>2</v>
      </c>
      <c r="F103" s="366" t="s">
        <v>5379</v>
      </c>
      <c r="G103" t="s">
        <v>2371</v>
      </c>
      <c r="H103" t="s">
        <v>562</v>
      </c>
      <c r="J103" t="s">
        <v>121</v>
      </c>
    </row>
    <row r="104" spans="1:10" ht="29.1">
      <c r="A104" s="365">
        <v>46258</v>
      </c>
      <c r="B104" t="s">
        <v>2034</v>
      </c>
      <c r="C104" t="s">
        <v>5349</v>
      </c>
      <c r="D104" t="s">
        <v>2757</v>
      </c>
      <c r="E104">
        <v>1</v>
      </c>
      <c r="F104" s="366" t="s">
        <v>5403</v>
      </c>
      <c r="G104" t="s">
        <v>2371</v>
      </c>
      <c r="H104" t="s">
        <v>562</v>
      </c>
      <c r="J104" t="s">
        <v>121</v>
      </c>
    </row>
    <row r="105" spans="1:10">
      <c r="A105" s="365">
        <v>46258</v>
      </c>
      <c r="B105" t="s">
        <v>2034</v>
      </c>
      <c r="C105" t="s">
        <v>5349</v>
      </c>
      <c r="D105" t="s">
        <v>2581</v>
      </c>
      <c r="E105">
        <v>1</v>
      </c>
      <c r="F105" t="s">
        <v>5381</v>
      </c>
      <c r="G105" t="s">
        <v>2371</v>
      </c>
      <c r="H105" t="s">
        <v>562</v>
      </c>
      <c r="J105" t="s">
        <v>121</v>
      </c>
    </row>
    <row r="106" spans="1:10">
      <c r="A106" s="365">
        <v>46258</v>
      </c>
      <c r="B106" t="s">
        <v>2034</v>
      </c>
      <c r="C106" t="s">
        <v>5349</v>
      </c>
      <c r="D106" t="s">
        <v>2603</v>
      </c>
      <c r="E106">
        <v>1</v>
      </c>
      <c r="F106" t="s">
        <v>5382</v>
      </c>
      <c r="G106" t="s">
        <v>2371</v>
      </c>
      <c r="H106" t="s">
        <v>562</v>
      </c>
      <c r="J106" t="s">
        <v>121</v>
      </c>
    </row>
    <row r="107" spans="1:10">
      <c r="A107" s="365">
        <v>46258</v>
      </c>
      <c r="B107" t="s">
        <v>2034</v>
      </c>
      <c r="C107" t="s">
        <v>5349</v>
      </c>
      <c r="D107" t="s">
        <v>2491</v>
      </c>
      <c r="E107">
        <v>1</v>
      </c>
      <c r="F107" t="s">
        <v>5383</v>
      </c>
      <c r="G107" t="s">
        <v>2371</v>
      </c>
      <c r="H107" t="s">
        <v>562</v>
      </c>
      <c r="J107" t="s">
        <v>121</v>
      </c>
    </row>
    <row r="108" spans="1:10">
      <c r="A108" s="365">
        <v>46258</v>
      </c>
      <c r="B108" t="s">
        <v>2034</v>
      </c>
      <c r="C108" t="s">
        <v>5349</v>
      </c>
      <c r="D108" t="s">
        <v>2890</v>
      </c>
      <c r="E108">
        <v>1</v>
      </c>
      <c r="F108" t="s">
        <v>5354</v>
      </c>
      <c r="G108" t="s">
        <v>2372</v>
      </c>
      <c r="H108" t="s">
        <v>5330</v>
      </c>
      <c r="I108" t="s">
        <v>5331</v>
      </c>
      <c r="J108" t="s">
        <v>2374</v>
      </c>
    </row>
    <row r="109" spans="1:10" ht="72.599999999999994">
      <c r="A109" s="365">
        <v>46258</v>
      </c>
      <c r="B109" t="s">
        <v>2034</v>
      </c>
      <c r="C109" t="s">
        <v>5349</v>
      </c>
      <c r="D109" t="s">
        <v>2427</v>
      </c>
      <c r="E109">
        <v>2</v>
      </c>
      <c r="F109" s="366" t="s">
        <v>5355</v>
      </c>
      <c r="G109" t="s">
        <v>2372</v>
      </c>
      <c r="H109" t="s">
        <v>5330</v>
      </c>
      <c r="I109" t="s">
        <v>5331</v>
      </c>
      <c r="J109" t="s">
        <v>2374</v>
      </c>
    </row>
    <row r="110" spans="1:10" ht="29.1">
      <c r="A110" s="365">
        <v>46258</v>
      </c>
      <c r="B110" t="s">
        <v>2034</v>
      </c>
      <c r="C110" t="s">
        <v>5349</v>
      </c>
      <c r="D110" t="s">
        <v>2556</v>
      </c>
      <c r="E110">
        <v>1</v>
      </c>
      <c r="F110" s="366" t="s">
        <v>5404</v>
      </c>
      <c r="G110" t="s">
        <v>2371</v>
      </c>
      <c r="H110" t="s">
        <v>562</v>
      </c>
      <c r="J110" t="s">
        <v>121</v>
      </c>
    </row>
    <row r="111" spans="1:10" ht="87">
      <c r="A111" s="365">
        <v>46258</v>
      </c>
      <c r="B111" t="s">
        <v>2037</v>
      </c>
      <c r="C111" t="s">
        <v>5349</v>
      </c>
      <c r="D111" t="s">
        <v>2556</v>
      </c>
      <c r="E111">
        <v>3</v>
      </c>
      <c r="F111" s="366" t="s">
        <v>5405</v>
      </c>
      <c r="G111" t="s">
        <v>2371</v>
      </c>
      <c r="H111" t="s">
        <v>562</v>
      </c>
      <c r="J111" t="s">
        <v>121</v>
      </c>
    </row>
    <row r="112" spans="1:10" ht="29.1">
      <c r="A112" s="365">
        <v>46258</v>
      </c>
      <c r="B112" t="s">
        <v>2037</v>
      </c>
      <c r="C112" t="s">
        <v>5349</v>
      </c>
      <c r="D112" t="s">
        <v>2611</v>
      </c>
      <c r="E112">
        <v>1</v>
      </c>
      <c r="F112" s="366" t="s">
        <v>2610</v>
      </c>
      <c r="G112" t="s">
        <v>2371</v>
      </c>
      <c r="H112" t="s">
        <v>562</v>
      </c>
      <c r="J112" t="s">
        <v>121</v>
      </c>
    </row>
    <row r="113" spans="1:10" ht="116.1">
      <c r="A113" s="365">
        <v>46258</v>
      </c>
      <c r="B113" t="s">
        <v>2037</v>
      </c>
      <c r="C113" t="s">
        <v>5349</v>
      </c>
      <c r="D113" t="s">
        <v>108</v>
      </c>
      <c r="E113">
        <v>4</v>
      </c>
      <c r="F113" s="366" t="s">
        <v>5384</v>
      </c>
      <c r="G113" t="s">
        <v>2371</v>
      </c>
      <c r="H113" t="s">
        <v>562</v>
      </c>
      <c r="J113" t="s">
        <v>121</v>
      </c>
    </row>
    <row r="114" spans="1:10" ht="43.5">
      <c r="A114" s="365">
        <v>46258</v>
      </c>
      <c r="B114" t="s">
        <v>2037</v>
      </c>
      <c r="C114" t="s">
        <v>5349</v>
      </c>
      <c r="D114" t="s">
        <v>2427</v>
      </c>
      <c r="E114">
        <v>1</v>
      </c>
      <c r="F114" s="366" t="s">
        <v>5356</v>
      </c>
      <c r="G114" t="s">
        <v>2372</v>
      </c>
      <c r="H114" t="s">
        <v>5330</v>
      </c>
      <c r="I114" t="s">
        <v>5331</v>
      </c>
      <c r="J114" t="s">
        <v>2374</v>
      </c>
    </row>
    <row r="115" spans="1:10" ht="43.5">
      <c r="A115" s="365">
        <v>46258</v>
      </c>
      <c r="B115" t="s">
        <v>2038</v>
      </c>
      <c r="C115" t="s">
        <v>5349</v>
      </c>
      <c r="D115" t="s">
        <v>108</v>
      </c>
      <c r="E115">
        <v>3</v>
      </c>
      <c r="F115" s="366" t="s">
        <v>5385</v>
      </c>
      <c r="G115" t="s">
        <v>2371</v>
      </c>
      <c r="H115" t="s">
        <v>562</v>
      </c>
      <c r="J115" t="s">
        <v>121</v>
      </c>
    </row>
    <row r="116" spans="1:10" ht="72.599999999999994">
      <c r="A116" s="365">
        <v>46258</v>
      </c>
      <c r="B116" t="s">
        <v>2040</v>
      </c>
      <c r="C116" t="s">
        <v>5349</v>
      </c>
      <c r="D116" t="s">
        <v>2474</v>
      </c>
      <c r="E116">
        <v>2</v>
      </c>
      <c r="F116" s="366" t="s">
        <v>5357</v>
      </c>
      <c r="G116" t="s">
        <v>2372</v>
      </c>
      <c r="H116" t="s">
        <v>5330</v>
      </c>
      <c r="I116" t="s">
        <v>5331</v>
      </c>
      <c r="J116" t="s">
        <v>2374</v>
      </c>
    </row>
    <row r="117" spans="1:10" ht="29.1">
      <c r="A117" s="365">
        <v>46258</v>
      </c>
      <c r="B117" t="s">
        <v>2040</v>
      </c>
      <c r="C117" t="s">
        <v>5349</v>
      </c>
      <c r="D117" t="s">
        <v>2556</v>
      </c>
      <c r="E117">
        <v>1</v>
      </c>
      <c r="F117" s="366" t="s">
        <v>5406</v>
      </c>
      <c r="G117" t="s">
        <v>2371</v>
      </c>
      <c r="H117" t="s">
        <v>562</v>
      </c>
      <c r="J117" t="s">
        <v>121</v>
      </c>
    </row>
    <row r="118" spans="1:10" ht="72.599999999999994">
      <c r="A118" s="365">
        <v>46258</v>
      </c>
      <c r="B118" t="s">
        <v>2040</v>
      </c>
      <c r="C118" t="s">
        <v>5349</v>
      </c>
      <c r="D118" t="s">
        <v>108</v>
      </c>
      <c r="E118">
        <v>2</v>
      </c>
      <c r="F118" s="366" t="s">
        <v>5386</v>
      </c>
      <c r="G118" t="s">
        <v>2371</v>
      </c>
      <c r="H118" t="s">
        <v>562</v>
      </c>
      <c r="J118" t="s">
        <v>121</v>
      </c>
    </row>
    <row r="119" spans="1:10" ht="130.5">
      <c r="A119" s="365">
        <v>46258</v>
      </c>
      <c r="B119" t="s">
        <v>2045</v>
      </c>
      <c r="C119" t="s">
        <v>5349</v>
      </c>
      <c r="D119" t="s">
        <v>108</v>
      </c>
      <c r="E119">
        <v>4</v>
      </c>
      <c r="F119" s="366" t="s">
        <v>5387</v>
      </c>
      <c r="G119" t="s">
        <v>2371</v>
      </c>
      <c r="H119" t="s">
        <v>562</v>
      </c>
      <c r="J119" t="s">
        <v>121</v>
      </c>
    </row>
    <row r="120" spans="1:10" ht="29.1">
      <c r="A120" s="365">
        <v>46258</v>
      </c>
      <c r="B120" t="s">
        <v>2045</v>
      </c>
      <c r="C120" t="s">
        <v>5349</v>
      </c>
      <c r="D120" t="s">
        <v>2474</v>
      </c>
      <c r="E120">
        <v>1</v>
      </c>
      <c r="F120" s="366" t="s">
        <v>5358</v>
      </c>
      <c r="G120" t="s">
        <v>2372</v>
      </c>
      <c r="H120" t="s">
        <v>5330</v>
      </c>
      <c r="I120" t="s">
        <v>5331</v>
      </c>
      <c r="J120" t="s">
        <v>2374</v>
      </c>
    </row>
    <row r="121" spans="1:10">
      <c r="A121" s="365">
        <v>46258</v>
      </c>
      <c r="B121" t="s">
        <v>2045</v>
      </c>
      <c r="C121" t="s">
        <v>5349</v>
      </c>
      <c r="D121" t="s">
        <v>2653</v>
      </c>
      <c r="E121">
        <v>1</v>
      </c>
      <c r="F121" t="s">
        <v>5389</v>
      </c>
      <c r="G121" t="s">
        <v>2371</v>
      </c>
      <c r="H121" t="s">
        <v>562</v>
      </c>
      <c r="J121" t="s">
        <v>121</v>
      </c>
    </row>
    <row r="122" spans="1:10">
      <c r="A122" s="365">
        <v>46258</v>
      </c>
      <c r="B122" t="s">
        <v>2047</v>
      </c>
      <c r="C122" t="s">
        <v>5349</v>
      </c>
      <c r="D122" t="s">
        <v>108</v>
      </c>
      <c r="E122">
        <v>1</v>
      </c>
      <c r="F122" t="s">
        <v>5390</v>
      </c>
      <c r="G122" t="s">
        <v>2371</v>
      </c>
      <c r="H122" t="s">
        <v>562</v>
      </c>
      <c r="J122" t="s">
        <v>121</v>
      </c>
    </row>
    <row r="123" spans="1:10">
      <c r="A123" s="365">
        <v>46258</v>
      </c>
      <c r="B123" t="s">
        <v>2047</v>
      </c>
      <c r="C123" t="s">
        <v>5349</v>
      </c>
      <c r="D123" t="s">
        <v>2556</v>
      </c>
      <c r="E123">
        <v>1</v>
      </c>
      <c r="F123" t="s">
        <v>5407</v>
      </c>
      <c r="G123" t="s">
        <v>2371</v>
      </c>
      <c r="H123" t="s">
        <v>562</v>
      </c>
      <c r="J123" t="s">
        <v>121</v>
      </c>
    </row>
    <row r="124" spans="1:10">
      <c r="A124" s="365">
        <v>46258</v>
      </c>
      <c r="B124" t="s">
        <v>2047</v>
      </c>
      <c r="C124" t="s">
        <v>5349</v>
      </c>
      <c r="D124" t="s">
        <v>2575</v>
      </c>
      <c r="E124">
        <v>1</v>
      </c>
      <c r="F124" t="s">
        <v>5392</v>
      </c>
      <c r="G124" t="s">
        <v>2371</v>
      </c>
      <c r="H124" t="s">
        <v>562</v>
      </c>
      <c r="J124" t="s">
        <v>121</v>
      </c>
    </row>
    <row r="125" spans="1:10">
      <c r="A125" s="365">
        <v>46258</v>
      </c>
      <c r="B125" t="s">
        <v>2047</v>
      </c>
      <c r="C125" t="s">
        <v>5349</v>
      </c>
      <c r="D125" t="s">
        <v>2665</v>
      </c>
      <c r="E125">
        <v>1</v>
      </c>
      <c r="F125" t="s">
        <v>5393</v>
      </c>
      <c r="G125" t="s">
        <v>2371</v>
      </c>
      <c r="H125" t="s">
        <v>562</v>
      </c>
      <c r="J125" t="s">
        <v>121</v>
      </c>
    </row>
    <row r="126" spans="1:10">
      <c r="A126" s="365">
        <v>46258</v>
      </c>
      <c r="B126" t="s">
        <v>2047</v>
      </c>
      <c r="C126" t="s">
        <v>5349</v>
      </c>
      <c r="D126" t="s">
        <v>2667</v>
      </c>
      <c r="E126">
        <v>1</v>
      </c>
      <c r="F126" t="s">
        <v>5394</v>
      </c>
      <c r="G126" t="s">
        <v>2371</v>
      </c>
      <c r="H126" t="s">
        <v>562</v>
      </c>
      <c r="J126" t="s">
        <v>121</v>
      </c>
    </row>
    <row r="127" spans="1:10" ht="57.95">
      <c r="A127" s="365">
        <v>46258</v>
      </c>
      <c r="B127" t="s">
        <v>2049</v>
      </c>
      <c r="C127" t="s">
        <v>5349</v>
      </c>
      <c r="D127" t="s">
        <v>2474</v>
      </c>
      <c r="E127">
        <v>2</v>
      </c>
      <c r="F127" s="366" t="s">
        <v>5360</v>
      </c>
      <c r="G127" t="s">
        <v>2372</v>
      </c>
      <c r="H127" t="s">
        <v>5330</v>
      </c>
      <c r="I127" t="s">
        <v>5331</v>
      </c>
      <c r="J127" t="s">
        <v>2374</v>
      </c>
    </row>
    <row r="128" spans="1:10" ht="29.1">
      <c r="A128" s="365">
        <v>46258</v>
      </c>
      <c r="B128" t="s">
        <v>2049</v>
      </c>
      <c r="C128" t="s">
        <v>5349</v>
      </c>
      <c r="D128" t="s">
        <v>2671</v>
      </c>
      <c r="E128">
        <v>1</v>
      </c>
      <c r="F128" s="366" t="s">
        <v>5395</v>
      </c>
      <c r="G128" t="s">
        <v>2371</v>
      </c>
      <c r="H128" t="s">
        <v>562</v>
      </c>
      <c r="J128" t="s">
        <v>121</v>
      </c>
    </row>
    <row r="129" spans="1:10">
      <c r="A129" s="365">
        <v>46258</v>
      </c>
      <c r="B129" t="s">
        <v>2049</v>
      </c>
      <c r="C129" t="s">
        <v>5349</v>
      </c>
      <c r="D129" t="s">
        <v>2532</v>
      </c>
      <c r="E129">
        <v>1</v>
      </c>
      <c r="F129" t="s">
        <v>5396</v>
      </c>
      <c r="G129" t="s">
        <v>2371</v>
      </c>
      <c r="H129" t="s">
        <v>562</v>
      </c>
      <c r="J129" t="s">
        <v>121</v>
      </c>
    </row>
    <row r="130" spans="1:10">
      <c r="A130" s="365">
        <v>46258</v>
      </c>
      <c r="B130" t="s">
        <v>2049</v>
      </c>
      <c r="C130" t="s">
        <v>5349</v>
      </c>
      <c r="D130" t="s">
        <v>2427</v>
      </c>
      <c r="E130">
        <v>1</v>
      </c>
      <c r="F130" t="s">
        <v>2537</v>
      </c>
      <c r="G130" t="s">
        <v>2372</v>
      </c>
      <c r="H130" t="s">
        <v>5330</v>
      </c>
      <c r="I130" t="s">
        <v>5331</v>
      </c>
      <c r="J130" t="s">
        <v>2374</v>
      </c>
    </row>
    <row r="131" spans="1:10">
      <c r="A131" s="365">
        <v>46258</v>
      </c>
      <c r="B131" t="s">
        <v>2049</v>
      </c>
      <c r="C131" t="s">
        <v>5349</v>
      </c>
      <c r="D131" t="s">
        <v>108</v>
      </c>
      <c r="E131">
        <v>1</v>
      </c>
      <c r="F131" t="s">
        <v>5397</v>
      </c>
      <c r="G131" t="s">
        <v>2371</v>
      </c>
      <c r="H131" t="s">
        <v>562</v>
      </c>
      <c r="J131" t="s">
        <v>121</v>
      </c>
    </row>
    <row r="132" spans="1:10">
      <c r="A132" s="365">
        <v>46258</v>
      </c>
      <c r="B132" t="s">
        <v>2049</v>
      </c>
      <c r="C132" t="s">
        <v>5349</v>
      </c>
      <c r="D132" t="s">
        <v>2675</v>
      </c>
      <c r="E132">
        <v>1</v>
      </c>
      <c r="F132" t="s">
        <v>5398</v>
      </c>
      <c r="G132" t="s">
        <v>2371</v>
      </c>
      <c r="H132" t="s">
        <v>562</v>
      </c>
      <c r="J132" t="s">
        <v>121</v>
      </c>
    </row>
    <row r="133" spans="1:10">
      <c r="A133" s="365">
        <v>46259</v>
      </c>
      <c r="B133" t="s">
        <v>2004</v>
      </c>
      <c r="C133" t="s">
        <v>5349</v>
      </c>
      <c r="D133" t="s">
        <v>2427</v>
      </c>
      <c r="E133">
        <v>1</v>
      </c>
      <c r="F133" t="s">
        <v>5399</v>
      </c>
      <c r="G133" t="s">
        <v>2378</v>
      </c>
      <c r="H133" t="s">
        <v>5193</v>
      </c>
      <c r="I133" t="s">
        <v>5408</v>
      </c>
      <c r="J133" t="s">
        <v>121</v>
      </c>
    </row>
    <row r="134" spans="1:10">
      <c r="A134" s="365">
        <v>46259</v>
      </c>
      <c r="B134" t="s">
        <v>2007</v>
      </c>
      <c r="C134" t="s">
        <v>5349</v>
      </c>
      <c r="D134" t="s">
        <v>2427</v>
      </c>
      <c r="E134">
        <v>1</v>
      </c>
      <c r="F134" t="s">
        <v>5399</v>
      </c>
      <c r="G134" t="s">
        <v>2378</v>
      </c>
      <c r="H134" t="s">
        <v>5193</v>
      </c>
      <c r="I134" t="s">
        <v>5408</v>
      </c>
      <c r="J134" t="s">
        <v>121</v>
      </c>
    </row>
    <row r="135" spans="1:10">
      <c r="A135" s="365">
        <v>46259</v>
      </c>
      <c r="B135" t="s">
        <v>2010</v>
      </c>
      <c r="C135" t="s">
        <v>5349</v>
      </c>
      <c r="D135" t="s">
        <v>2427</v>
      </c>
      <c r="E135">
        <v>1</v>
      </c>
      <c r="F135" t="s">
        <v>5399</v>
      </c>
      <c r="G135" t="s">
        <v>2378</v>
      </c>
      <c r="H135" t="s">
        <v>5193</v>
      </c>
      <c r="I135" t="s">
        <v>5408</v>
      </c>
      <c r="J135" t="s">
        <v>121</v>
      </c>
    </row>
    <row r="136" spans="1:10">
      <c r="A136" s="365">
        <v>46259</v>
      </c>
      <c r="B136" t="s">
        <v>2013</v>
      </c>
      <c r="C136" t="s">
        <v>5349</v>
      </c>
      <c r="D136" t="s">
        <v>2427</v>
      </c>
      <c r="E136">
        <v>1</v>
      </c>
      <c r="F136" t="s">
        <v>5399</v>
      </c>
      <c r="G136" t="s">
        <v>2378</v>
      </c>
      <c r="H136" t="s">
        <v>5193</v>
      </c>
      <c r="I136" t="s">
        <v>5408</v>
      </c>
      <c r="J136" t="s">
        <v>121</v>
      </c>
    </row>
    <row r="137" spans="1:10">
      <c r="A137" s="365">
        <v>46259</v>
      </c>
      <c r="B137" t="s">
        <v>2015</v>
      </c>
      <c r="C137" t="s">
        <v>5349</v>
      </c>
      <c r="D137" t="s">
        <v>2427</v>
      </c>
      <c r="E137">
        <v>1</v>
      </c>
      <c r="F137" t="s">
        <v>5399</v>
      </c>
      <c r="G137" t="s">
        <v>2378</v>
      </c>
      <c r="H137" t="s">
        <v>5193</v>
      </c>
      <c r="I137" t="s">
        <v>5408</v>
      </c>
      <c r="J137" t="s">
        <v>121</v>
      </c>
    </row>
    <row r="138" spans="1:10">
      <c r="A138" s="365">
        <v>46259</v>
      </c>
      <c r="B138" t="s">
        <v>2019</v>
      </c>
      <c r="C138" t="s">
        <v>5349</v>
      </c>
      <c r="D138" t="s">
        <v>2427</v>
      </c>
      <c r="E138">
        <v>1</v>
      </c>
      <c r="F138" t="s">
        <v>5399</v>
      </c>
      <c r="G138" t="s">
        <v>2378</v>
      </c>
      <c r="H138" t="s">
        <v>5193</v>
      </c>
      <c r="I138" t="s">
        <v>5408</v>
      </c>
      <c r="J138" t="s">
        <v>121</v>
      </c>
    </row>
    <row r="139" spans="1:10">
      <c r="A139" s="365">
        <v>46259</v>
      </c>
      <c r="B139" t="s">
        <v>2021</v>
      </c>
      <c r="C139" t="s">
        <v>5349</v>
      </c>
      <c r="D139" t="s">
        <v>2427</v>
      </c>
      <c r="E139">
        <v>1</v>
      </c>
      <c r="F139" t="s">
        <v>5399</v>
      </c>
      <c r="G139" t="s">
        <v>2378</v>
      </c>
      <c r="H139" t="s">
        <v>5193</v>
      </c>
      <c r="I139" t="s">
        <v>5408</v>
      </c>
      <c r="J139" t="s">
        <v>121</v>
      </c>
    </row>
    <row r="140" spans="1:10">
      <c r="A140" s="365">
        <v>46259</v>
      </c>
      <c r="B140" t="s">
        <v>2022</v>
      </c>
      <c r="C140" t="s">
        <v>5349</v>
      </c>
      <c r="D140" t="s">
        <v>2427</v>
      </c>
      <c r="E140">
        <v>1</v>
      </c>
      <c r="F140" t="s">
        <v>5399</v>
      </c>
      <c r="G140" t="s">
        <v>2378</v>
      </c>
      <c r="H140" t="s">
        <v>5193</v>
      </c>
      <c r="I140" t="s">
        <v>5408</v>
      </c>
      <c r="J140" t="s">
        <v>121</v>
      </c>
    </row>
    <row r="141" spans="1:10">
      <c r="A141" s="365">
        <v>46259</v>
      </c>
      <c r="B141" t="s">
        <v>2023</v>
      </c>
      <c r="C141" t="s">
        <v>5349</v>
      </c>
      <c r="D141" t="s">
        <v>551</v>
      </c>
      <c r="E141">
        <v>1</v>
      </c>
      <c r="F141" t="s">
        <v>5361</v>
      </c>
      <c r="G141" t="s">
        <v>2229</v>
      </c>
      <c r="H141" t="s">
        <v>5238</v>
      </c>
      <c r="I141" t="s">
        <v>5239</v>
      </c>
      <c r="J141" t="s">
        <v>121</v>
      </c>
    </row>
    <row r="142" spans="1:10">
      <c r="A142" s="365">
        <v>46259</v>
      </c>
      <c r="B142" t="s">
        <v>2023</v>
      </c>
      <c r="C142" t="s">
        <v>5349</v>
      </c>
      <c r="D142" t="s">
        <v>1213</v>
      </c>
      <c r="E142">
        <v>1</v>
      </c>
      <c r="F142" t="s">
        <v>5351</v>
      </c>
      <c r="G142" t="s">
        <v>2383</v>
      </c>
      <c r="H142" t="s">
        <v>5236</v>
      </c>
      <c r="I142" t="s">
        <v>5237</v>
      </c>
      <c r="J142" t="s">
        <v>1555</v>
      </c>
    </row>
    <row r="143" spans="1:10">
      <c r="A143" s="365">
        <v>46259</v>
      </c>
      <c r="B143" t="s">
        <v>2023</v>
      </c>
      <c r="C143" t="s">
        <v>5349</v>
      </c>
      <c r="D143" t="s">
        <v>2479</v>
      </c>
      <c r="E143">
        <v>1</v>
      </c>
      <c r="F143" t="s">
        <v>2478</v>
      </c>
      <c r="G143" t="s">
        <v>2383</v>
      </c>
      <c r="H143" t="s">
        <v>5236</v>
      </c>
      <c r="I143" t="s">
        <v>5237</v>
      </c>
      <c r="J143" t="s">
        <v>1555</v>
      </c>
    </row>
    <row r="144" spans="1:10" ht="29.1">
      <c r="A144" s="365">
        <v>46259</v>
      </c>
      <c r="B144" t="s">
        <v>2023</v>
      </c>
      <c r="C144" t="s">
        <v>5349</v>
      </c>
      <c r="D144" t="s">
        <v>108</v>
      </c>
      <c r="E144">
        <v>2</v>
      </c>
      <c r="F144" s="366" t="s">
        <v>5370</v>
      </c>
      <c r="G144" t="s">
        <v>2383</v>
      </c>
      <c r="H144" t="s">
        <v>5236</v>
      </c>
      <c r="I144" t="s">
        <v>5237</v>
      </c>
      <c r="J144" t="s">
        <v>1555</v>
      </c>
    </row>
    <row r="145" spans="1:10" ht="29.1">
      <c r="A145" s="365">
        <v>46259</v>
      </c>
      <c r="B145" t="s">
        <v>2023</v>
      </c>
      <c r="C145" t="s">
        <v>5349</v>
      </c>
      <c r="D145" t="s">
        <v>2556</v>
      </c>
      <c r="E145">
        <v>1</v>
      </c>
      <c r="F145" s="366" t="s">
        <v>5402</v>
      </c>
      <c r="G145" t="s">
        <v>2383</v>
      </c>
      <c r="H145" t="s">
        <v>5236</v>
      </c>
      <c r="I145" t="s">
        <v>5237</v>
      </c>
      <c r="J145" t="s">
        <v>1555</v>
      </c>
    </row>
    <row r="146" spans="1:10" ht="87">
      <c r="A146" s="365">
        <v>46259</v>
      </c>
      <c r="B146" t="s">
        <v>2024</v>
      </c>
      <c r="C146" t="s">
        <v>5349</v>
      </c>
      <c r="D146" t="s">
        <v>108</v>
      </c>
      <c r="E146">
        <v>4</v>
      </c>
      <c r="F146" s="366" t="s">
        <v>5371</v>
      </c>
      <c r="G146" t="s">
        <v>2383</v>
      </c>
      <c r="H146" t="s">
        <v>5236</v>
      </c>
      <c r="I146" t="s">
        <v>5237</v>
      </c>
      <c r="J146" t="s">
        <v>1555</v>
      </c>
    </row>
    <row r="147" spans="1:10">
      <c r="A147" s="365">
        <v>46259</v>
      </c>
      <c r="B147" t="s">
        <v>2024</v>
      </c>
      <c r="C147" t="s">
        <v>5349</v>
      </c>
      <c r="D147" t="s">
        <v>2427</v>
      </c>
      <c r="E147">
        <v>1</v>
      </c>
      <c r="F147" s="366" t="s">
        <v>5352</v>
      </c>
      <c r="G147" t="s">
        <v>2378</v>
      </c>
      <c r="J147" t="s">
        <v>121</v>
      </c>
    </row>
    <row r="148" spans="1:10" ht="57.95">
      <c r="A148" s="365">
        <v>46259</v>
      </c>
      <c r="B148" t="s">
        <v>3816</v>
      </c>
      <c r="C148" t="s">
        <v>5349</v>
      </c>
      <c r="D148" t="s">
        <v>108</v>
      </c>
      <c r="E148">
        <v>2</v>
      </c>
      <c r="F148" s="366" t="s">
        <v>5372</v>
      </c>
      <c r="G148" t="s">
        <v>2383</v>
      </c>
      <c r="H148" t="s">
        <v>5236</v>
      </c>
      <c r="I148" t="s">
        <v>5237</v>
      </c>
      <c r="J148" t="s">
        <v>1555</v>
      </c>
    </row>
    <row r="149" spans="1:10" ht="29.1">
      <c r="A149" s="365">
        <v>46259</v>
      </c>
      <c r="B149" t="s">
        <v>3816</v>
      </c>
      <c r="C149" t="s">
        <v>5349</v>
      </c>
      <c r="D149" t="s">
        <v>2573</v>
      </c>
      <c r="E149">
        <v>1</v>
      </c>
      <c r="F149" s="366" t="s">
        <v>5373</v>
      </c>
      <c r="G149" t="s">
        <v>2383</v>
      </c>
      <c r="H149" t="s">
        <v>5236</v>
      </c>
      <c r="I149" t="s">
        <v>5237</v>
      </c>
      <c r="J149" t="s">
        <v>1555</v>
      </c>
    </row>
    <row r="150" spans="1:10">
      <c r="A150" s="365">
        <v>46259</v>
      </c>
      <c r="B150" t="s">
        <v>3816</v>
      </c>
      <c r="C150" t="s">
        <v>5349</v>
      </c>
      <c r="D150" t="s">
        <v>2575</v>
      </c>
      <c r="E150">
        <v>1</v>
      </c>
      <c r="F150" t="s">
        <v>5374</v>
      </c>
      <c r="G150" t="s">
        <v>2383</v>
      </c>
      <c r="H150" t="s">
        <v>5236</v>
      </c>
      <c r="I150" t="s">
        <v>5237</v>
      </c>
      <c r="J150" t="s">
        <v>1555</v>
      </c>
    </row>
    <row r="151" spans="1:10">
      <c r="A151" s="365">
        <v>46259</v>
      </c>
      <c r="B151" t="s">
        <v>2030</v>
      </c>
      <c r="C151" t="s">
        <v>5349</v>
      </c>
      <c r="D151" t="s">
        <v>2581</v>
      </c>
      <c r="E151">
        <v>1</v>
      </c>
      <c r="F151" t="s">
        <v>5375</v>
      </c>
      <c r="G151" t="s">
        <v>2383</v>
      </c>
      <c r="H151" t="s">
        <v>5236</v>
      </c>
      <c r="I151" t="s">
        <v>5237</v>
      </c>
      <c r="J151" t="s">
        <v>1555</v>
      </c>
    </row>
    <row r="152" spans="1:10">
      <c r="A152" s="365">
        <v>46259</v>
      </c>
      <c r="B152" t="s">
        <v>2030</v>
      </c>
      <c r="C152" t="s">
        <v>5349</v>
      </c>
      <c r="D152" t="s">
        <v>551</v>
      </c>
      <c r="E152">
        <v>1</v>
      </c>
      <c r="F152" t="s">
        <v>5365</v>
      </c>
      <c r="G152" t="s">
        <v>2229</v>
      </c>
      <c r="H152" t="s">
        <v>5238</v>
      </c>
      <c r="I152" t="s">
        <v>5239</v>
      </c>
      <c r="J152" t="s">
        <v>121</v>
      </c>
    </row>
    <row r="153" spans="1:10">
      <c r="A153" s="365">
        <v>46259</v>
      </c>
      <c r="B153" t="s">
        <v>2030</v>
      </c>
      <c r="C153" t="s">
        <v>5349</v>
      </c>
      <c r="D153" t="s">
        <v>2586</v>
      </c>
      <c r="E153">
        <v>1</v>
      </c>
      <c r="F153" t="s">
        <v>5376</v>
      </c>
      <c r="G153" t="s">
        <v>2383</v>
      </c>
      <c r="H153" t="s">
        <v>5236</v>
      </c>
      <c r="I153" t="s">
        <v>5237</v>
      </c>
      <c r="J153" t="s">
        <v>1555</v>
      </c>
    </row>
    <row r="154" spans="1:10" ht="72.599999999999994">
      <c r="A154" s="365">
        <v>46259</v>
      </c>
      <c r="B154" t="s">
        <v>2030</v>
      </c>
      <c r="C154" t="s">
        <v>5349</v>
      </c>
      <c r="D154" t="s">
        <v>108</v>
      </c>
      <c r="E154">
        <v>2</v>
      </c>
      <c r="F154" s="366" t="s">
        <v>5377</v>
      </c>
      <c r="G154" t="s">
        <v>2383</v>
      </c>
      <c r="H154" t="s">
        <v>5236</v>
      </c>
      <c r="I154" t="s">
        <v>5237</v>
      </c>
      <c r="J154" t="s">
        <v>1555</v>
      </c>
    </row>
    <row r="155" spans="1:10" ht="130.5">
      <c r="A155" s="365">
        <v>46259</v>
      </c>
      <c r="B155" t="s">
        <v>2032</v>
      </c>
      <c r="C155" t="s">
        <v>5349</v>
      </c>
      <c r="D155" t="s">
        <v>108</v>
      </c>
      <c r="E155">
        <v>3</v>
      </c>
      <c r="F155" s="366" t="s">
        <v>5378</v>
      </c>
      <c r="G155" t="s">
        <v>2383</v>
      </c>
      <c r="H155" t="s">
        <v>5236</v>
      </c>
      <c r="I155" t="s">
        <v>5237</v>
      </c>
      <c r="J155" t="s">
        <v>1555</v>
      </c>
    </row>
    <row r="156" spans="1:10" ht="101.45">
      <c r="A156" s="365">
        <v>46259</v>
      </c>
      <c r="B156" t="s">
        <v>2032</v>
      </c>
      <c r="C156" t="s">
        <v>5349</v>
      </c>
      <c r="D156" t="s">
        <v>2427</v>
      </c>
      <c r="E156">
        <v>4</v>
      </c>
      <c r="F156" s="366" t="s">
        <v>5353</v>
      </c>
      <c r="G156" t="s">
        <v>2378</v>
      </c>
      <c r="J156" t="s">
        <v>121</v>
      </c>
    </row>
    <row r="157" spans="1:10" ht="72.599999999999994">
      <c r="A157" s="365">
        <v>46259</v>
      </c>
      <c r="B157" t="s">
        <v>2034</v>
      </c>
      <c r="C157" t="s">
        <v>5349</v>
      </c>
      <c r="D157" t="s">
        <v>108</v>
      </c>
      <c r="E157">
        <v>2</v>
      </c>
      <c r="F157" s="366" t="s">
        <v>5379</v>
      </c>
      <c r="G157" t="s">
        <v>2383</v>
      </c>
      <c r="H157" t="s">
        <v>5236</v>
      </c>
      <c r="I157" t="s">
        <v>5237</v>
      </c>
      <c r="J157" t="s">
        <v>1555</v>
      </c>
    </row>
    <row r="158" spans="1:10" ht="29.1">
      <c r="A158" s="365">
        <v>46259</v>
      </c>
      <c r="B158" t="s">
        <v>2034</v>
      </c>
      <c r="C158" t="s">
        <v>5349</v>
      </c>
      <c r="D158" t="s">
        <v>2581</v>
      </c>
      <c r="E158">
        <v>1</v>
      </c>
      <c r="F158" s="366" t="s">
        <v>5381</v>
      </c>
      <c r="G158" t="s">
        <v>2383</v>
      </c>
      <c r="H158" t="s">
        <v>5236</v>
      </c>
      <c r="I158" t="s">
        <v>5237</v>
      </c>
      <c r="J158" t="s">
        <v>1555</v>
      </c>
    </row>
    <row r="159" spans="1:10">
      <c r="A159" s="365">
        <v>46259</v>
      </c>
      <c r="B159" t="s">
        <v>2034</v>
      </c>
      <c r="C159" t="s">
        <v>5349</v>
      </c>
      <c r="D159" t="s">
        <v>2603</v>
      </c>
      <c r="E159">
        <v>1</v>
      </c>
      <c r="F159" t="s">
        <v>5382</v>
      </c>
      <c r="G159" t="s">
        <v>2383</v>
      </c>
      <c r="H159" t="s">
        <v>5236</v>
      </c>
      <c r="I159" t="s">
        <v>5237</v>
      </c>
      <c r="J159" t="s">
        <v>1555</v>
      </c>
    </row>
    <row r="160" spans="1:10">
      <c r="A160" s="365">
        <v>46259</v>
      </c>
      <c r="B160" t="s">
        <v>2034</v>
      </c>
      <c r="C160" t="s">
        <v>5349</v>
      </c>
      <c r="D160" t="s">
        <v>2491</v>
      </c>
      <c r="E160">
        <v>1</v>
      </c>
      <c r="F160" t="s">
        <v>5383</v>
      </c>
      <c r="G160" t="s">
        <v>2383</v>
      </c>
      <c r="H160" t="s">
        <v>5236</v>
      </c>
      <c r="I160" t="s">
        <v>5237</v>
      </c>
      <c r="J160" t="s">
        <v>1555</v>
      </c>
    </row>
    <row r="161" spans="1:10">
      <c r="A161" s="365">
        <v>46259</v>
      </c>
      <c r="B161" t="s">
        <v>2034</v>
      </c>
      <c r="C161" t="s">
        <v>5349</v>
      </c>
      <c r="D161" t="s">
        <v>2890</v>
      </c>
      <c r="E161">
        <v>1</v>
      </c>
      <c r="F161" t="s">
        <v>5354</v>
      </c>
      <c r="G161" t="s">
        <v>2378</v>
      </c>
      <c r="J161" t="s">
        <v>121</v>
      </c>
    </row>
    <row r="162" spans="1:10" ht="72.599999999999994">
      <c r="A162" s="365">
        <v>46259</v>
      </c>
      <c r="B162" t="s">
        <v>2034</v>
      </c>
      <c r="C162" t="s">
        <v>5349</v>
      </c>
      <c r="D162" t="s">
        <v>2427</v>
      </c>
      <c r="E162">
        <v>2</v>
      </c>
      <c r="F162" s="366" t="s">
        <v>5355</v>
      </c>
      <c r="G162" t="s">
        <v>2378</v>
      </c>
      <c r="J162" t="s">
        <v>121</v>
      </c>
    </row>
    <row r="163" spans="1:10" ht="29.1">
      <c r="A163" s="365">
        <v>46259</v>
      </c>
      <c r="B163" t="s">
        <v>2034</v>
      </c>
      <c r="C163" t="s">
        <v>5349</v>
      </c>
      <c r="D163" t="s">
        <v>2556</v>
      </c>
      <c r="E163">
        <v>1</v>
      </c>
      <c r="F163" s="366" t="s">
        <v>5404</v>
      </c>
      <c r="G163" t="s">
        <v>2383</v>
      </c>
      <c r="H163" t="s">
        <v>5236</v>
      </c>
      <c r="I163" t="s">
        <v>5237</v>
      </c>
      <c r="J163" t="s">
        <v>1555</v>
      </c>
    </row>
    <row r="164" spans="1:10" ht="87">
      <c r="A164" s="365">
        <v>46259</v>
      </c>
      <c r="B164" t="s">
        <v>2037</v>
      </c>
      <c r="C164" t="s">
        <v>5349</v>
      </c>
      <c r="D164" t="s">
        <v>2556</v>
      </c>
      <c r="E164">
        <v>3</v>
      </c>
      <c r="F164" s="366" t="s">
        <v>5405</v>
      </c>
      <c r="G164" t="s">
        <v>2383</v>
      </c>
      <c r="H164" t="s">
        <v>5236</v>
      </c>
      <c r="I164" t="s">
        <v>5237</v>
      </c>
      <c r="J164" t="s">
        <v>1555</v>
      </c>
    </row>
    <row r="165" spans="1:10" ht="29.1">
      <c r="A165" s="365">
        <v>46259</v>
      </c>
      <c r="B165" t="s">
        <v>2037</v>
      </c>
      <c r="C165" t="s">
        <v>5349</v>
      </c>
      <c r="D165" t="s">
        <v>2611</v>
      </c>
      <c r="E165">
        <v>1</v>
      </c>
      <c r="F165" s="366" t="s">
        <v>2610</v>
      </c>
      <c r="G165" t="s">
        <v>2229</v>
      </c>
      <c r="H165" t="s">
        <v>5238</v>
      </c>
      <c r="I165" t="s">
        <v>5239</v>
      </c>
      <c r="J165" t="s">
        <v>121</v>
      </c>
    </row>
    <row r="166" spans="1:10" ht="116.1">
      <c r="A166" s="365">
        <v>46259</v>
      </c>
      <c r="B166" t="s">
        <v>2037</v>
      </c>
      <c r="C166" t="s">
        <v>5349</v>
      </c>
      <c r="D166" t="s">
        <v>108</v>
      </c>
      <c r="E166">
        <v>4</v>
      </c>
      <c r="F166" s="366" t="s">
        <v>5384</v>
      </c>
      <c r="G166" t="s">
        <v>2383</v>
      </c>
      <c r="H166" t="s">
        <v>5236</v>
      </c>
      <c r="I166" t="s">
        <v>5237</v>
      </c>
      <c r="J166" t="s">
        <v>1555</v>
      </c>
    </row>
    <row r="167" spans="1:10" ht="43.5">
      <c r="A167" s="365">
        <v>46259</v>
      </c>
      <c r="B167" t="s">
        <v>2037</v>
      </c>
      <c r="C167" t="s">
        <v>5349</v>
      </c>
      <c r="D167" t="s">
        <v>2427</v>
      </c>
      <c r="E167">
        <v>1</v>
      </c>
      <c r="F167" s="366" t="s">
        <v>5356</v>
      </c>
      <c r="G167" t="s">
        <v>2378</v>
      </c>
      <c r="J167" t="s">
        <v>121</v>
      </c>
    </row>
    <row r="168" spans="1:10" ht="43.5">
      <c r="A168" s="365">
        <v>46259</v>
      </c>
      <c r="B168" t="s">
        <v>2038</v>
      </c>
      <c r="C168" t="s">
        <v>5349</v>
      </c>
      <c r="D168" t="s">
        <v>108</v>
      </c>
      <c r="E168">
        <v>3</v>
      </c>
      <c r="F168" s="366" t="s">
        <v>5385</v>
      </c>
      <c r="G168" t="s">
        <v>2383</v>
      </c>
      <c r="H168" t="s">
        <v>5236</v>
      </c>
      <c r="I168" t="s">
        <v>5237</v>
      </c>
      <c r="J168" t="s">
        <v>1555</v>
      </c>
    </row>
    <row r="169" spans="1:10" ht="29.1">
      <c r="A169" s="365">
        <v>46259</v>
      </c>
      <c r="B169" t="s">
        <v>2040</v>
      </c>
      <c r="C169" t="s">
        <v>5349</v>
      </c>
      <c r="D169" t="s">
        <v>551</v>
      </c>
      <c r="E169">
        <v>1</v>
      </c>
      <c r="F169" s="366" t="s">
        <v>5366</v>
      </c>
      <c r="G169" t="s">
        <v>2229</v>
      </c>
      <c r="H169" t="s">
        <v>5238</v>
      </c>
      <c r="I169" t="s">
        <v>5239</v>
      </c>
      <c r="J169" t="s">
        <v>121</v>
      </c>
    </row>
    <row r="170" spans="1:10">
      <c r="A170" s="365">
        <v>46259</v>
      </c>
      <c r="B170" t="s">
        <v>2040</v>
      </c>
      <c r="C170" t="s">
        <v>5349</v>
      </c>
      <c r="D170" t="s">
        <v>2633</v>
      </c>
      <c r="E170">
        <v>1</v>
      </c>
      <c r="F170" t="s">
        <v>5367</v>
      </c>
      <c r="G170" t="s">
        <v>2229</v>
      </c>
      <c r="H170" t="s">
        <v>5238</v>
      </c>
      <c r="I170" t="s">
        <v>5239</v>
      </c>
      <c r="J170" t="s">
        <v>121</v>
      </c>
    </row>
    <row r="171" spans="1:10">
      <c r="A171" s="365">
        <v>46259</v>
      </c>
      <c r="B171" t="s">
        <v>2040</v>
      </c>
      <c r="C171" t="s">
        <v>5349</v>
      </c>
      <c r="D171" t="s">
        <v>2556</v>
      </c>
      <c r="E171">
        <v>1</v>
      </c>
      <c r="F171" t="s">
        <v>5406</v>
      </c>
      <c r="G171" t="s">
        <v>2383</v>
      </c>
      <c r="H171" t="s">
        <v>5236</v>
      </c>
      <c r="I171" t="s">
        <v>5237</v>
      </c>
      <c r="J171" t="s">
        <v>1555</v>
      </c>
    </row>
    <row r="172" spans="1:10" ht="72.599999999999994">
      <c r="A172" s="365">
        <v>46259</v>
      </c>
      <c r="B172" t="s">
        <v>2040</v>
      </c>
      <c r="C172" t="s">
        <v>5349</v>
      </c>
      <c r="D172" t="s">
        <v>108</v>
      </c>
      <c r="E172">
        <v>2</v>
      </c>
      <c r="F172" s="366" t="s">
        <v>5386</v>
      </c>
      <c r="G172" t="s">
        <v>2383</v>
      </c>
      <c r="H172" t="s">
        <v>5236</v>
      </c>
      <c r="I172" t="s">
        <v>5237</v>
      </c>
      <c r="J172" t="s">
        <v>1555</v>
      </c>
    </row>
    <row r="173" spans="1:10" ht="130.5">
      <c r="A173" s="365">
        <v>46259</v>
      </c>
      <c r="B173" t="s">
        <v>2045</v>
      </c>
      <c r="C173" t="s">
        <v>5349</v>
      </c>
      <c r="D173" t="s">
        <v>108</v>
      </c>
      <c r="E173">
        <v>4</v>
      </c>
      <c r="F173" s="366" t="s">
        <v>5387</v>
      </c>
      <c r="G173" t="s">
        <v>2383</v>
      </c>
      <c r="H173" t="s">
        <v>5236</v>
      </c>
      <c r="I173" t="s">
        <v>5237</v>
      </c>
      <c r="J173" t="s">
        <v>1555</v>
      </c>
    </row>
    <row r="174" spans="1:10" ht="43.5">
      <c r="A174" s="365">
        <v>46259</v>
      </c>
      <c r="B174" t="s">
        <v>2045</v>
      </c>
      <c r="C174" t="s">
        <v>5349</v>
      </c>
      <c r="D174" t="s">
        <v>551</v>
      </c>
      <c r="E174">
        <v>2</v>
      </c>
      <c r="F174" s="366" t="s">
        <v>5409</v>
      </c>
      <c r="G174" t="s">
        <v>2229</v>
      </c>
      <c r="H174" t="s">
        <v>5238</v>
      </c>
      <c r="I174" t="s">
        <v>5239</v>
      </c>
      <c r="J174" t="s">
        <v>121</v>
      </c>
    </row>
    <row r="175" spans="1:10" ht="43.5">
      <c r="A175" s="365">
        <v>46259</v>
      </c>
      <c r="B175" t="s">
        <v>2045</v>
      </c>
      <c r="C175" t="s">
        <v>5349</v>
      </c>
      <c r="D175" t="s">
        <v>2653</v>
      </c>
      <c r="E175">
        <v>1</v>
      </c>
      <c r="F175" s="366" t="s">
        <v>5389</v>
      </c>
      <c r="G175" t="s">
        <v>2383</v>
      </c>
      <c r="H175" t="s">
        <v>5236</v>
      </c>
      <c r="I175" t="s">
        <v>5237</v>
      </c>
      <c r="J175" t="s">
        <v>1555</v>
      </c>
    </row>
    <row r="176" spans="1:10">
      <c r="A176" s="365">
        <v>46259</v>
      </c>
      <c r="B176" t="s">
        <v>2047</v>
      </c>
      <c r="C176" t="s">
        <v>5349</v>
      </c>
      <c r="D176" t="s">
        <v>551</v>
      </c>
      <c r="E176">
        <v>1</v>
      </c>
      <c r="F176" s="366" t="s">
        <v>2517</v>
      </c>
      <c r="G176" t="s">
        <v>2229</v>
      </c>
      <c r="H176" t="s">
        <v>5238</v>
      </c>
      <c r="I176" t="s">
        <v>5239</v>
      </c>
      <c r="J176" t="s">
        <v>121</v>
      </c>
    </row>
    <row r="177" spans="1:10" ht="43.5">
      <c r="A177" s="365">
        <v>46259</v>
      </c>
      <c r="B177" t="s">
        <v>2047</v>
      </c>
      <c r="C177" t="s">
        <v>5349</v>
      </c>
      <c r="D177" t="s">
        <v>108</v>
      </c>
      <c r="E177">
        <v>1</v>
      </c>
      <c r="F177" s="366" t="s">
        <v>5390</v>
      </c>
      <c r="G177" t="s">
        <v>2383</v>
      </c>
      <c r="H177" t="s">
        <v>5236</v>
      </c>
      <c r="I177" t="s">
        <v>5237</v>
      </c>
      <c r="J177" t="s">
        <v>1555</v>
      </c>
    </row>
    <row r="178" spans="1:10" ht="43.5">
      <c r="A178" s="365">
        <v>46259</v>
      </c>
      <c r="B178" t="s">
        <v>2047</v>
      </c>
      <c r="C178" t="s">
        <v>5349</v>
      </c>
      <c r="D178" t="s">
        <v>2556</v>
      </c>
      <c r="E178">
        <v>1</v>
      </c>
      <c r="F178" s="366" t="s">
        <v>5407</v>
      </c>
      <c r="G178" t="s">
        <v>2383</v>
      </c>
      <c r="H178" t="s">
        <v>5236</v>
      </c>
      <c r="I178" t="s">
        <v>5237</v>
      </c>
      <c r="J178" t="s">
        <v>1555</v>
      </c>
    </row>
    <row r="179" spans="1:10" ht="29.1">
      <c r="A179" s="365">
        <v>46259</v>
      </c>
      <c r="B179" t="s">
        <v>2047</v>
      </c>
      <c r="C179" t="s">
        <v>5349</v>
      </c>
      <c r="D179" t="s">
        <v>2521</v>
      </c>
      <c r="E179">
        <v>1</v>
      </c>
      <c r="F179" s="366" t="s">
        <v>5359</v>
      </c>
      <c r="G179" t="s">
        <v>2383</v>
      </c>
      <c r="H179" t="s">
        <v>5236</v>
      </c>
      <c r="I179" t="s">
        <v>5237</v>
      </c>
      <c r="J179" t="s">
        <v>1555</v>
      </c>
    </row>
    <row r="180" spans="1:10" ht="43.5">
      <c r="A180" s="365">
        <v>46259</v>
      </c>
      <c r="B180" t="s">
        <v>2047</v>
      </c>
      <c r="C180" t="s">
        <v>5349</v>
      </c>
      <c r="D180" t="s">
        <v>2575</v>
      </c>
      <c r="E180">
        <v>1</v>
      </c>
      <c r="F180" s="366" t="s">
        <v>5392</v>
      </c>
      <c r="G180" t="s">
        <v>2383</v>
      </c>
      <c r="H180" t="s">
        <v>5236</v>
      </c>
      <c r="I180" t="s">
        <v>5237</v>
      </c>
      <c r="J180" t="s">
        <v>1555</v>
      </c>
    </row>
    <row r="181" spans="1:10" ht="43.5">
      <c r="A181" s="365">
        <v>46259</v>
      </c>
      <c r="B181" t="s">
        <v>2047</v>
      </c>
      <c r="C181" t="s">
        <v>5349</v>
      </c>
      <c r="D181" t="s">
        <v>2665</v>
      </c>
      <c r="E181">
        <v>1</v>
      </c>
      <c r="F181" s="366" t="s">
        <v>5393</v>
      </c>
      <c r="G181" t="s">
        <v>2383</v>
      </c>
      <c r="H181" t="s">
        <v>5236</v>
      </c>
      <c r="I181" t="s">
        <v>5237</v>
      </c>
      <c r="J181" t="s">
        <v>1555</v>
      </c>
    </row>
    <row r="182" spans="1:10" ht="29.1">
      <c r="A182" s="365">
        <v>46259</v>
      </c>
      <c r="B182" t="s">
        <v>2047</v>
      </c>
      <c r="C182" t="s">
        <v>5349</v>
      </c>
      <c r="D182" t="s">
        <v>2667</v>
      </c>
      <c r="E182">
        <v>1</v>
      </c>
      <c r="F182" s="366" t="s">
        <v>5394</v>
      </c>
      <c r="G182" t="s">
        <v>2383</v>
      </c>
      <c r="H182" t="s">
        <v>5236</v>
      </c>
      <c r="I182" t="s">
        <v>5237</v>
      </c>
      <c r="J182" t="s">
        <v>1555</v>
      </c>
    </row>
    <row r="183" spans="1:10" ht="29.1">
      <c r="A183" s="365">
        <v>46259</v>
      </c>
      <c r="B183" t="s">
        <v>2049</v>
      </c>
      <c r="C183" t="s">
        <v>5349</v>
      </c>
      <c r="D183" t="s">
        <v>2671</v>
      </c>
      <c r="E183">
        <v>1</v>
      </c>
      <c r="F183" s="366" t="s">
        <v>5395</v>
      </c>
      <c r="G183" t="s">
        <v>2383</v>
      </c>
      <c r="H183" t="s">
        <v>5236</v>
      </c>
      <c r="I183" t="s">
        <v>5237</v>
      </c>
      <c r="J183" t="s">
        <v>1555</v>
      </c>
    </row>
    <row r="184" spans="1:10" ht="43.5">
      <c r="A184" s="365">
        <v>46259</v>
      </c>
      <c r="B184" t="s">
        <v>2049</v>
      </c>
      <c r="C184" t="s">
        <v>5349</v>
      </c>
      <c r="D184" t="s">
        <v>2532</v>
      </c>
      <c r="E184">
        <v>1</v>
      </c>
      <c r="F184" s="366" t="s">
        <v>5396</v>
      </c>
      <c r="G184" t="s">
        <v>2383</v>
      </c>
      <c r="H184" t="s">
        <v>5236</v>
      </c>
      <c r="I184" t="s">
        <v>5237</v>
      </c>
      <c r="J184" t="s">
        <v>1555</v>
      </c>
    </row>
    <row r="185" spans="1:10">
      <c r="A185" s="365">
        <v>46259</v>
      </c>
      <c r="B185" t="s">
        <v>2049</v>
      </c>
      <c r="C185" t="s">
        <v>5349</v>
      </c>
      <c r="D185" t="s">
        <v>2427</v>
      </c>
      <c r="E185">
        <v>1</v>
      </c>
      <c r="F185" s="366" t="s">
        <v>2537</v>
      </c>
      <c r="G185" t="s">
        <v>2378</v>
      </c>
      <c r="J185" t="s">
        <v>121</v>
      </c>
    </row>
    <row r="186" spans="1:10" ht="43.5">
      <c r="A186" s="365">
        <v>46259</v>
      </c>
      <c r="B186" t="s">
        <v>2049</v>
      </c>
      <c r="C186" t="s">
        <v>5349</v>
      </c>
      <c r="D186" t="s">
        <v>108</v>
      </c>
      <c r="E186">
        <v>1</v>
      </c>
      <c r="F186" s="366" t="s">
        <v>5397</v>
      </c>
      <c r="G186" t="s">
        <v>2383</v>
      </c>
      <c r="H186" t="s">
        <v>5236</v>
      </c>
      <c r="I186" t="s">
        <v>5237</v>
      </c>
      <c r="J186" t="s">
        <v>1555</v>
      </c>
    </row>
    <row r="187" spans="1:10" ht="29.1">
      <c r="A187" s="365">
        <v>46259</v>
      </c>
      <c r="B187" t="s">
        <v>2049</v>
      </c>
      <c r="C187" t="s">
        <v>5349</v>
      </c>
      <c r="D187" t="s">
        <v>2675</v>
      </c>
      <c r="E187">
        <v>1</v>
      </c>
      <c r="F187" s="366" t="s">
        <v>5398</v>
      </c>
      <c r="G187" t="s">
        <v>2383</v>
      </c>
      <c r="H187" t="s">
        <v>5236</v>
      </c>
      <c r="I187" t="s">
        <v>5237</v>
      </c>
      <c r="J187" t="s">
        <v>1555</v>
      </c>
    </row>
    <row r="188" spans="1:10" ht="43.5">
      <c r="A188" s="365">
        <v>46260</v>
      </c>
      <c r="B188" t="s">
        <v>2004</v>
      </c>
      <c r="C188" t="s">
        <v>5349</v>
      </c>
      <c r="D188" t="s">
        <v>1617</v>
      </c>
      <c r="E188">
        <v>1</v>
      </c>
      <c r="F188" s="366" t="s">
        <v>5410</v>
      </c>
      <c r="G188" t="s">
        <v>2208</v>
      </c>
      <c r="H188" t="s">
        <v>5219</v>
      </c>
      <c r="I188" t="s">
        <v>5220</v>
      </c>
      <c r="J188" t="s">
        <v>121</v>
      </c>
    </row>
    <row r="189" spans="1:10">
      <c r="A189" s="365">
        <v>46260</v>
      </c>
      <c r="B189" t="s">
        <v>2004</v>
      </c>
      <c r="C189" t="s">
        <v>5349</v>
      </c>
      <c r="D189" t="s">
        <v>2793</v>
      </c>
      <c r="E189">
        <v>1</v>
      </c>
      <c r="F189" t="s">
        <v>5411</v>
      </c>
      <c r="G189" t="s">
        <v>2208</v>
      </c>
      <c r="H189" t="s">
        <v>5219</v>
      </c>
      <c r="I189" t="s">
        <v>5220</v>
      </c>
      <c r="J189" t="s">
        <v>121</v>
      </c>
    </row>
    <row r="190" spans="1:10" ht="72.599999999999994">
      <c r="A190" s="365">
        <v>46260</v>
      </c>
      <c r="B190" t="s">
        <v>2004</v>
      </c>
      <c r="C190" t="s">
        <v>5349</v>
      </c>
      <c r="D190" t="s">
        <v>2556</v>
      </c>
      <c r="E190">
        <v>2</v>
      </c>
      <c r="F190" s="366" t="s">
        <v>5412</v>
      </c>
      <c r="G190" t="s">
        <v>2208</v>
      </c>
      <c r="H190" t="s">
        <v>5219</v>
      </c>
      <c r="I190" t="s">
        <v>5220</v>
      </c>
      <c r="J190" t="s">
        <v>121</v>
      </c>
    </row>
    <row r="191" spans="1:10" ht="29.1">
      <c r="A191" s="365">
        <v>46260</v>
      </c>
      <c r="B191" t="s">
        <v>2004</v>
      </c>
      <c r="C191" t="s">
        <v>5349</v>
      </c>
      <c r="D191" t="s">
        <v>108</v>
      </c>
      <c r="E191">
        <v>1</v>
      </c>
      <c r="F191" s="366" t="s">
        <v>5413</v>
      </c>
      <c r="G191" t="s">
        <v>2208</v>
      </c>
      <c r="H191" t="s">
        <v>5219</v>
      </c>
      <c r="I191" t="s">
        <v>5220</v>
      </c>
      <c r="J191" t="s">
        <v>121</v>
      </c>
    </row>
    <row r="192" spans="1:10">
      <c r="A192" s="365">
        <v>46260</v>
      </c>
      <c r="B192" t="s">
        <v>2004</v>
      </c>
      <c r="C192" t="s">
        <v>5349</v>
      </c>
      <c r="D192" t="s">
        <v>2427</v>
      </c>
      <c r="E192">
        <v>1</v>
      </c>
      <c r="F192" t="s">
        <v>5399</v>
      </c>
      <c r="G192" t="s">
        <v>2209</v>
      </c>
      <c r="H192" t="s">
        <v>5219</v>
      </c>
      <c r="I192" t="s">
        <v>5221</v>
      </c>
      <c r="J192" t="s">
        <v>121</v>
      </c>
    </row>
    <row r="193" spans="1:10" ht="101.45">
      <c r="A193" s="365">
        <v>46260</v>
      </c>
      <c r="B193" t="s">
        <v>2007</v>
      </c>
      <c r="C193" t="s">
        <v>5349</v>
      </c>
      <c r="D193" t="s">
        <v>2675</v>
      </c>
      <c r="E193">
        <v>3</v>
      </c>
      <c r="F193" s="366" t="s">
        <v>5414</v>
      </c>
      <c r="G193" t="s">
        <v>2208</v>
      </c>
      <c r="H193" t="s">
        <v>5219</v>
      </c>
      <c r="I193" t="s">
        <v>5220</v>
      </c>
      <c r="J193" t="s">
        <v>121</v>
      </c>
    </row>
    <row r="194" spans="1:10" ht="217.5">
      <c r="A194" s="365">
        <v>46260</v>
      </c>
      <c r="B194" t="s">
        <v>2007</v>
      </c>
      <c r="C194" t="s">
        <v>5349</v>
      </c>
      <c r="D194" t="s">
        <v>2427</v>
      </c>
      <c r="E194">
        <v>6</v>
      </c>
      <c r="F194" s="366" t="s">
        <v>5415</v>
      </c>
      <c r="G194" t="s">
        <v>2209</v>
      </c>
      <c r="H194" t="s">
        <v>5219</v>
      </c>
      <c r="I194" t="s">
        <v>5221</v>
      </c>
      <c r="J194" t="s">
        <v>121</v>
      </c>
    </row>
    <row r="195" spans="1:10" ht="29.1">
      <c r="A195" s="365">
        <v>46260</v>
      </c>
      <c r="B195" t="s">
        <v>2007</v>
      </c>
      <c r="C195" t="s">
        <v>5349</v>
      </c>
      <c r="D195" t="s">
        <v>2815</v>
      </c>
      <c r="E195">
        <v>1</v>
      </c>
      <c r="F195" s="366" t="s">
        <v>5416</v>
      </c>
      <c r="G195" t="s">
        <v>2208</v>
      </c>
      <c r="H195" t="s">
        <v>5219</v>
      </c>
      <c r="I195" t="s">
        <v>5220</v>
      </c>
      <c r="J195" t="s">
        <v>121</v>
      </c>
    </row>
    <row r="196" spans="1:10" ht="57.95">
      <c r="A196" s="365">
        <v>46260</v>
      </c>
      <c r="B196" t="s">
        <v>2007</v>
      </c>
      <c r="C196" t="s">
        <v>5349</v>
      </c>
      <c r="D196" t="s">
        <v>2819</v>
      </c>
      <c r="E196">
        <v>2</v>
      </c>
      <c r="F196" s="366" t="s">
        <v>5417</v>
      </c>
      <c r="G196" t="s">
        <v>2205</v>
      </c>
      <c r="H196" t="s">
        <v>5215</v>
      </c>
      <c r="I196" t="s">
        <v>5216</v>
      </c>
      <c r="J196" t="s">
        <v>108</v>
      </c>
    </row>
    <row r="197" spans="1:10" ht="29.1">
      <c r="A197" s="365">
        <v>46260</v>
      </c>
      <c r="B197" t="s">
        <v>2007</v>
      </c>
      <c r="C197" t="s">
        <v>5349</v>
      </c>
      <c r="D197" t="s">
        <v>2822</v>
      </c>
      <c r="E197">
        <v>1</v>
      </c>
      <c r="F197" s="366" t="s">
        <v>5418</v>
      </c>
      <c r="G197" t="s">
        <v>2209</v>
      </c>
      <c r="H197" t="s">
        <v>5219</v>
      </c>
      <c r="I197" t="s">
        <v>5221</v>
      </c>
      <c r="J197" t="s">
        <v>121</v>
      </c>
    </row>
    <row r="198" spans="1:10" ht="72.599999999999994">
      <c r="A198" s="365">
        <v>46260</v>
      </c>
      <c r="B198" t="s">
        <v>2007</v>
      </c>
      <c r="C198" t="s">
        <v>5349</v>
      </c>
      <c r="D198" t="s">
        <v>2474</v>
      </c>
      <c r="E198">
        <v>2</v>
      </c>
      <c r="F198" s="366" t="s">
        <v>5419</v>
      </c>
      <c r="G198" t="s">
        <v>2209</v>
      </c>
      <c r="H198" t="s">
        <v>5219</v>
      </c>
      <c r="I198" t="s">
        <v>5221</v>
      </c>
      <c r="J198" t="s">
        <v>121</v>
      </c>
    </row>
    <row r="199" spans="1:10" ht="43.5">
      <c r="A199" s="365">
        <v>46260</v>
      </c>
      <c r="B199" t="s">
        <v>2007</v>
      </c>
      <c r="C199" t="s">
        <v>5349</v>
      </c>
      <c r="D199" t="s">
        <v>108</v>
      </c>
      <c r="E199">
        <v>1</v>
      </c>
      <c r="F199" s="366" t="s">
        <v>5420</v>
      </c>
      <c r="G199" t="s">
        <v>2208</v>
      </c>
      <c r="H199" t="s">
        <v>5219</v>
      </c>
      <c r="I199" t="s">
        <v>5220</v>
      </c>
      <c r="J199" t="s">
        <v>121</v>
      </c>
    </row>
    <row r="200" spans="1:10">
      <c r="A200" s="365">
        <v>46260</v>
      </c>
      <c r="B200" t="s">
        <v>2007</v>
      </c>
      <c r="C200" t="s">
        <v>5349</v>
      </c>
      <c r="D200" t="s">
        <v>2838</v>
      </c>
      <c r="E200">
        <v>1</v>
      </c>
      <c r="F200" t="s">
        <v>5421</v>
      </c>
      <c r="G200" t="s">
        <v>2208</v>
      </c>
      <c r="H200" t="s">
        <v>5219</v>
      </c>
      <c r="I200" t="s">
        <v>5220</v>
      </c>
      <c r="J200" t="s">
        <v>121</v>
      </c>
    </row>
    <row r="201" spans="1:10">
      <c r="A201" s="365">
        <v>46260</v>
      </c>
      <c r="B201" t="s">
        <v>2010</v>
      </c>
      <c r="C201" t="s">
        <v>5349</v>
      </c>
      <c r="D201" t="s">
        <v>2427</v>
      </c>
      <c r="E201">
        <v>1</v>
      </c>
      <c r="F201" t="s">
        <v>5399</v>
      </c>
      <c r="G201" t="s">
        <v>2209</v>
      </c>
      <c r="H201" t="s">
        <v>5219</v>
      </c>
      <c r="I201" t="s">
        <v>5221</v>
      </c>
      <c r="J201" t="s">
        <v>121</v>
      </c>
    </row>
    <row r="202" spans="1:10">
      <c r="A202" s="365">
        <v>46260</v>
      </c>
      <c r="B202" t="s">
        <v>2010</v>
      </c>
      <c r="C202" t="s">
        <v>5349</v>
      </c>
      <c r="D202" t="s">
        <v>2845</v>
      </c>
      <c r="E202">
        <v>1</v>
      </c>
      <c r="F202" t="s">
        <v>5422</v>
      </c>
      <c r="G202" t="s">
        <v>2208</v>
      </c>
      <c r="H202" t="s">
        <v>5219</v>
      </c>
      <c r="I202" t="s">
        <v>5220</v>
      </c>
      <c r="J202" t="s">
        <v>121</v>
      </c>
    </row>
    <row r="203" spans="1:10" ht="159.6">
      <c r="A203" s="365">
        <v>46260</v>
      </c>
      <c r="B203" t="s">
        <v>2010</v>
      </c>
      <c r="C203" t="s">
        <v>5349</v>
      </c>
      <c r="D203" t="s">
        <v>2675</v>
      </c>
      <c r="E203">
        <v>4</v>
      </c>
      <c r="F203" s="366" t="s">
        <v>5423</v>
      </c>
      <c r="G203" t="s">
        <v>2208</v>
      </c>
      <c r="H203" t="s">
        <v>5219</v>
      </c>
      <c r="I203" t="s">
        <v>5220</v>
      </c>
      <c r="J203" t="s">
        <v>121</v>
      </c>
    </row>
    <row r="204" spans="1:10" ht="87">
      <c r="A204" s="365">
        <v>46260</v>
      </c>
      <c r="B204" t="s">
        <v>2010</v>
      </c>
      <c r="C204" t="s">
        <v>5349</v>
      </c>
      <c r="D204" t="s">
        <v>108</v>
      </c>
      <c r="E204">
        <v>3</v>
      </c>
      <c r="F204" s="366" t="s">
        <v>5424</v>
      </c>
      <c r="G204" t="s">
        <v>2208</v>
      </c>
      <c r="H204" t="s">
        <v>5219</v>
      </c>
      <c r="I204" t="s">
        <v>5220</v>
      </c>
      <c r="J204" t="s">
        <v>121</v>
      </c>
    </row>
    <row r="205" spans="1:10" ht="43.5">
      <c r="A205" s="365">
        <v>46260</v>
      </c>
      <c r="B205" t="s">
        <v>2010</v>
      </c>
      <c r="C205" t="s">
        <v>5349</v>
      </c>
      <c r="D205" t="s">
        <v>2861</v>
      </c>
      <c r="E205">
        <v>1</v>
      </c>
      <c r="F205" s="366" t="s">
        <v>5425</v>
      </c>
      <c r="G205" t="s">
        <v>2208</v>
      </c>
      <c r="H205" t="s">
        <v>5219</v>
      </c>
      <c r="I205" t="s">
        <v>5220</v>
      </c>
      <c r="J205" t="s">
        <v>121</v>
      </c>
    </row>
    <row r="206" spans="1:10" ht="188.45">
      <c r="A206" s="365">
        <v>46260</v>
      </c>
      <c r="B206" t="s">
        <v>2013</v>
      </c>
      <c r="C206" t="s">
        <v>5349</v>
      </c>
      <c r="D206" t="s">
        <v>2427</v>
      </c>
      <c r="E206">
        <v>6</v>
      </c>
      <c r="F206" s="366" t="s">
        <v>5426</v>
      </c>
      <c r="G206" t="s">
        <v>2209</v>
      </c>
      <c r="H206" t="s">
        <v>5219</v>
      </c>
      <c r="I206" t="s">
        <v>5221</v>
      </c>
      <c r="J206" t="s">
        <v>121</v>
      </c>
    </row>
    <row r="207" spans="1:10" ht="43.5">
      <c r="A207" s="365">
        <v>46260</v>
      </c>
      <c r="B207" t="s">
        <v>2013</v>
      </c>
      <c r="C207" t="s">
        <v>5349</v>
      </c>
      <c r="D207" t="s">
        <v>2868</v>
      </c>
      <c r="E207">
        <v>1</v>
      </c>
      <c r="F207" s="366" t="s">
        <v>5427</v>
      </c>
      <c r="G207" t="s">
        <v>2208</v>
      </c>
      <c r="H207" t="s">
        <v>5219</v>
      </c>
      <c r="I207" t="s">
        <v>5220</v>
      </c>
      <c r="J207" t="s">
        <v>121</v>
      </c>
    </row>
    <row r="208" spans="1:10" ht="159.6">
      <c r="A208" s="365">
        <v>46260</v>
      </c>
      <c r="B208" t="s">
        <v>2013</v>
      </c>
      <c r="C208" t="s">
        <v>5349</v>
      </c>
      <c r="D208" t="s">
        <v>2675</v>
      </c>
      <c r="E208">
        <v>4</v>
      </c>
      <c r="F208" s="366" t="s">
        <v>5428</v>
      </c>
      <c r="G208" t="s">
        <v>2208</v>
      </c>
      <c r="H208" t="s">
        <v>5219</v>
      </c>
      <c r="I208" t="s">
        <v>5220</v>
      </c>
      <c r="J208" t="s">
        <v>121</v>
      </c>
    </row>
    <row r="209" spans="1:10" ht="43.5">
      <c r="A209" s="365">
        <v>46260</v>
      </c>
      <c r="B209" t="s">
        <v>2013</v>
      </c>
      <c r="C209" t="s">
        <v>5349</v>
      </c>
      <c r="D209" t="s">
        <v>1213</v>
      </c>
      <c r="E209">
        <v>1</v>
      </c>
      <c r="F209" s="366" t="s">
        <v>5429</v>
      </c>
      <c r="G209" t="s">
        <v>2205</v>
      </c>
      <c r="H209" t="s">
        <v>5215</v>
      </c>
      <c r="I209" t="s">
        <v>5216</v>
      </c>
      <c r="J209" t="s">
        <v>108</v>
      </c>
    </row>
    <row r="210" spans="1:10">
      <c r="A210" s="365">
        <v>46260</v>
      </c>
      <c r="B210" t="s">
        <v>2013</v>
      </c>
      <c r="C210" t="s">
        <v>5349</v>
      </c>
      <c r="D210" t="s">
        <v>2881</v>
      </c>
      <c r="E210">
        <v>1</v>
      </c>
      <c r="F210" t="s">
        <v>5430</v>
      </c>
      <c r="G210" t="s">
        <v>2208</v>
      </c>
      <c r="H210" t="s">
        <v>5219</v>
      </c>
      <c r="I210" t="s">
        <v>5220</v>
      </c>
      <c r="J210" t="s">
        <v>121</v>
      </c>
    </row>
    <row r="211" spans="1:10" ht="72.599999999999994">
      <c r="A211" s="365">
        <v>46260</v>
      </c>
      <c r="B211" t="s">
        <v>2013</v>
      </c>
      <c r="C211" t="s">
        <v>5349</v>
      </c>
      <c r="D211" t="s">
        <v>2890</v>
      </c>
      <c r="E211">
        <v>2</v>
      </c>
      <c r="F211" s="366" t="s">
        <v>5431</v>
      </c>
      <c r="G211" t="s">
        <v>2209</v>
      </c>
      <c r="H211" t="s">
        <v>5219</v>
      </c>
      <c r="I211" t="s">
        <v>5221</v>
      </c>
      <c r="J211" t="s">
        <v>121</v>
      </c>
    </row>
    <row r="212" spans="1:10" ht="43.5">
      <c r="A212" s="365">
        <v>46260</v>
      </c>
      <c r="B212" t="s">
        <v>2013</v>
      </c>
      <c r="C212" t="s">
        <v>5349</v>
      </c>
      <c r="D212" t="s">
        <v>2474</v>
      </c>
      <c r="E212">
        <v>1</v>
      </c>
      <c r="F212" s="366" t="s">
        <v>5432</v>
      </c>
      <c r="G212" t="s">
        <v>2209</v>
      </c>
      <c r="H212" t="s">
        <v>5219</v>
      </c>
      <c r="I212" t="s">
        <v>5221</v>
      </c>
      <c r="J212" t="s">
        <v>121</v>
      </c>
    </row>
    <row r="213" spans="1:10" ht="116.1">
      <c r="A213" s="365">
        <v>46260</v>
      </c>
      <c r="B213" t="s">
        <v>2015</v>
      </c>
      <c r="C213" t="s">
        <v>5349</v>
      </c>
      <c r="D213" t="s">
        <v>2427</v>
      </c>
      <c r="E213">
        <v>3</v>
      </c>
      <c r="F213" s="366" t="s">
        <v>5433</v>
      </c>
      <c r="G213" t="s">
        <v>2209</v>
      </c>
      <c r="H213" t="s">
        <v>5219</v>
      </c>
      <c r="I213" t="s">
        <v>5221</v>
      </c>
      <c r="J213" t="s">
        <v>121</v>
      </c>
    </row>
    <row r="214" spans="1:10" ht="362.45">
      <c r="A214" s="365">
        <v>46260</v>
      </c>
      <c r="B214" t="s">
        <v>2015</v>
      </c>
      <c r="C214" t="s">
        <v>5349</v>
      </c>
      <c r="D214" t="s">
        <v>2675</v>
      </c>
      <c r="E214">
        <v>10</v>
      </c>
      <c r="F214" s="366" t="s">
        <v>5434</v>
      </c>
      <c r="G214" t="s">
        <v>2208</v>
      </c>
      <c r="H214" t="s">
        <v>5219</v>
      </c>
      <c r="I214" t="s">
        <v>5220</v>
      </c>
      <c r="J214" t="s">
        <v>121</v>
      </c>
    </row>
    <row r="215" spans="1:10" ht="29.1">
      <c r="A215" s="365">
        <v>46260</v>
      </c>
      <c r="B215" t="s">
        <v>2015</v>
      </c>
      <c r="C215" t="s">
        <v>5349</v>
      </c>
      <c r="D215" t="s">
        <v>2905</v>
      </c>
      <c r="E215">
        <v>1</v>
      </c>
      <c r="F215" s="366" t="s">
        <v>5435</v>
      </c>
      <c r="G215" t="s">
        <v>2208</v>
      </c>
      <c r="H215" t="s">
        <v>5219</v>
      </c>
      <c r="I215" t="s">
        <v>5220</v>
      </c>
      <c r="J215" t="s">
        <v>121</v>
      </c>
    </row>
    <row r="216" spans="1:10">
      <c r="A216" s="365">
        <v>46260</v>
      </c>
      <c r="B216" t="s">
        <v>2015</v>
      </c>
      <c r="C216" t="s">
        <v>5349</v>
      </c>
      <c r="D216" t="s">
        <v>2922</v>
      </c>
      <c r="E216">
        <v>1</v>
      </c>
      <c r="F216" t="s">
        <v>5436</v>
      </c>
      <c r="G216" t="s">
        <v>2208</v>
      </c>
      <c r="H216" t="s">
        <v>5219</v>
      </c>
      <c r="I216" t="s">
        <v>5220</v>
      </c>
      <c r="J216" t="s">
        <v>121</v>
      </c>
    </row>
    <row r="217" spans="1:10">
      <c r="A217" s="365">
        <v>46260</v>
      </c>
      <c r="B217" t="s">
        <v>2015</v>
      </c>
      <c r="C217" t="s">
        <v>5349</v>
      </c>
      <c r="D217" t="s">
        <v>2890</v>
      </c>
      <c r="E217">
        <v>1</v>
      </c>
      <c r="F217" t="s">
        <v>5437</v>
      </c>
      <c r="G217" t="s">
        <v>2209</v>
      </c>
      <c r="H217" t="s">
        <v>5219</v>
      </c>
      <c r="I217" t="s">
        <v>5221</v>
      </c>
      <c r="J217" t="s">
        <v>121</v>
      </c>
    </row>
    <row r="218" spans="1:10">
      <c r="A218" s="365">
        <v>46260</v>
      </c>
      <c r="B218" t="s">
        <v>2015</v>
      </c>
      <c r="C218" t="s">
        <v>5349</v>
      </c>
      <c r="D218" t="s">
        <v>1213</v>
      </c>
      <c r="E218">
        <v>1</v>
      </c>
      <c r="F218" t="s">
        <v>5438</v>
      </c>
      <c r="G218" t="s">
        <v>2205</v>
      </c>
      <c r="H218" t="s">
        <v>5215</v>
      </c>
      <c r="I218" t="s">
        <v>5216</v>
      </c>
      <c r="J218" t="s">
        <v>108</v>
      </c>
    </row>
    <row r="219" spans="1:10" ht="72.599999999999994">
      <c r="A219" s="365">
        <v>46260</v>
      </c>
      <c r="B219" t="s">
        <v>2019</v>
      </c>
      <c r="C219" t="s">
        <v>5349</v>
      </c>
      <c r="D219" t="s">
        <v>2427</v>
      </c>
      <c r="E219">
        <v>2</v>
      </c>
      <c r="F219" s="366" t="s">
        <v>5439</v>
      </c>
      <c r="G219" t="s">
        <v>2209</v>
      </c>
      <c r="H219" t="s">
        <v>5219</v>
      </c>
      <c r="I219" t="s">
        <v>5221</v>
      </c>
      <c r="J219" t="s">
        <v>121</v>
      </c>
    </row>
    <row r="220" spans="1:10" ht="304.5">
      <c r="A220" s="365">
        <v>46260</v>
      </c>
      <c r="B220" t="s">
        <v>2019</v>
      </c>
      <c r="C220" t="s">
        <v>5349</v>
      </c>
      <c r="D220" t="s">
        <v>2675</v>
      </c>
      <c r="E220">
        <v>7</v>
      </c>
      <c r="F220" s="366" t="s">
        <v>5440</v>
      </c>
      <c r="G220" t="s">
        <v>2208</v>
      </c>
      <c r="H220" t="s">
        <v>5219</v>
      </c>
      <c r="I220" t="s">
        <v>5220</v>
      </c>
      <c r="J220" t="s">
        <v>121</v>
      </c>
    </row>
    <row r="221" spans="1:10" ht="72.599999999999994">
      <c r="A221" s="365">
        <v>46260</v>
      </c>
      <c r="B221" t="s">
        <v>2019</v>
      </c>
      <c r="C221" t="s">
        <v>5349</v>
      </c>
      <c r="D221" t="s">
        <v>108</v>
      </c>
      <c r="E221">
        <v>2</v>
      </c>
      <c r="F221" s="366" t="s">
        <v>5441</v>
      </c>
      <c r="G221" t="s">
        <v>2208</v>
      </c>
      <c r="H221" t="s">
        <v>5219</v>
      </c>
      <c r="I221" t="s">
        <v>5220</v>
      </c>
      <c r="J221" t="s">
        <v>121</v>
      </c>
    </row>
    <row r="222" spans="1:10" ht="43.5">
      <c r="A222" s="365">
        <v>46260</v>
      </c>
      <c r="B222" t="s">
        <v>2019</v>
      </c>
      <c r="C222" t="s">
        <v>5349</v>
      </c>
      <c r="D222" t="s">
        <v>2938</v>
      </c>
      <c r="E222">
        <v>1</v>
      </c>
      <c r="F222" s="366" t="s">
        <v>5442</v>
      </c>
      <c r="G222" t="s">
        <v>2209</v>
      </c>
      <c r="H222" t="s">
        <v>5219</v>
      </c>
      <c r="I222" t="s">
        <v>5221</v>
      </c>
      <c r="J222" t="s">
        <v>121</v>
      </c>
    </row>
    <row r="223" spans="1:10">
      <c r="A223" s="365">
        <v>46260</v>
      </c>
      <c r="B223" t="s">
        <v>2019</v>
      </c>
      <c r="C223" t="s">
        <v>5349</v>
      </c>
      <c r="D223" t="s">
        <v>2612</v>
      </c>
      <c r="E223">
        <v>1</v>
      </c>
      <c r="F223" t="s">
        <v>5443</v>
      </c>
      <c r="G223" t="s">
        <v>2208</v>
      </c>
      <c r="H223" t="s">
        <v>5219</v>
      </c>
      <c r="I223" t="s">
        <v>5220</v>
      </c>
      <c r="J223" t="s">
        <v>121</v>
      </c>
    </row>
    <row r="224" spans="1:10" ht="87">
      <c r="A224" s="365">
        <v>46260</v>
      </c>
      <c r="B224" t="s">
        <v>2019</v>
      </c>
      <c r="C224" t="s">
        <v>5349</v>
      </c>
      <c r="D224" t="s">
        <v>2556</v>
      </c>
      <c r="E224">
        <v>2</v>
      </c>
      <c r="F224" s="366" t="s">
        <v>5444</v>
      </c>
      <c r="G224" t="s">
        <v>2208</v>
      </c>
      <c r="H224" t="s">
        <v>5219</v>
      </c>
      <c r="I224" t="s">
        <v>5220</v>
      </c>
      <c r="J224" t="s">
        <v>121</v>
      </c>
    </row>
    <row r="225" spans="1:10" ht="29.1">
      <c r="A225" s="365">
        <v>46260</v>
      </c>
      <c r="B225" t="s">
        <v>2019</v>
      </c>
      <c r="C225" t="s">
        <v>5349</v>
      </c>
      <c r="D225" t="s">
        <v>2890</v>
      </c>
      <c r="E225">
        <v>1</v>
      </c>
      <c r="F225" s="366" t="s">
        <v>5445</v>
      </c>
      <c r="G225" t="s">
        <v>2209</v>
      </c>
      <c r="H225" t="s">
        <v>5219</v>
      </c>
      <c r="I225" t="s">
        <v>5221</v>
      </c>
      <c r="J225" t="s">
        <v>121</v>
      </c>
    </row>
    <row r="226" spans="1:10">
      <c r="A226" s="365">
        <v>46260</v>
      </c>
      <c r="B226" t="s">
        <v>2021</v>
      </c>
      <c r="C226" t="s">
        <v>5349</v>
      </c>
      <c r="D226" t="s">
        <v>2427</v>
      </c>
      <c r="E226">
        <v>1</v>
      </c>
      <c r="F226" t="s">
        <v>5399</v>
      </c>
      <c r="G226" t="s">
        <v>2209</v>
      </c>
      <c r="H226" t="s">
        <v>5219</v>
      </c>
      <c r="I226" t="s">
        <v>5221</v>
      </c>
      <c r="J226" t="s">
        <v>121</v>
      </c>
    </row>
    <row r="227" spans="1:10">
      <c r="A227" s="365">
        <v>46260</v>
      </c>
      <c r="B227" t="s">
        <v>2021</v>
      </c>
      <c r="C227" t="s">
        <v>5349</v>
      </c>
      <c r="D227" t="s">
        <v>2964</v>
      </c>
      <c r="E227">
        <v>1</v>
      </c>
      <c r="F227" t="s">
        <v>5446</v>
      </c>
      <c r="G227" t="s">
        <v>2208</v>
      </c>
      <c r="H227" t="s">
        <v>5219</v>
      </c>
      <c r="I227" t="s">
        <v>5220</v>
      </c>
      <c r="J227" t="s">
        <v>121</v>
      </c>
    </row>
    <row r="228" spans="1:10" ht="261">
      <c r="A228" s="365">
        <v>46260</v>
      </c>
      <c r="B228" t="s">
        <v>2021</v>
      </c>
      <c r="C228" t="s">
        <v>5349</v>
      </c>
      <c r="D228" t="s">
        <v>2675</v>
      </c>
      <c r="E228">
        <v>7</v>
      </c>
      <c r="F228" s="366" t="s">
        <v>5447</v>
      </c>
      <c r="G228" t="s">
        <v>2208</v>
      </c>
      <c r="H228" t="s">
        <v>5219</v>
      </c>
      <c r="I228" t="s">
        <v>5220</v>
      </c>
      <c r="J228" t="s">
        <v>121</v>
      </c>
    </row>
    <row r="229" spans="1:10" ht="43.5">
      <c r="A229" s="365">
        <v>46260</v>
      </c>
      <c r="B229" t="s">
        <v>2021</v>
      </c>
      <c r="C229" t="s">
        <v>5349</v>
      </c>
      <c r="D229" t="s">
        <v>2968</v>
      </c>
      <c r="E229">
        <v>1</v>
      </c>
      <c r="F229" s="366" t="s">
        <v>5448</v>
      </c>
      <c r="G229" t="s">
        <v>2207</v>
      </c>
      <c r="H229" t="s">
        <v>5217</v>
      </c>
      <c r="I229" t="s">
        <v>5218</v>
      </c>
      <c r="J229" t="s">
        <v>108</v>
      </c>
    </row>
    <row r="230" spans="1:10" ht="72.599999999999994">
      <c r="A230" s="365">
        <v>46260</v>
      </c>
      <c r="B230" t="s">
        <v>2021</v>
      </c>
      <c r="C230" t="s">
        <v>5349</v>
      </c>
      <c r="D230" t="s">
        <v>108</v>
      </c>
      <c r="E230">
        <v>2</v>
      </c>
      <c r="F230" s="366" t="s">
        <v>5449</v>
      </c>
      <c r="G230" t="s">
        <v>2208</v>
      </c>
      <c r="H230" t="s">
        <v>5219</v>
      </c>
      <c r="I230" t="s">
        <v>5220</v>
      </c>
      <c r="J230" t="s">
        <v>121</v>
      </c>
    </row>
    <row r="231" spans="1:10" ht="43.5">
      <c r="A231" s="365">
        <v>46260</v>
      </c>
      <c r="B231" t="s">
        <v>2021</v>
      </c>
      <c r="C231" t="s">
        <v>5349</v>
      </c>
      <c r="D231" t="s">
        <v>2556</v>
      </c>
      <c r="E231">
        <v>1</v>
      </c>
      <c r="F231" s="366" t="s">
        <v>5450</v>
      </c>
      <c r="G231" t="s">
        <v>2208</v>
      </c>
      <c r="H231" t="s">
        <v>5219</v>
      </c>
      <c r="I231" t="s">
        <v>5220</v>
      </c>
      <c r="J231" t="s">
        <v>121</v>
      </c>
    </row>
    <row r="232" spans="1:10">
      <c r="A232" s="365">
        <v>46260</v>
      </c>
      <c r="B232" t="s">
        <v>2021</v>
      </c>
      <c r="C232" t="s">
        <v>5349</v>
      </c>
      <c r="D232" t="s">
        <v>2986</v>
      </c>
      <c r="E232">
        <v>1</v>
      </c>
      <c r="F232" t="s">
        <v>5451</v>
      </c>
      <c r="G232" t="s">
        <v>2208</v>
      </c>
      <c r="H232" t="s">
        <v>5219</v>
      </c>
      <c r="I232" t="s">
        <v>5220</v>
      </c>
      <c r="J232" t="s">
        <v>121</v>
      </c>
    </row>
    <row r="233" spans="1:10">
      <c r="A233" s="365">
        <v>46260</v>
      </c>
      <c r="B233" t="s">
        <v>2022</v>
      </c>
      <c r="C233" t="s">
        <v>5349</v>
      </c>
      <c r="D233" t="s">
        <v>2427</v>
      </c>
      <c r="E233">
        <v>1</v>
      </c>
      <c r="F233" t="s">
        <v>5399</v>
      </c>
      <c r="G233" t="s">
        <v>2209</v>
      </c>
      <c r="H233" t="s">
        <v>5219</v>
      </c>
      <c r="I233" t="s">
        <v>5221</v>
      </c>
      <c r="J233" t="s">
        <v>121</v>
      </c>
    </row>
    <row r="234" spans="1:10">
      <c r="A234" s="365">
        <v>46260</v>
      </c>
      <c r="B234" t="s">
        <v>2022</v>
      </c>
      <c r="C234" t="s">
        <v>5349</v>
      </c>
      <c r="D234" t="s">
        <v>2994</v>
      </c>
      <c r="E234">
        <v>1</v>
      </c>
      <c r="F234" t="s">
        <v>5452</v>
      </c>
      <c r="G234" t="s">
        <v>2209</v>
      </c>
      <c r="H234" t="s">
        <v>5219</v>
      </c>
      <c r="I234" t="s">
        <v>5221</v>
      </c>
      <c r="J234" t="s">
        <v>121</v>
      </c>
    </row>
    <row r="235" spans="1:10">
      <c r="A235" s="365">
        <v>46260</v>
      </c>
      <c r="B235" t="s">
        <v>2022</v>
      </c>
      <c r="C235" t="s">
        <v>5349</v>
      </c>
      <c r="D235" t="s">
        <v>2998</v>
      </c>
      <c r="E235">
        <v>1</v>
      </c>
      <c r="F235" t="s">
        <v>5453</v>
      </c>
      <c r="G235" t="s">
        <v>2208</v>
      </c>
      <c r="H235" t="s">
        <v>5219</v>
      </c>
      <c r="I235" t="s">
        <v>5220</v>
      </c>
      <c r="J235" t="s">
        <v>121</v>
      </c>
    </row>
    <row r="236" spans="1:10" ht="57.95">
      <c r="A236" s="365">
        <v>46260</v>
      </c>
      <c r="B236" t="s">
        <v>2022</v>
      </c>
      <c r="C236" t="s">
        <v>5349</v>
      </c>
      <c r="D236" t="s">
        <v>3001</v>
      </c>
      <c r="E236">
        <v>2</v>
      </c>
      <c r="F236" s="366" t="s">
        <v>5454</v>
      </c>
      <c r="G236" t="s">
        <v>2208</v>
      </c>
      <c r="H236" t="s">
        <v>5219</v>
      </c>
      <c r="I236" t="s">
        <v>5220</v>
      </c>
      <c r="J236" t="s">
        <v>121</v>
      </c>
    </row>
    <row r="237" spans="1:10" ht="318.95">
      <c r="A237" s="365">
        <v>46260</v>
      </c>
      <c r="B237" t="s">
        <v>2022</v>
      </c>
      <c r="C237" t="s">
        <v>5349</v>
      </c>
      <c r="D237" t="s">
        <v>2675</v>
      </c>
      <c r="E237">
        <v>8</v>
      </c>
      <c r="F237" s="366" t="s">
        <v>5455</v>
      </c>
      <c r="G237" t="s">
        <v>2208</v>
      </c>
      <c r="H237" t="s">
        <v>5219</v>
      </c>
      <c r="I237" t="s">
        <v>5220</v>
      </c>
      <c r="J237" t="s">
        <v>121</v>
      </c>
    </row>
    <row r="238" spans="1:10" ht="43.5">
      <c r="A238" s="365">
        <v>46260</v>
      </c>
      <c r="B238" t="s">
        <v>2022</v>
      </c>
      <c r="C238" t="s">
        <v>5349</v>
      </c>
      <c r="D238" t="s">
        <v>3019</v>
      </c>
      <c r="E238">
        <v>1</v>
      </c>
      <c r="F238" s="366" t="s">
        <v>5456</v>
      </c>
      <c r="G238" t="s">
        <v>2208</v>
      </c>
      <c r="H238" t="s">
        <v>5219</v>
      </c>
      <c r="I238" t="s">
        <v>5220</v>
      </c>
      <c r="J238" t="s">
        <v>121</v>
      </c>
    </row>
    <row r="239" spans="1:10">
      <c r="A239" s="365">
        <v>46260</v>
      </c>
      <c r="B239" t="s">
        <v>2022</v>
      </c>
      <c r="C239" t="s">
        <v>5349</v>
      </c>
      <c r="D239" t="s">
        <v>1213</v>
      </c>
      <c r="E239">
        <v>1</v>
      </c>
      <c r="F239" t="s">
        <v>5457</v>
      </c>
      <c r="G239" t="s">
        <v>2205</v>
      </c>
      <c r="H239" t="s">
        <v>5215</v>
      </c>
      <c r="I239" t="s">
        <v>5216</v>
      </c>
      <c r="J239" t="s">
        <v>108</v>
      </c>
    </row>
    <row r="240" spans="1:10">
      <c r="A240" s="365">
        <v>46260</v>
      </c>
      <c r="B240" t="s">
        <v>2023</v>
      </c>
      <c r="C240" t="s">
        <v>5349</v>
      </c>
      <c r="D240" t="s">
        <v>2474</v>
      </c>
      <c r="E240">
        <v>1</v>
      </c>
      <c r="F240" t="s">
        <v>5350</v>
      </c>
      <c r="G240" t="s">
        <v>2209</v>
      </c>
      <c r="H240" t="s">
        <v>5219</v>
      </c>
      <c r="I240" t="s">
        <v>5221</v>
      </c>
      <c r="J240" t="s">
        <v>121</v>
      </c>
    </row>
    <row r="241" spans="1:10">
      <c r="A241" s="365">
        <v>46260</v>
      </c>
      <c r="B241" t="s">
        <v>2023</v>
      </c>
      <c r="C241" t="s">
        <v>5349</v>
      </c>
      <c r="D241" t="s">
        <v>1213</v>
      </c>
      <c r="E241">
        <v>1</v>
      </c>
      <c r="F241" t="s">
        <v>5351</v>
      </c>
      <c r="G241" t="s">
        <v>2205</v>
      </c>
      <c r="H241" t="s">
        <v>5215</v>
      </c>
      <c r="I241" t="s">
        <v>5216</v>
      </c>
      <c r="J241" t="s">
        <v>108</v>
      </c>
    </row>
    <row r="242" spans="1:10">
      <c r="A242" s="365">
        <v>46260</v>
      </c>
      <c r="B242" t="s">
        <v>2023</v>
      </c>
      <c r="C242" t="s">
        <v>5349</v>
      </c>
      <c r="D242" t="s">
        <v>2479</v>
      </c>
      <c r="E242">
        <v>1</v>
      </c>
      <c r="F242" t="s">
        <v>2478</v>
      </c>
      <c r="G242" t="s">
        <v>2208</v>
      </c>
      <c r="H242" t="s">
        <v>5219</v>
      </c>
      <c r="I242" t="s">
        <v>5220</v>
      </c>
      <c r="J242" t="s">
        <v>121</v>
      </c>
    </row>
    <row r="243" spans="1:10" ht="29.1">
      <c r="A243" s="365">
        <v>46260</v>
      </c>
      <c r="B243" t="s">
        <v>2023</v>
      </c>
      <c r="C243" t="s">
        <v>5349</v>
      </c>
      <c r="D243" t="s">
        <v>108</v>
      </c>
      <c r="E243">
        <v>2</v>
      </c>
      <c r="F243" s="366" t="s">
        <v>5370</v>
      </c>
      <c r="G243" t="s">
        <v>2208</v>
      </c>
      <c r="H243" t="s">
        <v>5219</v>
      </c>
      <c r="I243" t="s">
        <v>5220</v>
      </c>
      <c r="J243" t="s">
        <v>121</v>
      </c>
    </row>
    <row r="244" spans="1:10" ht="29.1">
      <c r="A244" s="365">
        <v>46260</v>
      </c>
      <c r="B244" t="s">
        <v>2023</v>
      </c>
      <c r="C244" t="s">
        <v>5349</v>
      </c>
      <c r="D244" t="s">
        <v>2556</v>
      </c>
      <c r="E244">
        <v>1</v>
      </c>
      <c r="F244" s="366" t="s">
        <v>5402</v>
      </c>
      <c r="G244" t="s">
        <v>2208</v>
      </c>
      <c r="H244" t="s">
        <v>5219</v>
      </c>
      <c r="I244" t="s">
        <v>5220</v>
      </c>
      <c r="J244" t="s">
        <v>121</v>
      </c>
    </row>
    <row r="245" spans="1:10" ht="87">
      <c r="A245" s="365">
        <v>46260</v>
      </c>
      <c r="B245" t="s">
        <v>2024</v>
      </c>
      <c r="C245" t="s">
        <v>5349</v>
      </c>
      <c r="D245" t="s">
        <v>108</v>
      </c>
      <c r="E245">
        <v>4</v>
      </c>
      <c r="F245" s="366" t="s">
        <v>5371</v>
      </c>
      <c r="G245" t="s">
        <v>2208</v>
      </c>
      <c r="H245" t="s">
        <v>5219</v>
      </c>
      <c r="I245" t="s">
        <v>5220</v>
      </c>
      <c r="J245" t="s">
        <v>121</v>
      </c>
    </row>
    <row r="246" spans="1:10">
      <c r="A246" s="365">
        <v>46260</v>
      </c>
      <c r="B246" t="s">
        <v>2024</v>
      </c>
      <c r="C246" t="s">
        <v>5349</v>
      </c>
      <c r="D246" t="s">
        <v>2427</v>
      </c>
      <c r="E246">
        <v>1</v>
      </c>
      <c r="F246" s="366" t="s">
        <v>5352</v>
      </c>
      <c r="G246" t="s">
        <v>2209</v>
      </c>
      <c r="H246" t="s">
        <v>5219</v>
      </c>
      <c r="I246" t="s">
        <v>5221</v>
      </c>
      <c r="J246" t="s">
        <v>121</v>
      </c>
    </row>
    <row r="247" spans="1:10" ht="57.95">
      <c r="A247" s="365">
        <v>46260</v>
      </c>
      <c r="B247" t="s">
        <v>3816</v>
      </c>
      <c r="C247" t="s">
        <v>5349</v>
      </c>
      <c r="D247" t="s">
        <v>108</v>
      </c>
      <c r="E247">
        <v>2</v>
      </c>
      <c r="F247" s="366" t="s">
        <v>5372</v>
      </c>
      <c r="G247" t="s">
        <v>2208</v>
      </c>
      <c r="H247" t="s">
        <v>5219</v>
      </c>
      <c r="I247" t="s">
        <v>5220</v>
      </c>
      <c r="J247" t="s">
        <v>121</v>
      </c>
    </row>
    <row r="248" spans="1:10" ht="29.1">
      <c r="A248" s="365">
        <v>46260</v>
      </c>
      <c r="B248" t="s">
        <v>3816</v>
      </c>
      <c r="C248" t="s">
        <v>5349</v>
      </c>
      <c r="D248" t="s">
        <v>2573</v>
      </c>
      <c r="E248">
        <v>1</v>
      </c>
      <c r="F248" s="366" t="s">
        <v>5373</v>
      </c>
      <c r="G248" t="s">
        <v>2208</v>
      </c>
      <c r="H248" t="s">
        <v>5219</v>
      </c>
      <c r="I248" t="s">
        <v>5220</v>
      </c>
      <c r="J248" t="s">
        <v>121</v>
      </c>
    </row>
    <row r="249" spans="1:10">
      <c r="A249" s="365">
        <v>46260</v>
      </c>
      <c r="B249" t="s">
        <v>3816</v>
      </c>
      <c r="C249" t="s">
        <v>5349</v>
      </c>
      <c r="D249" t="s">
        <v>2575</v>
      </c>
      <c r="E249">
        <v>1</v>
      </c>
      <c r="F249" t="s">
        <v>5374</v>
      </c>
      <c r="G249" t="s">
        <v>2208</v>
      </c>
      <c r="H249" t="s">
        <v>5219</v>
      </c>
      <c r="I249" t="s">
        <v>5220</v>
      </c>
      <c r="J249" t="s">
        <v>121</v>
      </c>
    </row>
    <row r="250" spans="1:10">
      <c r="A250" s="365">
        <v>46260</v>
      </c>
      <c r="B250" t="s">
        <v>2030</v>
      </c>
      <c r="C250" t="s">
        <v>5349</v>
      </c>
      <c r="D250" t="s">
        <v>2581</v>
      </c>
      <c r="E250">
        <v>1</v>
      </c>
      <c r="F250" t="s">
        <v>5375</v>
      </c>
      <c r="G250" t="s">
        <v>2208</v>
      </c>
      <c r="H250" t="s">
        <v>5219</v>
      </c>
      <c r="I250" t="s">
        <v>5220</v>
      </c>
      <c r="J250" t="s">
        <v>121</v>
      </c>
    </row>
    <row r="251" spans="1:10">
      <c r="A251" s="365">
        <v>46260</v>
      </c>
      <c r="B251" t="s">
        <v>2030</v>
      </c>
      <c r="C251" t="s">
        <v>5349</v>
      </c>
      <c r="D251" t="s">
        <v>2586</v>
      </c>
      <c r="E251">
        <v>1</v>
      </c>
      <c r="F251" t="s">
        <v>5376</v>
      </c>
      <c r="G251" t="s">
        <v>2208</v>
      </c>
      <c r="H251" t="s">
        <v>5219</v>
      </c>
      <c r="I251" t="s">
        <v>5220</v>
      </c>
      <c r="J251" t="s">
        <v>121</v>
      </c>
    </row>
    <row r="252" spans="1:10" ht="72.599999999999994">
      <c r="A252" s="365">
        <v>46260</v>
      </c>
      <c r="B252" t="s">
        <v>2030</v>
      </c>
      <c r="C252" t="s">
        <v>5349</v>
      </c>
      <c r="D252" t="s">
        <v>108</v>
      </c>
      <c r="E252">
        <v>2</v>
      </c>
      <c r="F252" s="366" t="s">
        <v>5377</v>
      </c>
      <c r="G252" t="s">
        <v>2208</v>
      </c>
      <c r="H252" t="s">
        <v>5219</v>
      </c>
      <c r="I252" t="s">
        <v>5220</v>
      </c>
      <c r="J252" t="s">
        <v>121</v>
      </c>
    </row>
    <row r="253" spans="1:10" ht="130.5">
      <c r="A253" s="365">
        <v>46260</v>
      </c>
      <c r="B253" t="s">
        <v>2032</v>
      </c>
      <c r="C253" t="s">
        <v>5349</v>
      </c>
      <c r="D253" t="s">
        <v>108</v>
      </c>
      <c r="E253">
        <v>3</v>
      </c>
      <c r="F253" s="366" t="s">
        <v>5378</v>
      </c>
      <c r="G253" t="s">
        <v>2208</v>
      </c>
      <c r="H253" t="s">
        <v>5219</v>
      </c>
      <c r="I253" t="s">
        <v>5220</v>
      </c>
      <c r="J253" t="s">
        <v>121</v>
      </c>
    </row>
    <row r="254" spans="1:10" ht="101.45">
      <c r="A254" s="365">
        <v>46260</v>
      </c>
      <c r="B254" t="s">
        <v>2032</v>
      </c>
      <c r="C254" t="s">
        <v>5349</v>
      </c>
      <c r="D254" t="s">
        <v>2427</v>
      </c>
      <c r="E254">
        <v>4</v>
      </c>
      <c r="F254" s="366" t="s">
        <v>5353</v>
      </c>
      <c r="G254" t="s">
        <v>2209</v>
      </c>
      <c r="H254" t="s">
        <v>5219</v>
      </c>
      <c r="I254" t="s">
        <v>5221</v>
      </c>
      <c r="J254" t="s">
        <v>121</v>
      </c>
    </row>
    <row r="255" spans="1:10" ht="72.599999999999994">
      <c r="A255" s="365">
        <v>46260</v>
      </c>
      <c r="B255" t="s">
        <v>2034</v>
      </c>
      <c r="C255" t="s">
        <v>5349</v>
      </c>
      <c r="D255" t="s">
        <v>108</v>
      </c>
      <c r="E255">
        <v>2</v>
      </c>
      <c r="F255" s="366" t="s">
        <v>5379</v>
      </c>
      <c r="G255" t="s">
        <v>2208</v>
      </c>
      <c r="H255" t="s">
        <v>5219</v>
      </c>
      <c r="I255" t="s">
        <v>5220</v>
      </c>
      <c r="J255" t="s">
        <v>121</v>
      </c>
    </row>
    <row r="256" spans="1:10" ht="29.1">
      <c r="A256" s="365">
        <v>46260</v>
      </c>
      <c r="B256" t="s">
        <v>2034</v>
      </c>
      <c r="C256" t="s">
        <v>5349</v>
      </c>
      <c r="D256" t="s">
        <v>2581</v>
      </c>
      <c r="E256">
        <v>1</v>
      </c>
      <c r="F256" s="366" t="s">
        <v>5381</v>
      </c>
      <c r="G256" t="s">
        <v>2208</v>
      </c>
      <c r="H256" t="s">
        <v>5219</v>
      </c>
      <c r="I256" t="s">
        <v>5220</v>
      </c>
      <c r="J256" t="s">
        <v>121</v>
      </c>
    </row>
    <row r="257" spans="1:10">
      <c r="A257" s="365">
        <v>46260</v>
      </c>
      <c r="B257" t="s">
        <v>2034</v>
      </c>
      <c r="C257" t="s">
        <v>5349</v>
      </c>
      <c r="D257" t="s">
        <v>2603</v>
      </c>
      <c r="E257">
        <v>1</v>
      </c>
      <c r="F257" t="s">
        <v>5382</v>
      </c>
      <c r="G257" t="s">
        <v>2208</v>
      </c>
      <c r="H257" t="s">
        <v>5219</v>
      </c>
      <c r="I257" t="s">
        <v>5220</v>
      </c>
      <c r="J257" t="s">
        <v>121</v>
      </c>
    </row>
    <row r="258" spans="1:10">
      <c r="A258" s="365">
        <v>46260</v>
      </c>
      <c r="B258" t="s">
        <v>2034</v>
      </c>
      <c r="C258" t="s">
        <v>5349</v>
      </c>
      <c r="D258" t="s">
        <v>2890</v>
      </c>
      <c r="E258">
        <v>1</v>
      </c>
      <c r="F258" t="s">
        <v>5354</v>
      </c>
      <c r="G258" t="s">
        <v>2209</v>
      </c>
      <c r="H258" t="s">
        <v>5219</v>
      </c>
      <c r="I258" t="s">
        <v>5221</v>
      </c>
      <c r="J258" t="s">
        <v>121</v>
      </c>
    </row>
    <row r="259" spans="1:10" ht="72.599999999999994">
      <c r="A259" s="365">
        <v>46260</v>
      </c>
      <c r="B259" t="s">
        <v>2034</v>
      </c>
      <c r="C259" t="s">
        <v>5349</v>
      </c>
      <c r="D259" t="s">
        <v>2427</v>
      </c>
      <c r="E259">
        <v>2</v>
      </c>
      <c r="F259" s="366" t="s">
        <v>5355</v>
      </c>
      <c r="G259" t="s">
        <v>2209</v>
      </c>
      <c r="H259" t="s">
        <v>5219</v>
      </c>
      <c r="I259" t="s">
        <v>5221</v>
      </c>
      <c r="J259" t="s">
        <v>121</v>
      </c>
    </row>
    <row r="260" spans="1:10" ht="29.1">
      <c r="A260" s="365">
        <v>46260</v>
      </c>
      <c r="B260" t="s">
        <v>2034</v>
      </c>
      <c r="C260" t="s">
        <v>5349</v>
      </c>
      <c r="D260" t="s">
        <v>2556</v>
      </c>
      <c r="E260">
        <v>1</v>
      </c>
      <c r="F260" s="366" t="s">
        <v>5404</v>
      </c>
      <c r="G260" t="s">
        <v>2208</v>
      </c>
      <c r="H260" t="s">
        <v>5219</v>
      </c>
      <c r="I260" t="s">
        <v>5220</v>
      </c>
      <c r="J260" t="s">
        <v>121</v>
      </c>
    </row>
    <row r="261" spans="1:10" ht="29.1">
      <c r="A261" s="365">
        <v>46260</v>
      </c>
      <c r="B261" t="s">
        <v>2037</v>
      </c>
      <c r="C261" t="s">
        <v>5349</v>
      </c>
      <c r="D261" t="s">
        <v>3031</v>
      </c>
      <c r="E261">
        <v>2</v>
      </c>
      <c r="F261" s="366" t="s">
        <v>5458</v>
      </c>
      <c r="G261" t="s">
        <v>2207</v>
      </c>
      <c r="H261" t="s">
        <v>5217</v>
      </c>
      <c r="I261" t="s">
        <v>5218</v>
      </c>
      <c r="J261" t="s">
        <v>108</v>
      </c>
    </row>
    <row r="262" spans="1:10" ht="87">
      <c r="A262" s="365">
        <v>46260</v>
      </c>
      <c r="B262" t="s">
        <v>2037</v>
      </c>
      <c r="C262" t="s">
        <v>5349</v>
      </c>
      <c r="D262" t="s">
        <v>2556</v>
      </c>
      <c r="E262">
        <v>3</v>
      </c>
      <c r="F262" s="366" t="s">
        <v>5405</v>
      </c>
      <c r="G262" t="s">
        <v>2208</v>
      </c>
      <c r="H262" t="s">
        <v>5219</v>
      </c>
      <c r="I262" t="s">
        <v>5220</v>
      </c>
      <c r="J262" t="s">
        <v>121</v>
      </c>
    </row>
    <row r="263" spans="1:10" ht="29.1">
      <c r="A263" s="365">
        <v>46260</v>
      </c>
      <c r="B263" t="s">
        <v>2037</v>
      </c>
      <c r="C263" t="s">
        <v>5349</v>
      </c>
      <c r="D263" t="s">
        <v>2611</v>
      </c>
      <c r="E263">
        <v>1</v>
      </c>
      <c r="F263" s="366" t="s">
        <v>2610</v>
      </c>
      <c r="G263" t="s">
        <v>2208</v>
      </c>
      <c r="H263" t="s">
        <v>5219</v>
      </c>
      <c r="I263" t="s">
        <v>5220</v>
      </c>
      <c r="J263" t="s">
        <v>121</v>
      </c>
    </row>
    <row r="264" spans="1:10" ht="116.1">
      <c r="A264" s="365">
        <v>46260</v>
      </c>
      <c r="B264" t="s">
        <v>2037</v>
      </c>
      <c r="C264" t="s">
        <v>5349</v>
      </c>
      <c r="D264" t="s">
        <v>108</v>
      </c>
      <c r="E264">
        <v>4</v>
      </c>
      <c r="F264" s="366" t="s">
        <v>5384</v>
      </c>
      <c r="G264" t="s">
        <v>2208</v>
      </c>
      <c r="H264" t="s">
        <v>5219</v>
      </c>
      <c r="I264" t="s">
        <v>5220</v>
      </c>
      <c r="J264" t="s">
        <v>121</v>
      </c>
    </row>
    <row r="265" spans="1:10" ht="43.5">
      <c r="A265" s="365">
        <v>46260</v>
      </c>
      <c r="B265" t="s">
        <v>2037</v>
      </c>
      <c r="C265" t="s">
        <v>5349</v>
      </c>
      <c r="D265" t="s">
        <v>2427</v>
      </c>
      <c r="E265">
        <v>1</v>
      </c>
      <c r="F265" s="366" t="s">
        <v>5356</v>
      </c>
      <c r="G265" t="s">
        <v>2209</v>
      </c>
      <c r="H265" t="s">
        <v>5219</v>
      </c>
      <c r="I265" t="s">
        <v>5221</v>
      </c>
      <c r="J265" t="s">
        <v>121</v>
      </c>
    </row>
    <row r="266" spans="1:10" ht="43.5">
      <c r="A266" s="365">
        <v>46260</v>
      </c>
      <c r="B266" t="s">
        <v>2038</v>
      </c>
      <c r="C266" t="s">
        <v>5349</v>
      </c>
      <c r="D266" t="s">
        <v>108</v>
      </c>
      <c r="E266">
        <v>3</v>
      </c>
      <c r="F266" s="366" t="s">
        <v>5385</v>
      </c>
      <c r="G266" t="s">
        <v>2208</v>
      </c>
      <c r="H266" t="s">
        <v>5219</v>
      </c>
      <c r="I266" t="s">
        <v>5220</v>
      </c>
      <c r="J266" t="s">
        <v>121</v>
      </c>
    </row>
    <row r="267" spans="1:10" ht="72.599999999999994">
      <c r="A267" s="365">
        <v>46260</v>
      </c>
      <c r="B267" t="s">
        <v>2040</v>
      </c>
      <c r="C267" t="s">
        <v>5349</v>
      </c>
      <c r="D267" t="s">
        <v>2474</v>
      </c>
      <c r="E267">
        <v>2</v>
      </c>
      <c r="F267" s="366" t="s">
        <v>5357</v>
      </c>
      <c r="G267" t="s">
        <v>2209</v>
      </c>
      <c r="H267" t="s">
        <v>5219</v>
      </c>
      <c r="I267" t="s">
        <v>5221</v>
      </c>
      <c r="J267" t="s">
        <v>121</v>
      </c>
    </row>
    <row r="268" spans="1:10" ht="29.1">
      <c r="A268" s="365">
        <v>46260</v>
      </c>
      <c r="B268" t="s">
        <v>2040</v>
      </c>
      <c r="C268" t="s">
        <v>5349</v>
      </c>
      <c r="D268" t="s">
        <v>2556</v>
      </c>
      <c r="E268">
        <v>1</v>
      </c>
      <c r="F268" s="366" t="s">
        <v>5406</v>
      </c>
      <c r="G268" t="s">
        <v>2208</v>
      </c>
      <c r="H268" t="s">
        <v>5219</v>
      </c>
      <c r="I268" t="s">
        <v>5220</v>
      </c>
      <c r="J268" t="s">
        <v>121</v>
      </c>
    </row>
    <row r="269" spans="1:10" ht="72.599999999999994">
      <c r="A269" s="365">
        <v>46260</v>
      </c>
      <c r="B269" t="s">
        <v>2040</v>
      </c>
      <c r="C269" t="s">
        <v>5349</v>
      </c>
      <c r="D269" t="s">
        <v>108</v>
      </c>
      <c r="E269">
        <v>2</v>
      </c>
      <c r="F269" s="366" t="s">
        <v>5386</v>
      </c>
      <c r="G269" t="s">
        <v>2208</v>
      </c>
      <c r="H269" t="s">
        <v>5219</v>
      </c>
      <c r="I269" t="s">
        <v>5220</v>
      </c>
      <c r="J269" t="s">
        <v>121</v>
      </c>
    </row>
    <row r="270" spans="1:10" ht="130.5">
      <c r="A270" s="365">
        <v>46260</v>
      </c>
      <c r="B270" t="s">
        <v>2045</v>
      </c>
      <c r="C270" t="s">
        <v>5349</v>
      </c>
      <c r="D270" t="s">
        <v>108</v>
      </c>
      <c r="E270">
        <v>4</v>
      </c>
      <c r="F270" s="366" t="s">
        <v>5387</v>
      </c>
      <c r="G270" t="s">
        <v>2208</v>
      </c>
      <c r="H270" t="s">
        <v>5219</v>
      </c>
      <c r="I270" t="s">
        <v>5220</v>
      </c>
      <c r="J270" t="s">
        <v>121</v>
      </c>
    </row>
    <row r="271" spans="1:10" ht="29.1">
      <c r="A271" s="365">
        <v>46260</v>
      </c>
      <c r="B271" t="s">
        <v>2045</v>
      </c>
      <c r="C271" t="s">
        <v>5349</v>
      </c>
      <c r="D271" t="s">
        <v>2474</v>
      </c>
      <c r="E271">
        <v>1</v>
      </c>
      <c r="F271" s="366" t="s">
        <v>5358</v>
      </c>
      <c r="G271" t="s">
        <v>2209</v>
      </c>
      <c r="H271" t="s">
        <v>5219</v>
      </c>
      <c r="I271" t="s">
        <v>5221</v>
      </c>
      <c r="J271" t="s">
        <v>121</v>
      </c>
    </row>
    <row r="272" spans="1:10">
      <c r="A272" s="365">
        <v>46260</v>
      </c>
      <c r="B272" t="s">
        <v>2045</v>
      </c>
      <c r="C272" t="s">
        <v>5349</v>
      </c>
      <c r="D272" t="s">
        <v>2653</v>
      </c>
      <c r="E272">
        <v>1</v>
      </c>
      <c r="F272" t="s">
        <v>5389</v>
      </c>
      <c r="G272" t="s">
        <v>2208</v>
      </c>
      <c r="H272" t="s">
        <v>5219</v>
      </c>
      <c r="I272" t="s">
        <v>5220</v>
      </c>
      <c r="J272" t="s">
        <v>121</v>
      </c>
    </row>
    <row r="273" spans="1:10">
      <c r="A273" s="365">
        <v>46260</v>
      </c>
      <c r="B273" t="s">
        <v>2047</v>
      </c>
      <c r="C273" t="s">
        <v>5349</v>
      </c>
      <c r="D273" t="s">
        <v>108</v>
      </c>
      <c r="E273">
        <v>1</v>
      </c>
      <c r="F273" t="s">
        <v>5390</v>
      </c>
      <c r="G273" t="s">
        <v>2208</v>
      </c>
      <c r="H273" t="s">
        <v>5219</v>
      </c>
      <c r="I273" t="s">
        <v>5220</v>
      </c>
      <c r="J273" t="s">
        <v>121</v>
      </c>
    </row>
    <row r="274" spans="1:10">
      <c r="A274" s="365">
        <v>46260</v>
      </c>
      <c r="B274" t="s">
        <v>2047</v>
      </c>
      <c r="C274" t="s">
        <v>5349</v>
      </c>
      <c r="D274" t="s">
        <v>2556</v>
      </c>
      <c r="E274">
        <v>1</v>
      </c>
      <c r="F274" t="s">
        <v>5407</v>
      </c>
      <c r="G274" t="s">
        <v>2208</v>
      </c>
      <c r="H274" t="s">
        <v>5219</v>
      </c>
      <c r="I274" t="s">
        <v>5220</v>
      </c>
      <c r="J274" t="s">
        <v>121</v>
      </c>
    </row>
    <row r="275" spans="1:10">
      <c r="A275" s="365">
        <v>46260</v>
      </c>
      <c r="B275" t="s">
        <v>2047</v>
      </c>
      <c r="C275" t="s">
        <v>5349</v>
      </c>
      <c r="D275" t="s">
        <v>2521</v>
      </c>
      <c r="E275">
        <v>1</v>
      </c>
      <c r="F275" t="s">
        <v>5359</v>
      </c>
      <c r="G275" t="s">
        <v>2205</v>
      </c>
      <c r="H275" t="s">
        <v>5215</v>
      </c>
      <c r="I275" t="s">
        <v>5216</v>
      </c>
      <c r="J275" t="s">
        <v>108</v>
      </c>
    </row>
    <row r="276" spans="1:10">
      <c r="A276" s="365">
        <v>46260</v>
      </c>
      <c r="B276" t="s">
        <v>2047</v>
      </c>
      <c r="C276" t="s">
        <v>5349</v>
      </c>
      <c r="D276" t="s">
        <v>2575</v>
      </c>
      <c r="E276">
        <v>1</v>
      </c>
      <c r="F276" t="s">
        <v>5392</v>
      </c>
      <c r="G276" t="s">
        <v>2208</v>
      </c>
      <c r="H276" t="s">
        <v>5219</v>
      </c>
      <c r="I276" t="s">
        <v>5220</v>
      </c>
      <c r="J276" t="s">
        <v>121</v>
      </c>
    </row>
    <row r="277" spans="1:10">
      <c r="A277" s="365">
        <v>46260</v>
      </c>
      <c r="B277" t="s">
        <v>2047</v>
      </c>
      <c r="C277" t="s">
        <v>5349</v>
      </c>
      <c r="D277" t="s">
        <v>2665</v>
      </c>
      <c r="E277">
        <v>1</v>
      </c>
      <c r="F277" t="s">
        <v>5393</v>
      </c>
      <c r="G277" t="s">
        <v>2208</v>
      </c>
      <c r="H277" t="s">
        <v>5219</v>
      </c>
      <c r="I277" t="s">
        <v>5220</v>
      </c>
      <c r="J277" t="s">
        <v>121</v>
      </c>
    </row>
    <row r="278" spans="1:10">
      <c r="A278" s="365">
        <v>46260</v>
      </c>
      <c r="B278" t="s">
        <v>2047</v>
      </c>
      <c r="C278" t="s">
        <v>5349</v>
      </c>
      <c r="D278" t="s">
        <v>2667</v>
      </c>
      <c r="E278">
        <v>1</v>
      </c>
      <c r="F278" t="s">
        <v>5394</v>
      </c>
      <c r="G278" t="s">
        <v>2208</v>
      </c>
      <c r="H278" t="s">
        <v>5219</v>
      </c>
      <c r="I278" t="s">
        <v>5220</v>
      </c>
      <c r="J278" t="s">
        <v>121</v>
      </c>
    </row>
    <row r="279" spans="1:10" ht="57.95">
      <c r="A279" s="365">
        <v>46260</v>
      </c>
      <c r="B279" t="s">
        <v>2049</v>
      </c>
      <c r="C279" t="s">
        <v>5349</v>
      </c>
      <c r="D279" t="s">
        <v>2474</v>
      </c>
      <c r="E279">
        <v>2</v>
      </c>
      <c r="F279" s="366" t="s">
        <v>5360</v>
      </c>
      <c r="G279" t="s">
        <v>2209</v>
      </c>
      <c r="H279" t="s">
        <v>5219</v>
      </c>
      <c r="I279" t="s">
        <v>5221</v>
      </c>
      <c r="J279" t="s">
        <v>121</v>
      </c>
    </row>
    <row r="280" spans="1:10" ht="29.1">
      <c r="A280" s="365">
        <v>46260</v>
      </c>
      <c r="B280" t="s">
        <v>2049</v>
      </c>
      <c r="C280" t="s">
        <v>5349</v>
      </c>
      <c r="D280" t="s">
        <v>2671</v>
      </c>
      <c r="E280">
        <v>1</v>
      </c>
      <c r="F280" s="366" t="s">
        <v>5395</v>
      </c>
      <c r="G280" t="s">
        <v>2208</v>
      </c>
      <c r="H280" t="s">
        <v>5219</v>
      </c>
      <c r="I280" t="s">
        <v>5220</v>
      </c>
      <c r="J280" t="s">
        <v>121</v>
      </c>
    </row>
    <row r="281" spans="1:10">
      <c r="A281" s="365">
        <v>46260</v>
      </c>
      <c r="B281" t="s">
        <v>2049</v>
      </c>
      <c r="C281" t="s">
        <v>5349</v>
      </c>
      <c r="D281" t="s">
        <v>2532</v>
      </c>
      <c r="E281">
        <v>1</v>
      </c>
      <c r="F281" t="s">
        <v>5396</v>
      </c>
      <c r="G281" t="s">
        <v>2208</v>
      </c>
      <c r="H281" t="s">
        <v>5219</v>
      </c>
      <c r="I281" t="s">
        <v>5220</v>
      </c>
      <c r="J281" t="s">
        <v>121</v>
      </c>
    </row>
    <row r="282" spans="1:10">
      <c r="A282" s="365">
        <v>46260</v>
      </c>
      <c r="B282" t="s">
        <v>2049</v>
      </c>
      <c r="C282" t="s">
        <v>5349</v>
      </c>
      <c r="D282" t="s">
        <v>2427</v>
      </c>
      <c r="E282">
        <v>1</v>
      </c>
      <c r="F282" t="s">
        <v>2537</v>
      </c>
      <c r="G282" t="s">
        <v>2209</v>
      </c>
      <c r="H282" t="s">
        <v>5219</v>
      </c>
      <c r="I282" t="s">
        <v>5221</v>
      </c>
      <c r="J282" t="s">
        <v>121</v>
      </c>
    </row>
    <row r="283" spans="1:10">
      <c r="A283" s="365">
        <v>46260</v>
      </c>
      <c r="B283" t="s">
        <v>2049</v>
      </c>
      <c r="C283" t="s">
        <v>5349</v>
      </c>
      <c r="D283" t="s">
        <v>108</v>
      </c>
      <c r="E283">
        <v>1</v>
      </c>
      <c r="F283" t="s">
        <v>5397</v>
      </c>
      <c r="G283" t="s">
        <v>2208</v>
      </c>
      <c r="H283" t="s">
        <v>5219</v>
      </c>
      <c r="I283" t="s">
        <v>5220</v>
      </c>
      <c r="J283" t="s">
        <v>121</v>
      </c>
    </row>
    <row r="284" spans="1:10">
      <c r="A284" s="365">
        <v>46260</v>
      </c>
      <c r="B284" t="s">
        <v>2049</v>
      </c>
      <c r="C284" t="s">
        <v>5349</v>
      </c>
      <c r="D284" t="s">
        <v>2675</v>
      </c>
      <c r="E284">
        <v>1</v>
      </c>
      <c r="F284" t="s">
        <v>5398</v>
      </c>
      <c r="G284" t="s">
        <v>2208</v>
      </c>
      <c r="H284" t="s">
        <v>5219</v>
      </c>
      <c r="I284" t="s">
        <v>5220</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49"/>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5459</v>
      </c>
      <c r="B1" s="406"/>
      <c r="C1" s="343"/>
      <c r="D1" s="343"/>
      <c r="E1" s="343"/>
      <c r="F1" s="343"/>
      <c r="G1" s="343"/>
    </row>
    <row r="2" spans="1:7">
      <c r="A2" s="428" t="s">
        <v>5460</v>
      </c>
      <c r="B2" s="428"/>
      <c r="C2" s="428"/>
      <c r="D2" s="428"/>
      <c r="E2" s="428"/>
      <c r="F2" s="428"/>
      <c r="G2" s="343"/>
    </row>
    <row r="3" spans="1:7">
      <c r="A3" s="343"/>
      <c r="B3" s="343"/>
      <c r="C3" s="343"/>
      <c r="D3" s="343"/>
      <c r="E3" s="343"/>
      <c r="F3" s="343"/>
      <c r="G3" s="343"/>
    </row>
    <row r="4" spans="1:7">
      <c r="A4" s="407" t="s">
        <v>3174</v>
      </c>
      <c r="B4" s="407" t="s">
        <v>5461</v>
      </c>
      <c r="C4" s="407" t="s">
        <v>5462</v>
      </c>
      <c r="D4" s="407" t="s">
        <v>5463</v>
      </c>
      <c r="E4" s="407" t="s">
        <v>5464</v>
      </c>
      <c r="F4" s="407" t="s">
        <v>5465</v>
      </c>
      <c r="G4" s="343"/>
    </row>
    <row r="5" spans="1:7">
      <c r="A5" s="343" t="s">
        <v>2004</v>
      </c>
      <c r="B5" s="343" t="s">
        <v>2801</v>
      </c>
      <c r="C5" s="343">
        <v>17</v>
      </c>
      <c r="D5" s="343"/>
      <c r="E5" s="343"/>
      <c r="F5" s="343"/>
      <c r="G5" s="343"/>
    </row>
    <row r="6" spans="1:7">
      <c r="A6" s="343" t="s">
        <v>2004</v>
      </c>
      <c r="B6" s="343" t="s">
        <v>2809</v>
      </c>
      <c r="C6" s="343">
        <v>13</v>
      </c>
      <c r="D6" s="343"/>
      <c r="E6" s="343"/>
      <c r="F6" s="343"/>
      <c r="G6" s="343"/>
    </row>
    <row r="7" spans="1:7">
      <c r="A7" s="343" t="s">
        <v>2004</v>
      </c>
      <c r="B7" s="343" t="s">
        <v>2818</v>
      </c>
      <c r="C7" s="343">
        <v>26</v>
      </c>
      <c r="D7" s="343"/>
      <c r="E7" s="343"/>
      <c r="F7" s="343"/>
      <c r="G7" s="343"/>
    </row>
    <row r="8" spans="1:7">
      <c r="A8" s="343" t="s">
        <v>2004</v>
      </c>
      <c r="B8" s="343" t="s">
        <v>2844</v>
      </c>
      <c r="C8" s="343">
        <v>31</v>
      </c>
      <c r="D8" s="343"/>
      <c r="E8" s="343"/>
      <c r="F8" s="343"/>
      <c r="G8" s="343"/>
    </row>
    <row r="9" spans="1:7">
      <c r="A9" s="343" t="s">
        <v>2004</v>
      </c>
      <c r="B9" s="343" t="s">
        <v>2792</v>
      </c>
      <c r="C9" s="343">
        <v>31</v>
      </c>
      <c r="D9" s="343"/>
      <c r="E9" s="343"/>
      <c r="F9" s="343"/>
      <c r="G9" s="343"/>
    </row>
    <row r="10" spans="1:7">
      <c r="A10" s="343" t="s">
        <v>2004</v>
      </c>
      <c r="B10" s="343" t="s">
        <v>2467</v>
      </c>
      <c r="C10" s="343">
        <v>24</v>
      </c>
      <c r="D10" s="343"/>
      <c r="E10" s="343"/>
      <c r="F10" s="343"/>
      <c r="G10" s="343"/>
    </row>
    <row r="11" spans="1:7">
      <c r="A11" s="343" t="s">
        <v>2004</v>
      </c>
      <c r="B11" s="343" t="s">
        <v>2826</v>
      </c>
      <c r="C11" s="343">
        <v>34</v>
      </c>
      <c r="D11" s="343"/>
      <c r="E11" s="343"/>
      <c r="F11" s="343"/>
      <c r="G11" s="343"/>
    </row>
    <row r="12" spans="1:7">
      <c r="A12" s="343" t="s">
        <v>2004</v>
      </c>
      <c r="B12" s="343" t="s">
        <v>5466</v>
      </c>
      <c r="C12" s="343"/>
      <c r="D12" s="343">
        <v>48</v>
      </c>
      <c r="E12" s="343"/>
      <c r="F12" s="343"/>
      <c r="G12" s="343"/>
    </row>
    <row r="13" spans="1:7">
      <c r="A13" s="343" t="s">
        <v>2007</v>
      </c>
      <c r="B13" s="343" t="s">
        <v>2801</v>
      </c>
      <c r="C13" s="343">
        <v>65</v>
      </c>
      <c r="D13" s="343"/>
      <c r="E13" s="343"/>
      <c r="F13" s="343"/>
      <c r="G13" s="343"/>
    </row>
    <row r="14" spans="1:7">
      <c r="A14" s="343" t="s">
        <v>2007</v>
      </c>
      <c r="B14" s="343" t="s">
        <v>2809</v>
      </c>
      <c r="C14" s="343">
        <v>64</v>
      </c>
      <c r="D14" s="343"/>
      <c r="E14" s="343"/>
      <c r="F14" s="343"/>
      <c r="G14" s="343"/>
    </row>
    <row r="15" spans="1:7">
      <c r="A15" s="343" t="s">
        <v>2007</v>
      </c>
      <c r="B15" s="343" t="s">
        <v>2818</v>
      </c>
      <c r="C15" s="343">
        <v>34</v>
      </c>
      <c r="D15" s="343"/>
      <c r="E15" s="343"/>
      <c r="F15" s="343"/>
      <c r="G15" s="343"/>
    </row>
    <row r="16" spans="1:7">
      <c r="A16" s="343" t="s">
        <v>2007</v>
      </c>
      <c r="B16" s="343" t="s">
        <v>2844</v>
      </c>
      <c r="C16" s="343">
        <v>55</v>
      </c>
      <c r="D16" s="343"/>
      <c r="E16" s="343"/>
      <c r="F16" s="343"/>
      <c r="G16" s="343"/>
    </row>
    <row r="17" spans="1:7">
      <c r="A17" s="343" t="s">
        <v>2007</v>
      </c>
      <c r="B17" s="343" t="s">
        <v>2792</v>
      </c>
      <c r="C17" s="343">
        <v>50</v>
      </c>
      <c r="D17" s="343"/>
      <c r="E17" s="343"/>
      <c r="F17" s="343"/>
      <c r="G17" s="343"/>
    </row>
    <row r="18" spans="1:7">
      <c r="A18" s="343" t="s">
        <v>2007</v>
      </c>
      <c r="B18" s="343" t="s">
        <v>2467</v>
      </c>
      <c r="C18" s="343">
        <v>58</v>
      </c>
      <c r="D18" s="343"/>
      <c r="E18" s="343"/>
      <c r="F18" s="343"/>
      <c r="G18" s="343"/>
    </row>
    <row r="19" spans="1:7">
      <c r="A19" s="343" t="s">
        <v>2007</v>
      </c>
      <c r="B19" s="343" t="s">
        <v>2826</v>
      </c>
      <c r="C19" s="343">
        <v>49</v>
      </c>
      <c r="D19" s="343"/>
      <c r="E19" s="343"/>
      <c r="F19" s="343"/>
      <c r="G19" s="343"/>
    </row>
    <row r="20" spans="1:7">
      <c r="A20" s="343" t="s">
        <v>2007</v>
      </c>
      <c r="B20" s="343" t="s">
        <v>2814</v>
      </c>
      <c r="C20" s="343">
        <v>54</v>
      </c>
      <c r="D20" s="343"/>
      <c r="E20" s="343"/>
      <c r="F20" s="343"/>
      <c r="G20" s="343"/>
    </row>
    <row r="21" spans="1:7">
      <c r="A21" s="343" t="s">
        <v>2007</v>
      </c>
      <c r="B21" s="343" t="s">
        <v>2834</v>
      </c>
      <c r="C21" s="343">
        <v>53</v>
      </c>
      <c r="D21" s="343"/>
      <c r="E21" s="343"/>
      <c r="F21" s="343"/>
      <c r="G21" s="343"/>
    </row>
    <row r="22" spans="1:7">
      <c r="A22" s="343" t="s">
        <v>2007</v>
      </c>
      <c r="B22" s="343" t="s">
        <v>2871</v>
      </c>
      <c r="C22" s="343">
        <v>66</v>
      </c>
      <c r="D22" s="343"/>
      <c r="E22" s="343"/>
      <c r="F22" s="343"/>
      <c r="G22" s="343"/>
    </row>
    <row r="23" spans="1:7">
      <c r="A23" s="343" t="s">
        <v>2007</v>
      </c>
      <c r="B23" s="343" t="s">
        <v>5466</v>
      </c>
      <c r="C23" s="343"/>
      <c r="D23" s="343">
        <v>125</v>
      </c>
      <c r="E23" s="343"/>
      <c r="F23" s="343"/>
      <c r="G23" s="343"/>
    </row>
    <row r="24" spans="1:7">
      <c r="A24" s="343" t="s">
        <v>2010</v>
      </c>
      <c r="B24" s="343" t="s">
        <v>2801</v>
      </c>
      <c r="C24" s="343"/>
      <c r="D24" s="343"/>
      <c r="E24" s="343"/>
      <c r="F24" s="343"/>
      <c r="G24" s="343"/>
    </row>
    <row r="25" spans="1:7">
      <c r="A25" s="343" t="s">
        <v>2010</v>
      </c>
      <c r="B25" s="343" t="s">
        <v>2809</v>
      </c>
      <c r="C25" s="343"/>
      <c r="D25" s="343"/>
      <c r="E25" s="343"/>
      <c r="F25" s="343"/>
      <c r="G25" s="343"/>
    </row>
    <row r="26" spans="1:7">
      <c r="A26" s="343" t="s">
        <v>2010</v>
      </c>
      <c r="B26" s="343" t="s">
        <v>2818</v>
      </c>
      <c r="C26" s="343"/>
      <c r="D26" s="343"/>
      <c r="E26" s="343"/>
      <c r="F26" s="343"/>
      <c r="G26" s="343"/>
    </row>
    <row r="27" spans="1:7">
      <c r="A27" s="343" t="s">
        <v>2010</v>
      </c>
      <c r="B27" s="343" t="s">
        <v>2844</v>
      </c>
      <c r="C27" s="343"/>
      <c r="D27" s="343"/>
      <c r="E27" s="343"/>
      <c r="F27" s="343"/>
      <c r="G27" s="343"/>
    </row>
    <row r="28" spans="1:7">
      <c r="A28" s="343" t="s">
        <v>2010</v>
      </c>
      <c r="B28" s="343" t="s">
        <v>2792</v>
      </c>
      <c r="C28" s="343"/>
      <c r="D28" s="343"/>
      <c r="E28" s="343"/>
      <c r="F28" s="343"/>
      <c r="G28" s="343"/>
    </row>
    <row r="29" spans="1:7">
      <c r="A29" s="343" t="s">
        <v>2010</v>
      </c>
      <c r="B29" s="343" t="s">
        <v>2467</v>
      </c>
      <c r="C29" s="343"/>
      <c r="D29" s="343"/>
      <c r="E29" s="343"/>
      <c r="F29" s="343"/>
      <c r="G29" s="343"/>
    </row>
    <row r="30" spans="1:7">
      <c r="A30" s="343" t="s">
        <v>2010</v>
      </c>
      <c r="B30" s="343" t="s">
        <v>2826</v>
      </c>
      <c r="C30" s="343"/>
      <c r="D30" s="343"/>
      <c r="E30" s="343"/>
      <c r="F30" s="343"/>
      <c r="G30" s="343"/>
    </row>
    <row r="31" spans="1:7">
      <c r="A31" s="343" t="s">
        <v>2010</v>
      </c>
      <c r="B31" s="343" t="s">
        <v>2814</v>
      </c>
      <c r="C31" s="343"/>
      <c r="D31" s="343"/>
      <c r="E31" s="343"/>
      <c r="F31" s="343"/>
      <c r="G31" s="343"/>
    </row>
    <row r="32" spans="1:7">
      <c r="A32" s="343" t="s">
        <v>2010</v>
      </c>
      <c r="B32" s="343" t="s">
        <v>2834</v>
      </c>
      <c r="C32" s="343"/>
      <c r="D32" s="343"/>
      <c r="E32" s="343"/>
      <c r="F32" s="343"/>
      <c r="G32" s="343"/>
    </row>
    <row r="33" spans="1:7">
      <c r="A33" s="343" t="s">
        <v>2010</v>
      </c>
      <c r="B33" s="343" t="s">
        <v>2871</v>
      </c>
      <c r="C33" s="343"/>
      <c r="D33" s="343"/>
      <c r="E33" s="343"/>
      <c r="F33" s="343"/>
      <c r="G33" s="343"/>
    </row>
    <row r="34" spans="1:7">
      <c r="A34" s="343" t="s">
        <v>2010</v>
      </c>
      <c r="B34" s="343" t="s">
        <v>5466</v>
      </c>
      <c r="C34" s="343"/>
      <c r="D34" s="343"/>
      <c r="E34" s="343"/>
      <c r="F34" s="343"/>
      <c r="G34" s="343"/>
    </row>
    <row r="35" spans="1:7">
      <c r="A35" s="343" t="s">
        <v>2013</v>
      </c>
      <c r="B35" s="343" t="s">
        <v>2801</v>
      </c>
      <c r="C35" s="343"/>
      <c r="D35" s="343"/>
      <c r="E35" s="343"/>
      <c r="F35" s="343"/>
      <c r="G35" s="343"/>
    </row>
    <row r="36" spans="1:7">
      <c r="A36" s="343" t="s">
        <v>2013</v>
      </c>
      <c r="B36" s="343" t="s">
        <v>2809</v>
      </c>
      <c r="C36" s="343"/>
      <c r="D36" s="343"/>
      <c r="E36" s="343"/>
      <c r="F36" s="343"/>
      <c r="G36" s="343"/>
    </row>
    <row r="37" spans="1:7">
      <c r="A37" s="343" t="s">
        <v>2013</v>
      </c>
      <c r="B37" s="343" t="s">
        <v>2818</v>
      </c>
      <c r="C37" s="343"/>
      <c r="D37" s="343"/>
      <c r="E37" s="343"/>
      <c r="F37" s="343"/>
      <c r="G37" s="343"/>
    </row>
    <row r="38" spans="1:7">
      <c r="A38" s="343" t="s">
        <v>2013</v>
      </c>
      <c r="B38" s="343" t="s">
        <v>2844</v>
      </c>
      <c r="C38" s="343"/>
      <c r="D38" s="343"/>
      <c r="E38" s="343"/>
      <c r="F38" s="343"/>
      <c r="G38" s="343"/>
    </row>
    <row r="39" spans="1:7">
      <c r="A39" s="343" t="s">
        <v>2013</v>
      </c>
      <c r="B39" s="343" t="s">
        <v>2792</v>
      </c>
      <c r="C39" s="343"/>
      <c r="D39" s="343"/>
      <c r="E39" s="343"/>
      <c r="F39" s="343"/>
      <c r="G39" s="343"/>
    </row>
    <row r="40" spans="1:7">
      <c r="A40" s="343" t="s">
        <v>2013</v>
      </c>
      <c r="B40" s="343" t="s">
        <v>2467</v>
      </c>
      <c r="C40" s="343"/>
      <c r="D40" s="343"/>
      <c r="E40" s="343"/>
      <c r="F40" s="343"/>
      <c r="G40" s="343"/>
    </row>
    <row r="41" spans="1:7">
      <c r="A41" s="343" t="s">
        <v>2013</v>
      </c>
      <c r="B41" s="343" t="s">
        <v>2826</v>
      </c>
      <c r="C41" s="343"/>
      <c r="D41" s="343"/>
      <c r="E41" s="343"/>
      <c r="F41" s="343"/>
      <c r="G41" s="343"/>
    </row>
    <row r="42" spans="1:7">
      <c r="A42" s="343" t="s">
        <v>2013</v>
      </c>
      <c r="B42" s="343" t="s">
        <v>2814</v>
      </c>
      <c r="C42" s="343"/>
      <c r="D42" s="343"/>
      <c r="E42" s="343"/>
      <c r="F42" s="343"/>
      <c r="G42" s="343"/>
    </row>
    <row r="43" spans="1:7">
      <c r="A43" s="343" t="s">
        <v>2013</v>
      </c>
      <c r="B43" s="343" t="s">
        <v>2834</v>
      </c>
      <c r="C43" s="343"/>
      <c r="D43" s="343"/>
      <c r="E43" s="343"/>
      <c r="F43" s="343"/>
      <c r="G43" s="343"/>
    </row>
    <row r="44" spans="1:7">
      <c r="A44" s="343" t="s">
        <v>2013</v>
      </c>
      <c r="B44" s="343" t="s">
        <v>2871</v>
      </c>
      <c r="C44" s="343"/>
      <c r="D44" s="343"/>
      <c r="E44" s="343"/>
      <c r="F44" s="343"/>
      <c r="G44" s="343"/>
    </row>
    <row r="45" spans="1:7">
      <c r="A45" s="343" t="s">
        <v>2013</v>
      </c>
      <c r="B45" s="343" t="s">
        <v>5466</v>
      </c>
      <c r="C45" s="343"/>
      <c r="D45" s="343"/>
      <c r="E45" s="343"/>
      <c r="F45" s="343"/>
      <c r="G45" s="343"/>
    </row>
    <row r="46" spans="1:7">
      <c r="A46" s="343" t="s">
        <v>2015</v>
      </c>
      <c r="B46" s="343" t="s">
        <v>2801</v>
      </c>
      <c r="C46" s="343"/>
      <c r="D46" s="343"/>
      <c r="E46" s="343"/>
      <c r="F46" s="343"/>
      <c r="G46" s="343"/>
    </row>
    <row r="47" spans="1:7">
      <c r="A47" s="343" t="s">
        <v>2015</v>
      </c>
      <c r="B47" s="343" t="s">
        <v>2809</v>
      </c>
      <c r="C47" s="343"/>
      <c r="D47" s="343"/>
      <c r="E47" s="343"/>
      <c r="F47" s="343"/>
      <c r="G47" s="343"/>
    </row>
    <row r="48" spans="1:7">
      <c r="A48" s="343" t="s">
        <v>2015</v>
      </c>
      <c r="B48" s="343" t="s">
        <v>2818</v>
      </c>
      <c r="C48" s="343"/>
      <c r="D48" s="343"/>
      <c r="E48" s="343"/>
      <c r="F48" s="343"/>
      <c r="G48" s="343"/>
    </row>
    <row r="49" spans="1:7">
      <c r="A49" s="343" t="s">
        <v>2015</v>
      </c>
      <c r="B49" s="343" t="s">
        <v>2844</v>
      </c>
      <c r="C49" s="343"/>
      <c r="D49" s="343"/>
      <c r="E49" s="343"/>
      <c r="F49" s="343"/>
      <c r="G49" s="343"/>
    </row>
    <row r="50" spans="1:7">
      <c r="A50" s="343" t="s">
        <v>2015</v>
      </c>
      <c r="B50" s="343" t="s">
        <v>2792</v>
      </c>
      <c r="C50" s="343"/>
      <c r="D50" s="343"/>
      <c r="E50" s="343"/>
      <c r="F50" s="343"/>
      <c r="G50" s="343"/>
    </row>
    <row r="51" spans="1:7">
      <c r="A51" s="343" t="s">
        <v>2015</v>
      </c>
      <c r="B51" s="343" t="s">
        <v>2467</v>
      </c>
      <c r="C51" s="343"/>
      <c r="D51" s="343"/>
      <c r="E51" s="343"/>
      <c r="F51" s="343"/>
      <c r="G51" s="343"/>
    </row>
    <row r="52" spans="1:7">
      <c r="A52" s="343" t="s">
        <v>2015</v>
      </c>
      <c r="B52" s="343" t="s">
        <v>2826</v>
      </c>
      <c r="C52" s="343"/>
      <c r="D52" s="343"/>
      <c r="E52" s="343"/>
      <c r="F52" s="343"/>
      <c r="G52" s="343"/>
    </row>
    <row r="53" spans="1:7">
      <c r="A53" s="343" t="s">
        <v>2015</v>
      </c>
      <c r="B53" s="343" t="s">
        <v>2814</v>
      </c>
      <c r="C53" s="343"/>
      <c r="D53" s="343"/>
      <c r="E53" s="343"/>
      <c r="F53" s="343"/>
      <c r="G53" s="343"/>
    </row>
    <row r="54" spans="1:7">
      <c r="A54" s="343" t="s">
        <v>2015</v>
      </c>
      <c r="B54" s="343" t="s">
        <v>2834</v>
      </c>
      <c r="C54" s="343"/>
      <c r="D54" s="343"/>
      <c r="E54" s="343"/>
      <c r="F54" s="343"/>
      <c r="G54" s="343"/>
    </row>
    <row r="55" spans="1:7">
      <c r="A55" s="343" t="s">
        <v>2015</v>
      </c>
      <c r="B55" s="343" t="s">
        <v>2871</v>
      </c>
      <c r="C55" s="343"/>
      <c r="D55" s="343"/>
      <c r="E55" s="343"/>
      <c r="F55" s="343"/>
      <c r="G55" s="343"/>
    </row>
    <row r="56" spans="1:7">
      <c r="A56" s="343" t="s">
        <v>2015</v>
      </c>
      <c r="B56" s="343" t="s">
        <v>5466</v>
      </c>
      <c r="C56" s="343"/>
      <c r="D56" s="343"/>
      <c r="E56" s="343"/>
      <c r="F56" s="343"/>
      <c r="G56" s="343"/>
    </row>
    <row r="57" spans="1:7">
      <c r="A57" s="343" t="s">
        <v>2019</v>
      </c>
      <c r="B57" s="343" t="s">
        <v>2801</v>
      </c>
      <c r="C57" s="343"/>
      <c r="D57" s="343"/>
      <c r="E57" s="343"/>
      <c r="F57" s="343"/>
      <c r="G57" s="343"/>
    </row>
    <row r="58" spans="1:7">
      <c r="A58" s="343" t="s">
        <v>2019</v>
      </c>
      <c r="B58" s="343" t="s">
        <v>2809</v>
      </c>
      <c r="C58" s="343"/>
      <c r="D58" s="343"/>
      <c r="E58" s="343"/>
      <c r="F58" s="343"/>
      <c r="G58" s="343"/>
    </row>
    <row r="59" spans="1:7">
      <c r="A59" s="343" t="s">
        <v>2019</v>
      </c>
      <c r="B59" s="343" t="s">
        <v>2818</v>
      </c>
      <c r="C59" s="343"/>
      <c r="D59" s="343"/>
      <c r="E59" s="343"/>
      <c r="F59" s="343"/>
      <c r="G59" s="343"/>
    </row>
    <row r="60" spans="1:7">
      <c r="A60" s="343" t="s">
        <v>2019</v>
      </c>
      <c r="B60" s="343" t="s">
        <v>2844</v>
      </c>
      <c r="C60" s="343"/>
      <c r="D60" s="343"/>
      <c r="E60" s="343"/>
      <c r="F60" s="343"/>
      <c r="G60" s="343"/>
    </row>
    <row r="61" spans="1:7">
      <c r="A61" s="343" t="s">
        <v>2019</v>
      </c>
      <c r="B61" s="343" t="s">
        <v>2792</v>
      </c>
      <c r="C61" s="343"/>
      <c r="D61" s="343"/>
      <c r="E61" s="343"/>
      <c r="F61" s="343"/>
      <c r="G61" s="343"/>
    </row>
    <row r="62" spans="1:7">
      <c r="A62" s="343" t="s">
        <v>2019</v>
      </c>
      <c r="B62" s="343" t="s">
        <v>2467</v>
      </c>
      <c r="C62" s="343"/>
      <c r="D62" s="343"/>
      <c r="E62" s="343"/>
      <c r="F62" s="343"/>
      <c r="G62" s="343"/>
    </row>
    <row r="63" spans="1:7">
      <c r="A63" s="343" t="s">
        <v>2019</v>
      </c>
      <c r="B63" s="343" t="s">
        <v>2826</v>
      </c>
      <c r="C63" s="343"/>
      <c r="D63" s="343"/>
      <c r="E63" s="343"/>
      <c r="F63" s="343"/>
      <c r="G63" s="343"/>
    </row>
    <row r="64" spans="1:7">
      <c r="A64" s="343" t="s">
        <v>2019</v>
      </c>
      <c r="B64" s="343" t="s">
        <v>2814</v>
      </c>
      <c r="C64" s="343"/>
      <c r="D64" s="343"/>
      <c r="E64" s="343"/>
      <c r="F64" s="343"/>
      <c r="G64" s="343"/>
    </row>
    <row r="65" spans="1:7">
      <c r="A65" s="343" t="s">
        <v>2019</v>
      </c>
      <c r="B65" s="343" t="s">
        <v>2834</v>
      </c>
      <c r="C65" s="343"/>
      <c r="D65" s="343"/>
      <c r="E65" s="343"/>
      <c r="F65" s="343"/>
      <c r="G65" s="343"/>
    </row>
    <row r="66" spans="1:7">
      <c r="A66" s="343" t="s">
        <v>2019</v>
      </c>
      <c r="B66" s="343" t="s">
        <v>2871</v>
      </c>
      <c r="C66" s="343"/>
      <c r="D66" s="343"/>
      <c r="E66" s="343"/>
      <c r="F66" s="343"/>
      <c r="G66" s="343"/>
    </row>
    <row r="67" spans="1:7">
      <c r="A67" s="343" t="s">
        <v>2019</v>
      </c>
      <c r="B67" s="343" t="s">
        <v>5466</v>
      </c>
      <c r="C67" s="343"/>
      <c r="D67" s="343"/>
      <c r="E67" s="343"/>
      <c r="F67" s="343"/>
      <c r="G67" s="343"/>
    </row>
    <row r="68" spans="1:7">
      <c r="A68" s="343" t="s">
        <v>2021</v>
      </c>
      <c r="B68" s="343" t="s">
        <v>2801</v>
      </c>
      <c r="C68" s="343"/>
      <c r="D68" s="343"/>
      <c r="E68" s="343"/>
      <c r="F68" s="343"/>
      <c r="G68" s="343"/>
    </row>
    <row r="69" spans="1:7">
      <c r="A69" s="343" t="s">
        <v>2021</v>
      </c>
      <c r="B69" s="343" t="s">
        <v>2809</v>
      </c>
      <c r="C69" s="343"/>
      <c r="D69" s="343"/>
      <c r="E69" s="343"/>
      <c r="F69" s="343"/>
      <c r="G69" s="343"/>
    </row>
    <row r="70" spans="1:7">
      <c r="A70" s="343" t="s">
        <v>2021</v>
      </c>
      <c r="B70" s="343" t="s">
        <v>2818</v>
      </c>
      <c r="C70" s="343"/>
      <c r="D70" s="343"/>
      <c r="E70" s="343"/>
      <c r="F70" s="343"/>
      <c r="G70" s="343"/>
    </row>
    <row r="71" spans="1:7">
      <c r="A71" s="343" t="s">
        <v>2021</v>
      </c>
      <c r="B71" s="343" t="s">
        <v>2844</v>
      </c>
      <c r="C71" s="343"/>
      <c r="D71" s="343"/>
      <c r="E71" s="343"/>
      <c r="F71" s="343"/>
      <c r="G71" s="343"/>
    </row>
    <row r="72" spans="1:7">
      <c r="A72" s="343" t="s">
        <v>2021</v>
      </c>
      <c r="B72" s="343" t="s">
        <v>2792</v>
      </c>
      <c r="C72" s="343"/>
      <c r="D72" s="343"/>
      <c r="E72" s="343"/>
      <c r="F72" s="343"/>
      <c r="G72" s="343"/>
    </row>
    <row r="73" spans="1:7">
      <c r="A73" s="343" t="s">
        <v>2021</v>
      </c>
      <c r="B73" s="343" t="s">
        <v>2467</v>
      </c>
      <c r="C73" s="343"/>
      <c r="D73" s="343"/>
      <c r="E73" s="343"/>
      <c r="F73" s="343"/>
      <c r="G73" s="343"/>
    </row>
    <row r="74" spans="1:7">
      <c r="A74" s="343" t="s">
        <v>2021</v>
      </c>
      <c r="B74" s="343" t="s">
        <v>2826</v>
      </c>
      <c r="C74" s="343"/>
      <c r="D74" s="343"/>
      <c r="E74" s="343"/>
      <c r="F74" s="343"/>
      <c r="G74" s="343"/>
    </row>
    <row r="75" spans="1:7">
      <c r="A75" s="343" t="s">
        <v>2021</v>
      </c>
      <c r="B75" s="343" t="s">
        <v>2814</v>
      </c>
      <c r="C75" s="343"/>
      <c r="D75" s="343"/>
      <c r="E75" s="343"/>
      <c r="F75" s="343"/>
      <c r="G75" s="343"/>
    </row>
    <row r="76" spans="1:7">
      <c r="A76" s="343" t="s">
        <v>2021</v>
      </c>
      <c r="B76" s="343" t="s">
        <v>2834</v>
      </c>
      <c r="C76" s="343"/>
      <c r="D76" s="343"/>
      <c r="E76" s="343"/>
      <c r="F76" s="343"/>
      <c r="G76" s="343"/>
    </row>
    <row r="77" spans="1:7">
      <c r="A77" s="343" t="s">
        <v>2021</v>
      </c>
      <c r="B77" s="343" t="s">
        <v>2871</v>
      </c>
      <c r="C77" s="343"/>
      <c r="D77" s="343"/>
      <c r="E77" s="343"/>
      <c r="F77" s="343"/>
      <c r="G77" s="343"/>
    </row>
    <row r="78" spans="1:7">
      <c r="A78" s="343" t="s">
        <v>2021</v>
      </c>
      <c r="B78" s="343" t="s">
        <v>5466</v>
      </c>
      <c r="C78" s="343"/>
      <c r="D78" s="343"/>
      <c r="E78" s="343"/>
      <c r="F78" s="343"/>
      <c r="G78" s="343"/>
    </row>
    <row r="79" spans="1:7">
      <c r="A79" s="343" t="s">
        <v>2022</v>
      </c>
      <c r="B79" s="343" t="s">
        <v>2801</v>
      </c>
      <c r="C79" s="343"/>
      <c r="D79" s="343"/>
      <c r="E79" s="343"/>
      <c r="F79" s="343"/>
      <c r="G79" s="343"/>
    </row>
    <row r="80" spans="1:7">
      <c r="A80" s="343" t="s">
        <v>2022</v>
      </c>
      <c r="B80" s="343" t="s">
        <v>2809</v>
      </c>
      <c r="C80" s="343"/>
      <c r="D80" s="343"/>
      <c r="E80" s="343"/>
      <c r="F80" s="343"/>
      <c r="G80" s="343"/>
    </row>
    <row r="81" spans="1:7">
      <c r="A81" s="343" t="s">
        <v>2022</v>
      </c>
      <c r="B81" s="343" t="s">
        <v>2818</v>
      </c>
      <c r="C81" s="343"/>
      <c r="D81" s="343"/>
      <c r="E81" s="343"/>
      <c r="F81" s="343"/>
      <c r="G81" s="343"/>
    </row>
    <row r="82" spans="1:7">
      <c r="A82" s="343" t="s">
        <v>2022</v>
      </c>
      <c r="B82" s="343" t="s">
        <v>2844</v>
      </c>
      <c r="C82" s="343"/>
      <c r="D82" s="343"/>
      <c r="E82" s="343"/>
      <c r="F82" s="343"/>
      <c r="G82" s="343"/>
    </row>
    <row r="83" spans="1:7">
      <c r="A83" s="343" t="s">
        <v>2022</v>
      </c>
      <c r="B83" s="343" t="s">
        <v>2792</v>
      </c>
      <c r="C83" s="343"/>
      <c r="D83" s="343"/>
      <c r="E83" s="343"/>
      <c r="F83" s="343"/>
      <c r="G83" s="343"/>
    </row>
    <row r="84" spans="1:7">
      <c r="A84" s="343" t="s">
        <v>2022</v>
      </c>
      <c r="B84" s="343" t="s">
        <v>2467</v>
      </c>
      <c r="C84" s="343"/>
      <c r="D84" s="343"/>
      <c r="E84" s="343"/>
      <c r="F84" s="343"/>
      <c r="G84" s="343"/>
    </row>
    <row r="85" spans="1:7">
      <c r="A85" s="343" t="s">
        <v>2022</v>
      </c>
      <c r="B85" s="343" t="s">
        <v>2826</v>
      </c>
      <c r="C85" s="343"/>
      <c r="D85" s="343"/>
      <c r="E85" s="343"/>
      <c r="F85" s="343"/>
      <c r="G85" s="343"/>
    </row>
    <row r="86" spans="1:7">
      <c r="A86" s="343" t="s">
        <v>2022</v>
      </c>
      <c r="B86" s="343" t="s">
        <v>2814</v>
      </c>
      <c r="C86" s="343"/>
      <c r="D86" s="343"/>
      <c r="E86" s="343"/>
      <c r="F86" s="343"/>
      <c r="G86" s="343"/>
    </row>
    <row r="87" spans="1:7">
      <c r="A87" s="343" t="s">
        <v>2022</v>
      </c>
      <c r="B87" s="343" t="s">
        <v>2834</v>
      </c>
      <c r="C87" s="343"/>
      <c r="D87" s="343"/>
      <c r="E87" s="343"/>
      <c r="F87" s="343"/>
      <c r="G87" s="343"/>
    </row>
    <row r="88" spans="1:7">
      <c r="A88" s="343" t="s">
        <v>2022</v>
      </c>
      <c r="B88" s="343" t="s">
        <v>2871</v>
      </c>
      <c r="C88" s="343"/>
      <c r="D88" s="343"/>
      <c r="E88" s="343"/>
      <c r="F88" s="343"/>
      <c r="G88" s="343"/>
    </row>
    <row r="89" spans="1:7">
      <c r="A89" s="343" t="s">
        <v>2022</v>
      </c>
      <c r="B89" s="343" t="s">
        <v>5466</v>
      </c>
      <c r="C89" s="343"/>
      <c r="D89" s="343"/>
      <c r="E89" s="343"/>
      <c r="F89" s="343"/>
      <c r="G89" s="343"/>
    </row>
    <row r="90" spans="1:7">
      <c r="A90" s="343" t="s">
        <v>2023</v>
      </c>
      <c r="B90" s="343" t="s">
        <v>3807</v>
      </c>
      <c r="C90" s="343">
        <v>13</v>
      </c>
      <c r="D90" s="343">
        <v>4</v>
      </c>
      <c r="E90" s="429">
        <v>46251</v>
      </c>
      <c r="F90" s="343" t="s">
        <v>5467</v>
      </c>
      <c r="G90" s="343"/>
    </row>
    <row r="91" spans="1:7">
      <c r="A91" s="343" t="s">
        <v>2023</v>
      </c>
      <c r="B91" s="343" t="s">
        <v>2549</v>
      </c>
      <c r="C91" s="343">
        <v>15</v>
      </c>
      <c r="D91" s="343">
        <v>4</v>
      </c>
      <c r="E91" s="429">
        <v>46251</v>
      </c>
      <c r="F91" s="343" t="s">
        <v>5467</v>
      </c>
      <c r="G91" s="343"/>
    </row>
    <row r="92" spans="1:7">
      <c r="A92" s="343" t="s">
        <v>2023</v>
      </c>
      <c r="B92" s="343" t="s">
        <v>2473</v>
      </c>
      <c r="C92" s="343">
        <v>10</v>
      </c>
      <c r="D92" s="343">
        <v>4</v>
      </c>
      <c r="E92" s="429">
        <v>46251</v>
      </c>
      <c r="F92" s="343" t="s">
        <v>5467</v>
      </c>
      <c r="G92" s="343"/>
    </row>
    <row r="93" spans="1:7">
      <c r="A93" s="343" t="s">
        <v>2023</v>
      </c>
      <c r="B93" s="343" t="s">
        <v>4094</v>
      </c>
      <c r="C93" s="343">
        <v>15</v>
      </c>
      <c r="D93" s="343">
        <v>4</v>
      </c>
      <c r="E93" s="429">
        <v>46251</v>
      </c>
      <c r="F93" s="343" t="s">
        <v>5467</v>
      </c>
      <c r="G93" s="343"/>
    </row>
    <row r="94" spans="1:7">
      <c r="A94" s="343" t="s">
        <v>2023</v>
      </c>
      <c r="B94" s="343" t="s">
        <v>4093</v>
      </c>
      <c r="C94" s="343">
        <v>18</v>
      </c>
      <c r="D94" s="343">
        <v>4</v>
      </c>
      <c r="E94" s="429">
        <v>46251</v>
      </c>
      <c r="F94" s="343" t="s">
        <v>5467</v>
      </c>
      <c r="G94" s="343"/>
    </row>
    <row r="95" spans="1:7">
      <c r="A95" s="343" t="s">
        <v>2023</v>
      </c>
      <c r="B95" s="343" t="s">
        <v>5468</v>
      </c>
      <c r="C95" s="343"/>
      <c r="D95" s="343"/>
      <c r="E95" s="343"/>
      <c r="F95" s="343"/>
      <c r="G95" s="343"/>
    </row>
    <row r="96" spans="1:7">
      <c r="A96" s="343" t="s">
        <v>2024</v>
      </c>
      <c r="B96" s="343" t="s">
        <v>2485</v>
      </c>
      <c r="C96" s="343"/>
      <c r="D96" s="343"/>
      <c r="E96" s="343"/>
      <c r="F96" s="343"/>
      <c r="G96" s="343"/>
    </row>
    <row r="97" spans="1:7">
      <c r="A97" s="343" t="s">
        <v>2024</v>
      </c>
      <c r="B97" s="343" t="s">
        <v>3810</v>
      </c>
      <c r="C97" s="343"/>
      <c r="D97" s="343"/>
      <c r="E97" s="343"/>
      <c r="F97" s="343"/>
      <c r="G97" s="343"/>
    </row>
    <row r="98" spans="1:7">
      <c r="A98" s="343" t="s">
        <v>2024</v>
      </c>
      <c r="B98" s="343" t="s">
        <v>2567</v>
      </c>
      <c r="C98" s="343"/>
      <c r="D98" s="343"/>
      <c r="E98" s="343"/>
      <c r="F98" s="343"/>
      <c r="G98" s="343"/>
    </row>
    <row r="99" spans="1:7">
      <c r="A99" s="343" t="s">
        <v>2024</v>
      </c>
      <c r="B99" s="343" t="s">
        <v>2562</v>
      </c>
      <c r="C99" s="343"/>
      <c r="D99" s="343"/>
      <c r="E99" s="343"/>
      <c r="F99" s="343"/>
      <c r="G99" s="343"/>
    </row>
    <row r="100" spans="1:7">
      <c r="A100" s="343" t="s">
        <v>2024</v>
      </c>
      <c r="B100" s="343" t="s">
        <v>5468</v>
      </c>
      <c r="C100" s="343"/>
      <c r="D100" s="343"/>
      <c r="E100" s="343"/>
      <c r="F100" s="343"/>
      <c r="G100" s="343"/>
    </row>
    <row r="101" spans="1:7">
      <c r="A101" s="343" t="s">
        <v>2025</v>
      </c>
      <c r="B101" s="343" t="s">
        <v>5468</v>
      </c>
      <c r="C101" s="343"/>
      <c r="D101" s="343"/>
      <c r="E101" s="343"/>
      <c r="F101" s="343"/>
      <c r="G101" s="343"/>
    </row>
    <row r="102" spans="1:7">
      <c r="A102" s="343" t="s">
        <v>2030</v>
      </c>
      <c r="B102" s="343" t="s">
        <v>2588</v>
      </c>
      <c r="C102" s="343"/>
      <c r="D102" s="343"/>
      <c r="E102" s="343"/>
      <c r="F102" s="343"/>
      <c r="G102" s="343"/>
    </row>
    <row r="103" spans="1:7">
      <c r="A103" s="343" t="s">
        <v>2030</v>
      </c>
      <c r="B103" s="343" t="s">
        <v>2585</v>
      </c>
      <c r="C103" s="343"/>
      <c r="D103" s="343"/>
      <c r="E103" s="343"/>
      <c r="F103" s="343"/>
      <c r="G103" s="343"/>
    </row>
    <row r="104" spans="1:7">
      <c r="A104" s="343" t="s">
        <v>2030</v>
      </c>
      <c r="B104" s="343" t="s">
        <v>2580</v>
      </c>
      <c r="C104" s="343"/>
      <c r="D104" s="343"/>
      <c r="E104" s="343"/>
      <c r="F104" s="343"/>
      <c r="G104" s="343"/>
    </row>
    <row r="105" spans="1:7">
      <c r="A105" s="343" t="s">
        <v>2030</v>
      </c>
      <c r="B105" s="343" t="s">
        <v>3831</v>
      </c>
      <c r="C105" s="343"/>
      <c r="D105" s="343"/>
      <c r="E105" s="343"/>
      <c r="F105" s="343"/>
      <c r="G105" s="343"/>
    </row>
    <row r="106" spans="1:7">
      <c r="A106" s="343" t="s">
        <v>2030</v>
      </c>
      <c r="B106" s="343" t="s">
        <v>5468</v>
      </c>
      <c r="C106" s="343"/>
      <c r="D106" s="343"/>
      <c r="E106" s="343"/>
      <c r="F106" s="343"/>
      <c r="G106" s="343"/>
    </row>
    <row r="107" spans="1:7">
      <c r="A107" s="343" t="s">
        <v>2032</v>
      </c>
      <c r="B107" s="343" t="s">
        <v>2485</v>
      </c>
      <c r="C107" s="343"/>
      <c r="D107" s="343"/>
      <c r="E107" s="343"/>
      <c r="F107" s="343"/>
      <c r="G107" s="343"/>
    </row>
    <row r="108" spans="1:7">
      <c r="A108" s="343" t="s">
        <v>2032</v>
      </c>
      <c r="B108" s="343" t="s">
        <v>2594</v>
      </c>
      <c r="C108" s="343"/>
      <c r="D108" s="343"/>
      <c r="E108" s="343"/>
      <c r="F108" s="343"/>
      <c r="G108" s="343"/>
    </row>
    <row r="109" spans="1:7">
      <c r="A109" s="343" t="s">
        <v>2032</v>
      </c>
      <c r="B109" s="343" t="s">
        <v>5468</v>
      </c>
      <c r="C109" s="343"/>
      <c r="D109" s="343"/>
      <c r="E109" s="343"/>
      <c r="F109" s="343"/>
      <c r="G109" s="343"/>
    </row>
    <row r="110" spans="1:7">
      <c r="A110" s="343" t="s">
        <v>2034</v>
      </c>
      <c r="B110" s="343" t="s">
        <v>2601</v>
      </c>
      <c r="C110" s="343"/>
      <c r="D110" s="343"/>
      <c r="E110" s="343"/>
      <c r="F110" s="343"/>
      <c r="G110" s="343"/>
    </row>
    <row r="111" spans="1:7">
      <c r="A111" s="343" t="s">
        <v>2034</v>
      </c>
      <c r="B111" s="343" t="s">
        <v>2607</v>
      </c>
      <c r="C111" s="343"/>
      <c r="D111" s="343"/>
      <c r="E111" s="343"/>
      <c r="F111" s="343"/>
      <c r="G111" s="343"/>
    </row>
    <row r="112" spans="1:7">
      <c r="A112" s="343" t="s">
        <v>2034</v>
      </c>
      <c r="B112" s="343" t="s">
        <v>2599</v>
      </c>
      <c r="C112" s="343"/>
      <c r="D112" s="343"/>
      <c r="E112" s="343"/>
      <c r="F112" s="343"/>
      <c r="G112" s="343"/>
    </row>
    <row r="113" spans="1:7">
      <c r="A113" s="343" t="s">
        <v>2034</v>
      </c>
      <c r="B113" s="343" t="s">
        <v>5468</v>
      </c>
      <c r="C113" s="343"/>
      <c r="D113" s="343"/>
      <c r="E113" s="343"/>
      <c r="F113" s="343"/>
      <c r="G113" s="343"/>
    </row>
    <row r="114" spans="1:7">
      <c r="A114" s="343" t="s">
        <v>2037</v>
      </c>
      <c r="B114" s="343" t="s">
        <v>2594</v>
      </c>
      <c r="C114" s="343"/>
      <c r="D114" s="343"/>
      <c r="E114" s="343"/>
      <c r="F114" s="343"/>
      <c r="G114" s="343"/>
    </row>
    <row r="115" spans="1:7">
      <c r="A115" s="343" t="s">
        <v>2037</v>
      </c>
      <c r="B115" s="343" t="s">
        <v>2599</v>
      </c>
      <c r="C115" s="343"/>
      <c r="D115" s="343"/>
      <c r="E115" s="343"/>
      <c r="F115" s="343"/>
      <c r="G115" s="343"/>
    </row>
    <row r="116" spans="1:7">
      <c r="A116" s="343" t="s">
        <v>2037</v>
      </c>
      <c r="B116" s="343" t="s">
        <v>3863</v>
      </c>
      <c r="C116" s="343"/>
      <c r="D116" s="343"/>
      <c r="E116" s="343"/>
      <c r="F116" s="343"/>
      <c r="G116" s="343"/>
    </row>
    <row r="117" spans="1:7">
      <c r="A117" s="343" t="s">
        <v>2037</v>
      </c>
      <c r="B117" s="343" t="s">
        <v>2617</v>
      </c>
      <c r="C117" s="343"/>
      <c r="D117" s="343"/>
      <c r="E117" s="343"/>
      <c r="F117" s="343"/>
      <c r="G117" s="343"/>
    </row>
    <row r="118" spans="1:7">
      <c r="A118" s="343" t="s">
        <v>2037</v>
      </c>
      <c r="B118" s="343" t="s">
        <v>5468</v>
      </c>
      <c r="C118" s="343"/>
      <c r="D118" s="343"/>
      <c r="E118" s="343"/>
      <c r="F118" s="343"/>
      <c r="G118" s="343"/>
    </row>
    <row r="119" spans="1:7">
      <c r="A119" s="343" t="s">
        <v>2038</v>
      </c>
      <c r="B119" s="343" t="s">
        <v>2623</v>
      </c>
      <c r="C119" s="343"/>
      <c r="D119" s="343"/>
      <c r="E119" s="343"/>
      <c r="F119" s="343"/>
      <c r="G119" s="343"/>
    </row>
    <row r="120" spans="1:7">
      <c r="A120" s="343" t="s">
        <v>2038</v>
      </c>
      <c r="B120" s="343" t="s">
        <v>2625</v>
      </c>
      <c r="C120" s="343"/>
      <c r="D120" s="343"/>
      <c r="E120" s="343"/>
      <c r="F120" s="343"/>
      <c r="G120" s="343"/>
    </row>
    <row r="121" spans="1:7">
      <c r="A121" s="343" t="s">
        <v>2038</v>
      </c>
      <c r="B121" s="343" t="s">
        <v>2629</v>
      </c>
      <c r="C121" s="343"/>
      <c r="D121" s="343"/>
      <c r="E121" s="343"/>
      <c r="F121" s="343"/>
      <c r="G121" s="343"/>
    </row>
    <row r="122" spans="1:7">
      <c r="A122" s="343" t="s">
        <v>2038</v>
      </c>
      <c r="B122" s="343" t="s">
        <v>5468</v>
      </c>
      <c r="C122" s="343"/>
      <c r="D122" s="343"/>
      <c r="E122" s="343"/>
      <c r="F122" s="343"/>
      <c r="G122" s="343"/>
    </row>
    <row r="123" spans="1:7">
      <c r="A123" s="343" t="s">
        <v>2040</v>
      </c>
      <c r="B123" s="343" t="s">
        <v>2504</v>
      </c>
      <c r="C123" s="343"/>
      <c r="D123" s="343"/>
      <c r="E123" s="343"/>
      <c r="F123" s="343"/>
      <c r="G123" s="343"/>
    </row>
    <row r="124" spans="1:7">
      <c r="A124" s="343" t="s">
        <v>2040</v>
      </c>
      <c r="B124" s="343" t="s">
        <v>2632</v>
      </c>
      <c r="C124" s="343"/>
      <c r="D124" s="343"/>
      <c r="E124" s="343"/>
      <c r="F124" s="343"/>
      <c r="G124" s="343"/>
    </row>
    <row r="125" spans="1:7">
      <c r="A125" s="343" t="s">
        <v>2040</v>
      </c>
      <c r="B125" s="343" t="s">
        <v>2640</v>
      </c>
      <c r="C125" s="343"/>
      <c r="D125" s="343"/>
      <c r="E125" s="343"/>
      <c r="F125" s="343"/>
      <c r="G125" s="343"/>
    </row>
    <row r="126" spans="1:7">
      <c r="A126" s="343" t="s">
        <v>2040</v>
      </c>
      <c r="B126" s="343" t="s">
        <v>3904</v>
      </c>
      <c r="C126" s="343"/>
      <c r="D126" s="343"/>
      <c r="E126" s="343"/>
      <c r="F126" s="343"/>
      <c r="G126" s="343"/>
    </row>
    <row r="127" spans="1:7">
      <c r="A127" s="343" t="s">
        <v>2040</v>
      </c>
      <c r="B127" s="343" t="s">
        <v>3921</v>
      </c>
      <c r="C127" s="343"/>
      <c r="D127" s="343"/>
      <c r="E127" s="343"/>
      <c r="F127" s="343"/>
      <c r="G127" s="343"/>
    </row>
    <row r="128" spans="1:7">
      <c r="A128" s="343" t="s">
        <v>2040</v>
      </c>
      <c r="B128" s="343" t="s">
        <v>2501</v>
      </c>
      <c r="C128" s="343"/>
      <c r="D128" s="343"/>
      <c r="E128" s="343"/>
      <c r="F128" s="343"/>
      <c r="G128" s="343"/>
    </row>
    <row r="129" spans="1:7">
      <c r="A129" s="343" t="s">
        <v>2040</v>
      </c>
      <c r="B129" s="343" t="s">
        <v>2629</v>
      </c>
      <c r="C129" s="343"/>
      <c r="D129" s="343"/>
      <c r="E129" s="343"/>
      <c r="F129" s="343"/>
      <c r="G129" s="343"/>
    </row>
    <row r="130" spans="1:7">
      <c r="A130" s="343" t="s">
        <v>2040</v>
      </c>
      <c r="B130" s="343" t="s">
        <v>5468</v>
      </c>
      <c r="C130" s="343"/>
      <c r="D130" s="343"/>
      <c r="E130" s="343"/>
      <c r="F130" s="343"/>
      <c r="G130" s="343"/>
    </row>
    <row r="131" spans="1:7">
      <c r="A131" s="343" t="s">
        <v>2045</v>
      </c>
      <c r="B131" s="343" t="s">
        <v>2632</v>
      </c>
      <c r="C131" s="343"/>
      <c r="D131" s="343"/>
      <c r="E131" s="343"/>
      <c r="F131" s="343"/>
      <c r="G131" s="343"/>
    </row>
    <row r="132" spans="1:7">
      <c r="A132" s="343" t="s">
        <v>2045</v>
      </c>
      <c r="B132" s="343" t="s">
        <v>2646</v>
      </c>
      <c r="C132" s="343"/>
      <c r="D132" s="343"/>
      <c r="E132" s="343"/>
      <c r="F132" s="343"/>
      <c r="G132" s="343"/>
    </row>
    <row r="133" spans="1:7">
      <c r="A133" s="343" t="s">
        <v>2045</v>
      </c>
      <c r="B133" s="343" t="s">
        <v>2652</v>
      </c>
      <c r="C133" s="343"/>
      <c r="D133" s="343"/>
      <c r="E133" s="343"/>
      <c r="F133" s="343"/>
      <c r="G133" s="343"/>
    </row>
    <row r="134" spans="1:7">
      <c r="A134" s="343" t="s">
        <v>2045</v>
      </c>
      <c r="B134" s="343" t="s">
        <v>5468</v>
      </c>
      <c r="C134" s="343"/>
      <c r="D134" s="343"/>
      <c r="E134" s="343"/>
      <c r="F134" s="343"/>
      <c r="G134" s="343"/>
    </row>
    <row r="135" spans="1:7">
      <c r="A135" s="343" t="s">
        <v>2047</v>
      </c>
      <c r="B135" s="343" t="s">
        <v>2658</v>
      </c>
      <c r="C135" s="343"/>
      <c r="D135" s="343"/>
      <c r="E135" s="343"/>
      <c r="F135" s="343"/>
      <c r="G135" s="343"/>
    </row>
    <row r="136" spans="1:7">
      <c r="A136" s="343" t="s">
        <v>2047</v>
      </c>
      <c r="B136" s="343" t="s">
        <v>2520</v>
      </c>
      <c r="C136" s="343"/>
      <c r="D136" s="343"/>
      <c r="E136" s="343"/>
      <c r="F136" s="343"/>
      <c r="G136" s="343"/>
    </row>
    <row r="137" spans="1:7">
      <c r="A137" s="343" t="s">
        <v>2047</v>
      </c>
      <c r="B137" s="343" t="s">
        <v>3970</v>
      </c>
      <c r="C137" s="343"/>
      <c r="D137" s="343"/>
      <c r="E137" s="343"/>
      <c r="F137" s="343"/>
      <c r="G137" s="343"/>
    </row>
    <row r="138" spans="1:7">
      <c r="A138" s="343" t="s">
        <v>2047</v>
      </c>
      <c r="B138" s="343" t="s">
        <v>5468</v>
      </c>
      <c r="C138" s="343"/>
      <c r="D138" s="343"/>
      <c r="E138" s="343"/>
      <c r="F138" s="343"/>
      <c r="G138" s="343"/>
    </row>
    <row r="139" spans="1:7">
      <c r="A139" s="343" t="s">
        <v>2049</v>
      </c>
      <c r="B139" s="343" t="s">
        <v>2531</v>
      </c>
      <c r="C139" s="343"/>
      <c r="D139" s="343"/>
      <c r="E139" s="343"/>
      <c r="F139" s="343"/>
      <c r="G139" s="343"/>
    </row>
    <row r="140" spans="1:7">
      <c r="A140" s="343" t="s">
        <v>2049</v>
      </c>
      <c r="B140" s="343" t="s">
        <v>2535</v>
      </c>
      <c r="C140" s="343"/>
      <c r="D140" s="343"/>
      <c r="E140" s="343"/>
      <c r="F140" s="343"/>
      <c r="G140" s="343"/>
    </row>
    <row r="141" spans="1:7">
      <c r="A141" s="343" t="s">
        <v>2049</v>
      </c>
      <c r="B141" s="343" t="s">
        <v>5468</v>
      </c>
      <c r="C141" s="343"/>
      <c r="D141" s="343"/>
      <c r="E141" s="343"/>
      <c r="F141" s="343"/>
      <c r="G141" s="343"/>
    </row>
    <row r="142" spans="1:7">
      <c r="A142" s="343" t="s">
        <v>4073</v>
      </c>
      <c r="B142" s="343" t="s">
        <v>5469</v>
      </c>
      <c r="C142" s="343"/>
      <c r="D142" s="343"/>
      <c r="E142" s="343"/>
      <c r="F142" s="343"/>
      <c r="G142" s="343"/>
    </row>
    <row r="143" spans="1:7">
      <c r="A143" s="343" t="s">
        <v>4076</v>
      </c>
      <c r="B143" s="343" t="s">
        <v>5469</v>
      </c>
      <c r="C143" s="343"/>
      <c r="D143" s="343"/>
      <c r="E143" s="343"/>
      <c r="F143" s="343"/>
      <c r="G143" s="343"/>
    </row>
    <row r="144" spans="1:7">
      <c r="A144" s="343" t="s">
        <v>4078</v>
      </c>
      <c r="B144" s="343" t="s">
        <v>5469</v>
      </c>
      <c r="C144" s="343"/>
      <c r="D144" s="343"/>
      <c r="E144" s="343"/>
      <c r="F144" s="343"/>
      <c r="G144" s="343"/>
    </row>
    <row r="145" spans="1:7">
      <c r="A145" s="343" t="s">
        <v>4080</v>
      </c>
      <c r="B145" s="343" t="s">
        <v>5469</v>
      </c>
      <c r="C145" s="343"/>
      <c r="D145" s="343"/>
      <c r="E145" s="343"/>
      <c r="F145" s="343"/>
      <c r="G145" s="343"/>
    </row>
    <row r="146" spans="1:7">
      <c r="A146" s="343" t="s">
        <v>4082</v>
      </c>
      <c r="B146" s="343" t="s">
        <v>5469</v>
      </c>
      <c r="C146" s="343"/>
      <c r="D146" s="343"/>
      <c r="E146" s="343"/>
      <c r="F146" s="343"/>
      <c r="G146" s="343"/>
    </row>
    <row r="147" spans="1:7">
      <c r="A147" s="343" t="s">
        <v>4084</v>
      </c>
      <c r="B147" s="343" t="s">
        <v>5469</v>
      </c>
      <c r="C147" s="343"/>
      <c r="D147" s="343"/>
      <c r="E147" s="343"/>
      <c r="F147" s="343"/>
      <c r="G147" s="343"/>
    </row>
    <row r="148" spans="1:7">
      <c r="A148" s="343" t="s">
        <v>4087</v>
      </c>
      <c r="B148" s="343" t="s">
        <v>5469</v>
      </c>
      <c r="C148" s="343"/>
      <c r="D148" s="343"/>
      <c r="E148" s="343"/>
      <c r="F148" s="343"/>
      <c r="G148" s="343"/>
    </row>
    <row r="149" spans="1:7">
      <c r="A149" s="343" t="s">
        <v>4089</v>
      </c>
      <c r="B149" s="343" t="s">
        <v>5469</v>
      </c>
      <c r="C149" s="343"/>
      <c r="D149" s="343"/>
      <c r="E149" s="343"/>
      <c r="F149" s="343"/>
      <c r="G149"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5470</v>
      </c>
      <c r="B1" s="406"/>
      <c r="C1" s="406"/>
      <c r="D1" s="343"/>
      <c r="E1" s="343"/>
      <c r="F1" s="343"/>
      <c r="G1" s="343"/>
      <c r="H1" s="343"/>
    </row>
    <row r="2" spans="1:8">
      <c r="A2" s="428" t="s">
        <v>5471</v>
      </c>
      <c r="B2" s="428"/>
      <c r="C2" s="428"/>
      <c r="D2" s="428"/>
      <c r="E2" s="428"/>
      <c r="F2" s="428"/>
      <c r="G2" s="428"/>
      <c r="H2" s="428"/>
    </row>
    <row r="3" spans="1:8">
      <c r="A3" s="343"/>
      <c r="B3" s="343"/>
      <c r="C3" s="343"/>
      <c r="D3" s="343"/>
      <c r="E3" s="343"/>
      <c r="F3" s="343"/>
      <c r="G3" s="343"/>
      <c r="H3" s="343"/>
    </row>
    <row r="4" spans="1:8">
      <c r="A4" s="407" t="s">
        <v>4118</v>
      </c>
      <c r="B4" s="407" t="s">
        <v>3174</v>
      </c>
      <c r="C4" s="407" t="s">
        <v>5472</v>
      </c>
      <c r="D4" s="407" t="s">
        <v>5473</v>
      </c>
      <c r="E4" s="407" t="s">
        <v>5474</v>
      </c>
      <c r="F4" s="407" t="s">
        <v>4122</v>
      </c>
      <c r="G4" s="407" t="s">
        <v>4123</v>
      </c>
      <c r="H4" s="407"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5475</v>
      </c>
      <c r="C1" t="s">
        <v>5463</v>
      </c>
      <c r="D1" t="s">
        <v>5472</v>
      </c>
      <c r="E1" t="s">
        <v>5464</v>
      </c>
    </row>
    <row r="2" spans="1:5">
      <c r="A2" t="s">
        <v>2004</v>
      </c>
      <c r="B2">
        <v>176</v>
      </c>
      <c r="C2">
        <v>48</v>
      </c>
      <c r="D2" t="s">
        <v>5476</v>
      </c>
      <c r="E2" s="92" t="s">
        <v>4611</v>
      </c>
    </row>
    <row r="3" spans="1:5">
      <c r="A3" t="s">
        <v>2007</v>
      </c>
      <c r="B3">
        <v>548</v>
      </c>
      <c r="C3">
        <v>125</v>
      </c>
      <c r="D3" t="s">
        <v>5477</v>
      </c>
      <c r="E3" s="92" t="s">
        <v>4611</v>
      </c>
    </row>
    <row r="4" spans="1:5">
      <c r="A4" t="s">
        <v>2010</v>
      </c>
      <c r="B4">
        <v>0</v>
      </c>
      <c r="C4">
        <v>0</v>
      </c>
      <c r="D4" t="s">
        <v>5478</v>
      </c>
      <c r="E4" s="92" t="s">
        <v>4611</v>
      </c>
    </row>
    <row r="5" spans="1:5">
      <c r="A5" t="s">
        <v>2013</v>
      </c>
      <c r="B5">
        <v>0</v>
      </c>
      <c r="C5">
        <v>0</v>
      </c>
      <c r="D5" t="s">
        <v>5478</v>
      </c>
      <c r="E5" s="92" t="s">
        <v>4611</v>
      </c>
    </row>
    <row r="6" spans="1:5">
      <c r="A6" t="s">
        <v>2015</v>
      </c>
      <c r="B6">
        <v>0</v>
      </c>
      <c r="C6">
        <v>0</v>
      </c>
      <c r="D6" t="s">
        <v>5478</v>
      </c>
      <c r="E6" s="92" t="s">
        <v>4611</v>
      </c>
    </row>
    <row r="7" spans="1:5">
      <c r="A7" t="s">
        <v>2019</v>
      </c>
      <c r="B7">
        <v>0</v>
      </c>
      <c r="C7">
        <v>0</v>
      </c>
      <c r="D7" t="s">
        <v>5478</v>
      </c>
      <c r="E7" s="92" t="s">
        <v>4611</v>
      </c>
    </row>
    <row r="8" spans="1:5">
      <c r="A8" t="s">
        <v>2021</v>
      </c>
      <c r="B8">
        <v>0</v>
      </c>
      <c r="C8">
        <v>0</v>
      </c>
      <c r="D8" t="s">
        <v>5478</v>
      </c>
      <c r="E8" s="92" t="s">
        <v>4611</v>
      </c>
    </row>
    <row r="9" spans="1:5">
      <c r="A9" t="s">
        <v>2022</v>
      </c>
      <c r="B9">
        <v>0</v>
      </c>
      <c r="C9">
        <v>0</v>
      </c>
      <c r="D9" t="s">
        <v>5478</v>
      </c>
      <c r="E9" s="92" t="s">
        <v>4611</v>
      </c>
    </row>
    <row r="10" spans="1:5">
      <c r="A10" t="s">
        <v>2023</v>
      </c>
      <c r="B10">
        <v>71</v>
      </c>
      <c r="C10">
        <v>20</v>
      </c>
      <c r="D10" t="s">
        <v>5479</v>
      </c>
      <c r="E10" s="92" t="s">
        <v>4611</v>
      </c>
    </row>
    <row r="11" spans="1:5">
      <c r="A11" t="s">
        <v>2024</v>
      </c>
      <c r="B11">
        <v>0</v>
      </c>
      <c r="C11">
        <v>0</v>
      </c>
      <c r="D11" t="s">
        <v>5478</v>
      </c>
      <c r="E11" s="92" t="s">
        <v>4611</v>
      </c>
    </row>
    <row r="12" spans="1:5">
      <c r="A12" t="s">
        <v>2025</v>
      </c>
      <c r="B12">
        <v>0</v>
      </c>
      <c r="C12">
        <v>0</v>
      </c>
      <c r="D12" t="s">
        <v>5478</v>
      </c>
      <c r="E12" s="92" t="s">
        <v>4611</v>
      </c>
    </row>
    <row r="13" spans="1:5">
      <c r="A13" t="s">
        <v>2030</v>
      </c>
      <c r="B13">
        <v>0</v>
      </c>
      <c r="C13">
        <v>0</v>
      </c>
      <c r="D13" t="s">
        <v>5478</v>
      </c>
      <c r="E13" s="92" t="s">
        <v>4611</v>
      </c>
    </row>
    <row r="14" spans="1:5">
      <c r="A14" t="s">
        <v>2032</v>
      </c>
      <c r="B14">
        <v>0</v>
      </c>
      <c r="C14">
        <v>0</v>
      </c>
      <c r="D14" t="s">
        <v>5478</v>
      </c>
      <c r="E14" s="92" t="s">
        <v>4611</v>
      </c>
    </row>
    <row r="15" spans="1:5">
      <c r="A15" t="s">
        <v>2034</v>
      </c>
      <c r="B15">
        <v>0</v>
      </c>
      <c r="C15">
        <v>0</v>
      </c>
      <c r="D15" t="s">
        <v>5478</v>
      </c>
      <c r="E15" s="92" t="s">
        <v>4611</v>
      </c>
    </row>
    <row r="16" spans="1:5">
      <c r="A16" t="s">
        <v>2037</v>
      </c>
      <c r="B16">
        <v>0</v>
      </c>
      <c r="C16">
        <v>0</v>
      </c>
      <c r="D16" t="s">
        <v>5478</v>
      </c>
      <c r="E16" s="92" t="s">
        <v>4611</v>
      </c>
    </row>
    <row r="17" spans="1:5">
      <c r="A17" t="s">
        <v>2038</v>
      </c>
      <c r="B17">
        <v>0</v>
      </c>
      <c r="C17">
        <v>0</v>
      </c>
      <c r="D17" t="s">
        <v>5478</v>
      </c>
      <c r="E17" s="92" t="s">
        <v>4611</v>
      </c>
    </row>
    <row r="18" spans="1:5">
      <c r="A18" t="s">
        <v>2040</v>
      </c>
      <c r="B18">
        <v>0</v>
      </c>
      <c r="C18">
        <v>0</v>
      </c>
      <c r="D18" t="s">
        <v>5478</v>
      </c>
      <c r="E18" s="92" t="s">
        <v>4611</v>
      </c>
    </row>
    <row r="19" spans="1:5">
      <c r="A19" t="s">
        <v>2045</v>
      </c>
      <c r="B19">
        <v>0</v>
      </c>
      <c r="C19">
        <v>0</v>
      </c>
      <c r="D19" t="s">
        <v>5478</v>
      </c>
      <c r="E19" s="92" t="s">
        <v>4611</v>
      </c>
    </row>
    <row r="20" spans="1:5">
      <c r="A20" t="s">
        <v>2047</v>
      </c>
      <c r="B20">
        <v>0</v>
      </c>
      <c r="C20">
        <v>0</v>
      </c>
      <c r="D20" t="s">
        <v>5478</v>
      </c>
      <c r="E20" s="92" t="s">
        <v>4611</v>
      </c>
    </row>
    <row r="21" spans="1:5">
      <c r="A21" t="s">
        <v>2049</v>
      </c>
      <c r="B21">
        <v>0</v>
      </c>
      <c r="C21">
        <v>0</v>
      </c>
      <c r="D21" t="s">
        <v>5478</v>
      </c>
      <c r="E21" s="92" t="s">
        <v>4611</v>
      </c>
    </row>
    <row r="22" spans="1:5">
      <c r="A22" t="s">
        <v>4073</v>
      </c>
      <c r="B22">
        <v>0</v>
      </c>
      <c r="C22">
        <v>0</v>
      </c>
      <c r="D22" t="s">
        <v>5478</v>
      </c>
      <c r="E22" s="92" t="s">
        <v>4611</v>
      </c>
    </row>
    <row r="23" spans="1:5">
      <c r="A23" t="s">
        <v>4076</v>
      </c>
      <c r="B23">
        <v>0</v>
      </c>
      <c r="C23">
        <v>0</v>
      </c>
      <c r="D23" t="s">
        <v>5478</v>
      </c>
      <c r="E23" s="92" t="s">
        <v>4611</v>
      </c>
    </row>
    <row r="24" spans="1:5">
      <c r="A24" t="s">
        <v>4078</v>
      </c>
      <c r="B24">
        <v>0</v>
      </c>
      <c r="C24">
        <v>0</v>
      </c>
      <c r="D24" t="s">
        <v>5478</v>
      </c>
      <c r="E24" s="92" t="s">
        <v>4611</v>
      </c>
    </row>
    <row r="25" spans="1:5">
      <c r="A25" t="s">
        <v>4080</v>
      </c>
      <c r="B25">
        <v>0</v>
      </c>
      <c r="C25">
        <v>0</v>
      </c>
      <c r="D25" t="s">
        <v>5478</v>
      </c>
      <c r="E25" s="92" t="s">
        <v>4611</v>
      </c>
    </row>
    <row r="26" spans="1:5">
      <c r="A26" t="s">
        <v>4082</v>
      </c>
      <c r="B26">
        <v>0</v>
      </c>
      <c r="C26">
        <v>0</v>
      </c>
      <c r="D26" t="s">
        <v>5478</v>
      </c>
      <c r="E26" s="92" t="s">
        <v>4611</v>
      </c>
    </row>
    <row r="27" spans="1:5">
      <c r="A27" t="s">
        <v>4084</v>
      </c>
      <c r="B27">
        <v>0</v>
      </c>
      <c r="C27">
        <v>0</v>
      </c>
      <c r="D27" t="s">
        <v>5478</v>
      </c>
      <c r="E27" s="92" t="s">
        <v>4611</v>
      </c>
    </row>
    <row r="28" spans="1:5">
      <c r="A28" t="s">
        <v>4087</v>
      </c>
      <c r="B28">
        <v>0</v>
      </c>
      <c r="C28">
        <v>0</v>
      </c>
      <c r="D28" t="s">
        <v>5478</v>
      </c>
      <c r="E28" s="92" t="s">
        <v>4611</v>
      </c>
    </row>
    <row r="29" spans="1:5">
      <c r="A29" t="s">
        <v>4089</v>
      </c>
      <c r="B29">
        <v>0</v>
      </c>
      <c r="C29">
        <v>0</v>
      </c>
      <c r="D29" t="s">
        <v>5478</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2026-08-17T13:17:31Z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