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66" documentId="8_{9058C769-37DB-4D75-B77A-5C1D47EA4B73}" xr6:coauthVersionLast="47" xr6:coauthVersionMax="47" xr10:uidLastSave="{104373EA-22B5-48E5-AE34-5B124AFF1A71}"/>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9" l="1"/>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4" i="19"/>
  <c r="E64" i="19"/>
  <c r="C49" i="19"/>
  <c r="E49" i="19"/>
  <c r="C3" i="19"/>
  <c r="E3" i="19"/>
  <c r="C7" i="19"/>
  <c r="E7" i="19"/>
  <c r="C45" i="19"/>
  <c r="E45" i="19"/>
  <c r="C65" i="19"/>
  <c r="E65" i="19"/>
  <c r="C77" i="19"/>
  <c r="E77" i="19"/>
  <c r="C29" i="19"/>
  <c r="E29" i="19"/>
  <c r="C59" i="19"/>
  <c r="E59" i="19"/>
  <c r="C40" i="19"/>
  <c r="E40" i="19"/>
  <c r="C5" i="19"/>
  <c r="E5" i="19"/>
  <c r="C56" i="19"/>
  <c r="E56" i="19"/>
  <c r="C6" i="19"/>
  <c r="E6" i="19"/>
  <c r="C41" i="19"/>
  <c r="E41" i="19"/>
  <c r="C9" i="19"/>
  <c r="E9" i="19"/>
  <c r="C10" i="19"/>
  <c r="E10" i="19"/>
  <c r="C11" i="19"/>
  <c r="E11" i="19"/>
  <c r="C13" i="19"/>
  <c r="E13" i="19"/>
  <c r="C14" i="19"/>
  <c r="E14" i="19"/>
  <c r="C33" i="19"/>
  <c r="E33" i="19"/>
  <c r="C16" i="19"/>
  <c r="E16" i="19"/>
  <c r="C26" i="19"/>
  <c r="E26" i="19"/>
  <c r="C80" i="19"/>
  <c r="E80" i="19"/>
  <c r="C63" i="19"/>
  <c r="E63" i="19"/>
  <c r="C4" i="19"/>
  <c r="E4" i="19"/>
  <c r="C38" i="19"/>
  <c r="E38" i="19"/>
  <c r="C62" i="19"/>
  <c r="E62" i="19"/>
  <c r="C12" i="19"/>
  <c r="E12" i="19"/>
  <c r="C8" i="19"/>
  <c r="E8" i="19"/>
  <c r="C50" i="19"/>
  <c r="E50" i="19"/>
  <c r="C54" i="19"/>
  <c r="E54" i="19"/>
  <c r="C34" i="19"/>
  <c r="E34" i="19"/>
  <c r="C60" i="19"/>
  <c r="E60" i="19"/>
  <c r="C53" i="19"/>
  <c r="E53" i="19"/>
  <c r="C58" i="19"/>
  <c r="E58" i="19"/>
  <c r="C27" i="19"/>
  <c r="E27" i="19"/>
  <c r="C47" i="19"/>
  <c r="E47" i="19"/>
  <c r="C46" i="19"/>
  <c r="E46" i="19"/>
  <c r="C61" i="19"/>
  <c r="E61" i="19"/>
  <c r="C67" i="19"/>
  <c r="E67" i="19"/>
  <c r="C35" i="19"/>
  <c r="E35" i="19"/>
  <c r="C76" i="19"/>
  <c r="E76" i="19"/>
  <c r="C37" i="19"/>
  <c r="E37" i="19"/>
  <c r="C78" i="19"/>
  <c r="E78" i="19"/>
  <c r="C79" i="19"/>
  <c r="E79" i="19"/>
  <c r="C73" i="19"/>
  <c r="E73" i="19"/>
  <c r="C39" i="19"/>
  <c r="E39" i="19"/>
  <c r="C68" i="19"/>
  <c r="E68" i="19"/>
  <c r="C71" i="19"/>
  <c r="E71" i="19"/>
  <c r="C42" i="19"/>
  <c r="E42" i="19"/>
  <c r="C36" i="19"/>
  <c r="E36" i="19"/>
  <c r="C57" i="19"/>
  <c r="E57" i="19"/>
  <c r="C25" i="19"/>
  <c r="E25" i="19"/>
  <c r="C30" i="19"/>
  <c r="E30" i="19"/>
  <c r="C32" i="19"/>
  <c r="E32" i="19"/>
  <c r="C52" i="19"/>
  <c r="E52" i="19"/>
  <c r="C43" i="19"/>
  <c r="E43" i="19"/>
  <c r="C48" i="19"/>
  <c r="E48" i="19"/>
  <c r="C31" i="19"/>
  <c r="E31" i="19"/>
  <c r="C70" i="19"/>
  <c r="E70" i="19"/>
  <c r="C55" i="19"/>
  <c r="E55" i="19"/>
  <c r="C69" i="19"/>
  <c r="E69" i="19"/>
  <c r="C72" i="19"/>
  <c r="E72" i="19"/>
  <c r="C74" i="19"/>
  <c r="E74" i="19"/>
  <c r="C51" i="19"/>
  <c r="E51" i="19"/>
  <c r="C75" i="19"/>
  <c r="E75" i="19"/>
  <c r="C66" i="19"/>
  <c r="E66" i="19"/>
  <c r="C44" i="19"/>
  <c r="E44"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4" i="19" s="1"/>
  <c r="D64"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4" i="19" l="1"/>
  <c r="D44" i="19" s="1"/>
  <c r="B66" i="19"/>
  <c r="B75" i="19"/>
  <c r="B51" i="19"/>
  <c r="B74" i="19"/>
  <c r="B72" i="19"/>
  <c r="B69" i="19"/>
  <c r="B55" i="19"/>
  <c r="B70" i="19"/>
  <c r="B31" i="19"/>
  <c r="D31" i="19" s="1"/>
  <c r="B48" i="19"/>
  <c r="B43" i="19"/>
  <c r="B52" i="19"/>
  <c r="D52" i="19" s="1"/>
  <c r="B32" i="19"/>
  <c r="B30" i="19"/>
  <c r="D30" i="19" s="1"/>
  <c r="B25" i="19"/>
  <c r="D25" i="19" s="1"/>
  <c r="B57" i="19"/>
  <c r="B36" i="19"/>
  <c r="B42" i="19"/>
  <c r="D42" i="19" s="1"/>
  <c r="B71" i="19"/>
  <c r="B68" i="19"/>
  <c r="B39" i="19"/>
  <c r="D39" i="19" s="1"/>
  <c r="B73" i="19"/>
  <c r="B79" i="19"/>
  <c r="B78" i="19"/>
  <c r="B37" i="19"/>
  <c r="B76" i="19"/>
  <c r="D76" i="19" s="1"/>
  <c r="B35" i="19"/>
  <c r="B67" i="19"/>
  <c r="B61" i="19"/>
  <c r="D61" i="19" s="1"/>
  <c r="B46" i="19"/>
  <c r="B47" i="19"/>
  <c r="B27" i="19"/>
  <c r="B58" i="19"/>
  <c r="B53" i="19"/>
  <c r="D53" i="19" s="1"/>
  <c r="B60" i="19"/>
  <c r="B34" i="19"/>
  <c r="B54" i="19"/>
  <c r="B50" i="19"/>
  <c r="B8" i="19"/>
  <c r="B12" i="19"/>
  <c r="B62" i="19"/>
  <c r="D62" i="19" s="1"/>
  <c r="B38" i="19"/>
  <c r="B4" i="19"/>
  <c r="B63" i="19"/>
  <c r="D63" i="19" s="1"/>
  <c r="B80" i="19"/>
  <c r="D80" i="19" s="1"/>
  <c r="B26" i="19"/>
  <c r="B16" i="19"/>
  <c r="B33" i="19"/>
  <c r="B14" i="19"/>
  <c r="B13" i="19"/>
  <c r="B11" i="19"/>
  <c r="B10" i="19"/>
  <c r="B9" i="19"/>
  <c r="B41" i="19"/>
  <c r="B6" i="19"/>
  <c r="D6" i="19" s="1"/>
  <c r="B56" i="19"/>
  <c r="D56" i="19" s="1"/>
  <c r="B5" i="19"/>
  <c r="D5" i="19" s="1"/>
  <c r="B40" i="19"/>
  <c r="D40" i="19" s="1"/>
  <c r="B59" i="19"/>
  <c r="D59" i="19" s="1"/>
  <c r="B29" i="19"/>
  <c r="B77" i="19"/>
  <c r="B65" i="19"/>
  <c r="D65" i="19" s="1"/>
  <c r="B45" i="19"/>
  <c r="D45" i="19" s="1"/>
  <c r="B7" i="19"/>
  <c r="B3" i="19"/>
  <c r="D3" i="19" s="1"/>
  <c r="B49" i="19"/>
  <c r="D49" i="19" s="1"/>
  <c r="D14" i="19"/>
  <c r="D34" i="19"/>
  <c r="D58" i="19"/>
  <c r="D78" i="19"/>
  <c r="D26" i="19"/>
  <c r="D4" i="19"/>
  <c r="D60" i="19"/>
  <c r="D32" i="19"/>
  <c r="D48" i="19"/>
  <c r="D74" i="19"/>
  <c r="D66" i="19"/>
  <c r="D72" i="19"/>
  <c r="D75" i="19"/>
  <c r="D41" i="19"/>
  <c r="D9" i="19"/>
  <c r="D12" i="19"/>
  <c r="D54" i="19"/>
  <c r="D47" i="19"/>
  <c r="D37" i="19"/>
  <c r="D73" i="19"/>
  <c r="D13" i="19"/>
  <c r="D50" i="19"/>
  <c r="D27" i="19"/>
  <c r="D71" i="19"/>
  <c r="D57" i="19"/>
  <c r="D55" i="19"/>
  <c r="D29" i="19"/>
  <c r="D67" i="19"/>
  <c r="D79" i="19"/>
  <c r="D68" i="19"/>
  <c r="D36" i="19"/>
  <c r="D43" i="19"/>
  <c r="D7" i="19"/>
  <c r="D10" i="19"/>
  <c r="D11" i="19"/>
  <c r="D16" i="19"/>
  <c r="D70" i="19"/>
  <c r="D33" i="19"/>
  <c r="D38" i="19"/>
  <c r="D8" i="19"/>
  <c r="D46" i="19"/>
  <c r="D35" i="19"/>
  <c r="D69" i="19"/>
  <c r="D51"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<sst xmlns="http://schemas.openxmlformats.org/spreadsheetml/2006/main" count="62773" uniqueCount="4080">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</sst>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3" activePane="bottomLeft" state="frozen"/>
      <selection pane="bottomLeft" activeCell="F58" sqref="F58"/>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1732</v>
      </c>
      <c r="B31" s="263">
        <f>SUMIFS(Réttabanki!$T:$T,Réttabanki!$W:$W,$A31)</f>
        <v>49546</v>
      </c>
      <c r="C31" s="291">
        <f>SUMIFS(Réttabanki!$C:$C,Réttabanki!$W:$W,$A31)/1000</f>
        <v>100</v>
      </c>
      <c r="D31" s="264">
        <f>IFERROR(B31/C31,"")</f>
        <v>495.46</v>
      </c>
      <c r="E31" s="292">
        <f>COUNTIFS(Réttabanki!$W:$W,$A31,Réttabanki!$B:$B,"&lt;&gt;")</f>
        <v>9</v>
      </c>
    </row>
    <row r="32" spans="1:6">
      <c r="A32" t="s">
        <v>1712</v>
      </c>
      <c r="B32" s="263">
        <f>SUMIFS(Réttabanki!$T:$T,Réttabanki!$W:$W,$A32)</f>
        <v>60005.48</v>
      </c>
      <c r="C32" s="291">
        <f>SUMIFS(Réttabanki!$C:$C,Réttabanki!$W:$W,$A32)/1000</f>
        <v>100</v>
      </c>
      <c r="D32" s="264">
        <f>IFERROR(B32/C32,"")</f>
        <v>600.0548</v>
      </c>
      <c r="E32" s="292">
        <f>COUNTIFS(Réttabanki!$W:$W,$A32,Réttabanki!$B:$B,"&lt;&gt;")</f>
        <v>8</v>
      </c>
    </row>
    <row r="33" spans="1:5">
      <c r="A33" t="s">
        <v>1526</v>
      </c>
      <c r="B33" s="263">
        <f>SUMIFS(Réttabanki!$T:$T,Réttabanki!$W:$W,$A33)</f>
        <v>50110</v>
      </c>
      <c r="C33" s="291">
        <f>SUMIFS(Réttabanki!$C:$C,Réttabanki!$W:$W,$A33)/1000</f>
        <v>100</v>
      </c>
      <c r="D33" s="264">
        <f>IFERROR(B33/C33,"")</f>
        <v>501.1</v>
      </c>
      <c r="E33" s="292">
        <f>COUNTIFS(Réttabanki!$W:$W,$A33,Réttabanki!$B:$B,"&lt;&gt;")</f>
        <v>5</v>
      </c>
    </row>
    <row r="34" spans="1:5">
      <c r="A34" t="s">
        <v>1590</v>
      </c>
      <c r="B34" s="263">
        <f>SUMIFS(Réttabanki!$T:$T,Réttabanki!$W:$W,$A34)</f>
        <v>114264.90999999999</v>
      </c>
      <c r="C34" s="291">
        <f>SUMIFS(Réttabanki!$C:$C,Réttabanki!$W:$W,$A34)/1000</f>
        <v>100.001</v>
      </c>
      <c r="D34" s="264">
        <f>IFERROR(B34/C34,"")</f>
        <v>1142.6376736232637</v>
      </c>
      <c r="E34" s="292">
        <f>COUNTIFS(Réttabanki!$W:$W,$A34,Réttabanki!$B:$B,"&lt;&gt;")</f>
        <v>8</v>
      </c>
    </row>
    <row r="35" spans="1:5">
      <c r="A35" t="s">
        <v>1637</v>
      </c>
      <c r="B35" s="263">
        <f>SUMIFS(Réttabanki!$T:$T,Réttabanki!$W:$W,$A35)</f>
        <v>0</v>
      </c>
      <c r="C35" s="291">
        <f>SUMIFS(Réttabanki!$C:$C,Réttabanki!$W:$W,$A35)/1000</f>
        <v>0</v>
      </c>
      <c r="D35" s="264" t="str">
        <f>IFERROR(B35/C35,"")</f>
        <v/>
      </c>
      <c r="E35" s="292">
        <f>COUNTIFS(Réttabanki!$W:$W,$A35,Réttabanki!$B:$B,"&lt;&gt;")</f>
        <v>0</v>
      </c>
    </row>
    <row r="36" spans="1:5">
      <c r="A36" t="s">
        <v>1691</v>
      </c>
      <c r="B36" s="263">
        <f>SUMIFS(Réttabanki!$T:$T,Réttabanki!$W:$W,$A36)</f>
        <v>82918</v>
      </c>
      <c r="C36" s="291">
        <f>SUMIFS(Réttabanki!$C:$C,Réttabanki!$W:$W,$A36)/1000</f>
        <v>100</v>
      </c>
      <c r="D36" s="264">
        <f>IFERROR(B36/C36,"")</f>
        <v>829.18</v>
      </c>
      <c r="E36" s="292">
        <f>COUNTIFS(Réttabanki!$W:$W,$A36,Réttabanki!$B:$B,"&lt;&gt;")</f>
        <v>11</v>
      </c>
    </row>
    <row r="37" spans="1:5">
      <c r="A37" t="s">
        <v>1647</v>
      </c>
      <c r="B37" s="263">
        <f>SUMIFS(Réttabanki!$T:$T,Réttabanki!$W:$W,$A37)</f>
        <v>103945.83</v>
      </c>
      <c r="C37" s="291">
        <f>SUMIFS(Réttabanki!$C:$C,Réttabanki!$W:$W,$A37)/1000</f>
        <v>99.998000000000005</v>
      </c>
      <c r="D37" s="264">
        <f>IFERROR(B37/C37,"")</f>
        <v>1039.4790895817916</v>
      </c>
      <c r="E37" s="292">
        <f>COUNTIFS(Réttabanki!$W:$W,$A37,Réttabanki!$B:$B,"&lt;&gt;")</f>
        <v>8</v>
      </c>
    </row>
    <row r="38" spans="1:5">
      <c r="A38" t="s">
        <v>1556</v>
      </c>
      <c r="B38" s="263">
        <f>SUMIFS(Réttabanki!$T:$T,Réttabanki!$W:$W,$A38)</f>
        <v>129435.24</v>
      </c>
      <c r="C38" s="291">
        <f>SUMIFS(Réttabanki!$C:$C,Réttabanki!$W:$W,$A38)/1000</f>
        <v>100</v>
      </c>
      <c r="D38" s="264">
        <f>IFERROR(B38/C38,"")</f>
        <v>1294.3524</v>
      </c>
      <c r="E38" s="292">
        <f>COUNTIFS(Réttabanki!$W:$W,$A38,Réttabanki!$B:$B,"&lt;&gt;")</f>
        <v>8</v>
      </c>
    </row>
    <row r="39" spans="1:5">
      <c r="A39" t="s">
        <v>1669</v>
      </c>
      <c r="B39" s="263">
        <f>SUMIFS(Réttabanki!$T:$T,Réttabanki!$W:$W,$A39)</f>
        <v>118380</v>
      </c>
      <c r="C39" s="291">
        <f>SUMIFS(Réttabanki!$C:$C,Réttabanki!$W:$W,$A39)/1000</f>
        <v>100</v>
      </c>
      <c r="D39" s="264">
        <f>IFERROR(B39/C39,"")</f>
        <v>1183.8</v>
      </c>
      <c r="E39" s="292">
        <f>COUNTIFS(Réttabanki!$W:$W,$A39,Réttabanki!$B:$B,"&lt;&gt;")</f>
        <v>9</v>
      </c>
    </row>
    <row r="40" spans="1:5">
      <c r="A40" t="s">
        <v>843</v>
      </c>
      <c r="B40" s="263">
        <f>SUMIFS(Réttabanki!$T:$T,Réttabanki!$W:$W,$A40)</f>
        <v>81399.399999999994</v>
      </c>
      <c r="C40" s="291">
        <f>SUMIFS(Réttabanki!$C:$C,Réttabanki!$W:$W,$A40)/1000</f>
        <v>108.75</v>
      </c>
      <c r="D40" s="264">
        <f>IFERROR(B40/C40,"")</f>
        <v>748.50022988505737</v>
      </c>
      <c r="E40" s="292">
        <f>COUNTIFS(Réttabanki!$W:$W,$A40,Réttabanki!$B:$B,"&lt;&gt;")</f>
        <v>14</v>
      </c>
    </row>
    <row r="41" spans="1:5">
      <c r="A41" t="s">
        <v>1488</v>
      </c>
      <c r="B41" s="263">
        <f>SUMIFS(Réttabanki!$T:$T,Réttabanki!$W:$W,$A41)</f>
        <v>99631.88</v>
      </c>
      <c r="C41" s="291">
        <f>SUMIFS(Réttabanki!$C:$C,Réttabanki!$W:$W,$A41)/1000</f>
        <v>100</v>
      </c>
      <c r="D41" s="264">
        <f>IFERROR(B41/C41,"")</f>
        <v>996.31880000000001</v>
      </c>
      <c r="E41" s="292">
        <f>COUNTIFS(Réttabanki!$W:$W,$A41,Réttabanki!$B:$B,"&lt;&gt;")</f>
        <v>11</v>
      </c>
    </row>
    <row r="42" spans="1:5">
      <c r="A42" t="s">
        <v>1685</v>
      </c>
      <c r="B42" s="263">
        <f>SUMIFS(Réttabanki!$T:$T,Réttabanki!$W:$W,$A42)</f>
        <v>80560</v>
      </c>
      <c r="C42" s="291">
        <f>SUMIFS(Réttabanki!$C:$C,Réttabanki!$W:$W,$A42)/1000</f>
        <v>100</v>
      </c>
      <c r="D42" s="264">
        <f>IFERROR(B42/C42,"")</f>
        <v>805.6</v>
      </c>
      <c r="E42" s="292">
        <f>COUNTIFS(Réttabanki!$W:$W,$A42,Réttabanki!$B:$B,"&lt;&gt;")</f>
        <v>8</v>
      </c>
    </row>
    <row r="43" spans="1:5">
      <c r="A43" t="s">
        <v>1722</v>
      </c>
      <c r="B43" s="263">
        <f>SUMIFS(Réttabanki!$T:$T,Réttabanki!$W:$W,$A43)</f>
        <v>101993.5</v>
      </c>
      <c r="C43" s="291">
        <f>SUMIFS(Réttabanki!$C:$C,Réttabanki!$W:$W,$A43)/1000</f>
        <v>100</v>
      </c>
      <c r="D43" s="264">
        <f>IFERROR(B43/C43,"")</f>
        <v>1019.9349999999999</v>
      </c>
      <c r="E43" s="292">
        <f>COUNTIFS(Réttabanki!$W:$W,$A43,Réttabanki!$B:$B,"&lt;&gt;")</f>
        <v>12</v>
      </c>
    </row>
    <row r="44" spans="1:5">
      <c r="A44" t="s">
        <v>969</v>
      </c>
      <c r="B44" s="263">
        <f>SUMIFS(Réttabanki!$T:$T,Réttabanki!$W:$W,$A44)</f>
        <v>65199.999999999993</v>
      </c>
      <c r="C44" s="291">
        <f>SUMIFS(Réttabanki!$C:$C,Réttabanki!$W:$W,$A44)/1000</f>
        <v>99</v>
      </c>
      <c r="D44" s="264">
        <f>IFERROR(B44/C44,"")</f>
        <v>658.58585858585855</v>
      </c>
      <c r="E44" s="292">
        <f>COUNTIFS(Réttabanki!$W:$W,$A44,Réttabanki!$B:$B,"&lt;&gt;")</f>
        <v>3</v>
      </c>
    </row>
    <row r="45" spans="1:5">
      <c r="A45" t="s">
        <v>1050</v>
      </c>
      <c r="B45" s="263">
        <f>SUMIFS(Réttabanki!$T:$T,Réttabanki!$W:$W,$A45)</f>
        <v>82202</v>
      </c>
      <c r="C45" s="291">
        <f>SUMIFS(Réttabanki!$C:$C,Réttabanki!$W:$W,$A45)/1000</f>
        <v>100</v>
      </c>
      <c r="D45" s="264">
        <f>IFERROR(B45/C45,"")</f>
        <v>822.02</v>
      </c>
      <c r="E45" s="292">
        <f>COUNTIFS(Réttabanki!$W:$W,$A45,Réttabanki!$B:$B,"&lt;&gt;")</f>
        <v>13</v>
      </c>
    </row>
    <row r="46" spans="1:5">
      <c r="A46" t="s">
        <v>1621</v>
      </c>
      <c r="B46" s="263">
        <f>SUMIFS(Réttabanki!$T:$T,Réttabanki!$W:$W,$A46)</f>
        <v>217958.30000000005</v>
      </c>
      <c r="C46" s="291">
        <f>SUMIFS(Réttabanki!$C:$C,Réttabanki!$W:$W,$A46)/1000</f>
        <v>100.001</v>
      </c>
      <c r="D46" s="264">
        <f>IFERROR(B46/C46,"")</f>
        <v>2179.5612043879564</v>
      </c>
      <c r="E46" s="292">
        <f>COUNTIFS(Réttabanki!$W:$W,$A46,Réttabanki!$B:$B,"&lt;&gt;")</f>
        <v>7</v>
      </c>
    </row>
    <row r="47" spans="1:5">
      <c r="A47" t="s">
        <v>1616</v>
      </c>
      <c r="B47" s="263">
        <f>SUMIFS(Réttabanki!$T:$T,Réttabanki!$W:$W,$A47)</f>
        <v>144116.889</v>
      </c>
      <c r="C47" s="291">
        <f>SUMIFS(Réttabanki!$C:$C,Réttabanki!$W:$W,$A47)/1000</f>
        <v>68.075000000000003</v>
      </c>
      <c r="D47" s="264">
        <f>IFERROR(B47/C47,"")</f>
        <v>2117.0310539845755</v>
      </c>
      <c r="E47" s="292">
        <f>COUNTIFS(Réttabanki!$W:$W,$A47,Réttabanki!$B:$B,"&lt;&gt;")</f>
        <v>7</v>
      </c>
    </row>
    <row r="48" spans="1:5">
      <c r="A48" t="s">
        <v>1727</v>
      </c>
      <c r="B48" s="263">
        <f>SUMIFS(Réttabanki!$T:$T,Réttabanki!$W:$W,$A48)</f>
        <v>46871.5</v>
      </c>
      <c r="C48" s="291">
        <f>SUMIFS(Réttabanki!$C:$C,Réttabanki!$W:$W,$A48)/1000</f>
        <v>99</v>
      </c>
      <c r="D48" s="264">
        <f>IFERROR(B48/C48,"")</f>
        <v>473.44949494949498</v>
      </c>
      <c r="E48" s="292">
        <f>COUNTIFS(Réttabanki!$W:$W,$A48,Réttabanki!$B:$B,"&lt;&gt;")</f>
        <v>13</v>
      </c>
    </row>
    <row r="49" spans="1:6">
      <c r="A49" t="s">
        <v>850</v>
      </c>
      <c r="B49" s="263">
        <f>SUMIFS(Réttabanki!$T:$T,Réttabanki!$W:$W,$A49)</f>
        <v>165559.70000000001</v>
      </c>
      <c r="C49" s="291">
        <f>SUMIFS(Réttabanki!$C:$C,Réttabanki!$W:$W,$A49)/1000</f>
        <v>99.98</v>
      </c>
      <c r="D49" s="264">
        <f>IFERROR(B49/C49,"")</f>
        <v>1655.9281856371274</v>
      </c>
      <c r="E49" s="292">
        <f>COUNTIFS(Réttabanki!$W:$W,$A49,Réttabanki!$B:$B,"&lt;&gt;")</f>
        <v>15</v>
      </c>
    </row>
    <row r="50" spans="1:6">
      <c r="A50" t="s">
        <v>1578</v>
      </c>
      <c r="B50" s="263">
        <f>SUMIFS(Réttabanki!$T:$T,Réttabanki!$W:$W,$A50)</f>
        <v>105310.664</v>
      </c>
      <c r="C50" s="291">
        <f>SUMIFS(Réttabanki!$C:$C,Réttabanki!$W:$W,$A50)/1000</f>
        <v>100</v>
      </c>
      <c r="D50" s="264">
        <f>IFERROR(B50/C50,"")</f>
        <v>1053.10664</v>
      </c>
      <c r="E50" s="292">
        <f>COUNTIFS(Réttabanki!$W:$W,$A50,Réttabanki!$B:$B,"&lt;&gt;")</f>
        <v>9</v>
      </c>
    </row>
    <row r="51" spans="1:6">
      <c r="A51" t="s">
        <v>1763</v>
      </c>
      <c r="B51" s="263">
        <f>SUMIFS(Réttabanki!$T:$T,Réttabanki!$W:$W,$A51)</f>
        <v>35722.925000000003</v>
      </c>
      <c r="C51" s="291">
        <f>SUMIFS(Réttabanki!$C:$C,Réttabanki!$W:$W,$A51)/1000</f>
        <v>46.575000000000003</v>
      </c>
      <c r="D51" s="264">
        <f>IFERROR(B51/C51,"")</f>
        <v>766.99785292538922</v>
      </c>
      <c r="E51" s="292">
        <f>COUNTIFS(Réttabanki!$W:$W,$A51,Réttabanki!$B:$B,"&lt;&gt;")</f>
        <v>12</v>
      </c>
    </row>
    <row r="52" spans="1:6">
      <c r="A52" t="s">
        <v>1717</v>
      </c>
      <c r="B52" s="263">
        <f>SUMIFS(Réttabanki!$T:$T,Réttabanki!$W:$W,$A52)</f>
        <v>43458.719999999994</v>
      </c>
      <c r="C52" s="291">
        <f>SUMIFS(Réttabanki!$C:$C,Réttabanki!$W:$W,$A52)/1000</f>
        <v>100</v>
      </c>
      <c r="D52" s="264">
        <f>IFERROR(B52/C52,"")</f>
        <v>434.58719999999994</v>
      </c>
      <c r="E52" s="292">
        <f>COUNTIFS(Réttabanki!$W:$W,$A52,Réttabanki!$B:$B,"&lt;&gt;")</f>
        <v>18</v>
      </c>
      <c r="F52" s="298"/>
    </row>
    <row r="53" spans="1:6">
      <c r="A53" t="s">
        <v>1601</v>
      </c>
      <c r="B53" s="263">
        <f>SUMIFS(Réttabanki!$T:$T,Réttabanki!$W:$W,$A53)</f>
        <v>98262.760000000009</v>
      </c>
      <c r="C53" s="291">
        <f>SUMIFS(Réttabanki!$C:$C,Réttabanki!$W:$W,$A53)/1000</f>
        <v>73.823999999999998</v>
      </c>
      <c r="D53" s="264">
        <f>IFERROR(B53/C53,"")</f>
        <v>1331.0408539228438</v>
      </c>
      <c r="E53" s="292">
        <f>COUNTIFS(Réttabanki!$W:$W,$A53,Réttabanki!$B:$B,"&lt;&gt;")</f>
        <v>7</v>
      </c>
    </row>
    <row r="54" spans="1:6">
      <c r="A54" t="s">
        <v>1584</v>
      </c>
      <c r="B54" s="263">
        <f>SUMIFS(Réttabanki!$T:$T,Réttabanki!$W:$W,$A54)</f>
        <v>130567.63400000001</v>
      </c>
      <c r="C54" s="291">
        <f>SUMIFS(Réttabanki!$C:$C,Réttabanki!$W:$W,$A54)/1000</f>
        <v>99.998999999999995</v>
      </c>
      <c r="D54" s="264">
        <f>IFERROR(B54/C54,"")</f>
        <v>1305.6893968939692</v>
      </c>
      <c r="E54" s="292">
        <f>COUNTIFS(Réttabanki!$W:$W,$A54,Réttabanki!$B:$B,"&lt;&gt;")</f>
        <v>8</v>
      </c>
    </row>
    <row r="55" spans="1:6">
      <c r="A55" t="s">
        <v>1742</v>
      </c>
      <c r="B55" s="263">
        <f>SUMIFS(Réttabanki!$T:$T,Réttabanki!$W:$W,$A55)</f>
        <v>54825.5</v>
      </c>
      <c r="C55" s="291">
        <f>SUMIFS(Réttabanki!$C:$C,Réttabanki!$W:$W,$A55)/1000</f>
        <v>100</v>
      </c>
      <c r="D55" s="264">
        <f>IFERROR(B55/C55,"")</f>
        <v>548.255</v>
      </c>
      <c r="E55" s="292">
        <f>COUNTIFS(Réttabanki!$W:$W,$A55,Réttabanki!$B:$B,"&lt;&gt;")</f>
        <v>8</v>
      </c>
    </row>
    <row r="56" spans="1:6">
      <c r="A56" t="s">
        <v>1477</v>
      </c>
      <c r="B56" s="263">
        <f>SUMIFS(Réttabanki!$T:$T,Réttabanki!$W:$W,$A56)</f>
        <v>30488.5</v>
      </c>
      <c r="C56" s="291">
        <f>SUMIFS(Réttabanki!$C:$C,Réttabanki!$W:$W,$A56)/1000</f>
        <v>63.2</v>
      </c>
      <c r="D56" s="264">
        <f>IFERROR(B56/C56,"")</f>
        <v>482.41297468354429</v>
      </c>
      <c r="E56" s="292">
        <f>COUNTIFS(Réttabanki!$W:$W,$A56,Réttabanki!$B:$B,"&lt;&gt;")</f>
        <v>9</v>
      </c>
    </row>
    <row r="57" spans="1:6">
      <c r="A57" t="s">
        <v>1697</v>
      </c>
      <c r="B57" s="263">
        <f>SUMIFS(Réttabanki!$T:$T,Réttabanki!$W:$W,$A57)</f>
        <v>68742.5</v>
      </c>
      <c r="C57" s="291">
        <f>SUMIFS(Réttabanki!$C:$C,Réttabanki!$W:$W,$A57)/1000</f>
        <v>75</v>
      </c>
      <c r="D57" s="264">
        <f>IFERROR(B57/C57,"")</f>
        <v>916.56666666666672</v>
      </c>
      <c r="E57" s="292">
        <f>COUNTIFS(Réttabanki!$W:$W,$A57,Réttabanki!$B:$B,"&lt;&gt;")</f>
        <v>9</v>
      </c>
    </row>
    <row r="58" spans="1:6">
      <c r="A58" t="s">
        <v>1606</v>
      </c>
      <c r="B58" s="263">
        <f>SUMIFS(Réttabanki!$T:$T,Réttabanki!$W:$W,$A58)</f>
        <v>15063.019999999999</v>
      </c>
      <c r="C58" s="291">
        <f>SUMIFS(Réttabanki!$C:$C,Réttabanki!$W:$W,$A58)/1000</f>
        <v>100.002</v>
      </c>
      <c r="D58" s="264">
        <f>IFERROR(B58/C58,"")</f>
        <v>150.62718745625088</v>
      </c>
      <c r="E58" s="292">
        <f>COUNTIFS(Réttabanki!$W:$W,$A58,Réttabanki!$B:$B,"&lt;&gt;")</f>
        <v>6</v>
      </c>
    </row>
    <row r="59" spans="1:6">
      <c r="A59" t="s">
        <v>838</v>
      </c>
      <c r="B59" s="263">
        <f>SUMIFS(Réttabanki!$T:$T,Réttabanki!$W:$W,$A59)</f>
        <v>99932.5</v>
      </c>
      <c r="C59" s="291">
        <f>SUMIFS(Réttabanki!$C:$C,Réttabanki!$W:$W,$A59)/1000</f>
        <v>115.5</v>
      </c>
      <c r="D59" s="264">
        <f>IFERROR(B59/C59,"")</f>
        <v>865.2164502164502</v>
      </c>
      <c r="E59" s="292">
        <f>COUNTIFS(Réttabanki!$W:$W,$A59,Réttabanki!$B:$B,"&lt;&gt;")</f>
        <v>12</v>
      </c>
    </row>
    <row r="60" spans="1:6">
      <c r="A60" t="s">
        <v>1595</v>
      </c>
      <c r="B60" s="263">
        <f>SUMIFS(Réttabanki!$T:$T,Réttabanki!$W:$W,$A60)</f>
        <v>12755.405999999999</v>
      </c>
      <c r="C60" s="291">
        <f>SUMIFS(Réttabanki!$C:$C,Réttabanki!$W:$W,$A60)/1000</f>
        <v>107.827</v>
      </c>
      <c r="D60" s="264">
        <f>IFERROR(B60/C60,"")</f>
        <v>118.29510233985921</v>
      </c>
      <c r="E60" s="292">
        <f>COUNTIFS(Réttabanki!$W:$W,$A60,Réttabanki!$B:$B,"&lt;&gt;")</f>
        <v>8</v>
      </c>
    </row>
    <row r="61" spans="1:6">
      <c r="A61" t="s">
        <v>1627</v>
      </c>
      <c r="B61" s="263">
        <f>SUMIFS(Réttabanki!$T:$T,Réttabanki!$W:$W,$A61)</f>
        <v>134164.55999999997</v>
      </c>
      <c r="C61" s="291">
        <f>SUMIFS(Réttabanki!$C:$C,Réttabanki!$W:$W,$A61)/1000</f>
        <v>74.025999999999996</v>
      </c>
      <c r="D61" s="264">
        <f>IFERROR(B61/C61,"")</f>
        <v>1812.397806176208</v>
      </c>
      <c r="E61" s="292">
        <f>COUNTIFS(Réttabanki!$W:$W,$A61,Réttabanki!$B:$B,"&lt;&gt;")</f>
        <v>7</v>
      </c>
    </row>
    <row r="62" spans="1:6">
      <c r="A62" t="s">
        <v>1561</v>
      </c>
      <c r="B62" s="263">
        <f>SUMIFS(Réttabanki!$T:$T,Réttabanki!$W:$W,$A62)</f>
        <v>188010.56</v>
      </c>
      <c r="C62" s="291">
        <f>SUMIFS(Réttabanki!$C:$C,Réttabanki!$W:$W,$A62)/1000</f>
        <v>100.001</v>
      </c>
      <c r="D62" s="264">
        <f>IFERROR(B62/C62,"")</f>
        <v>1880.0867991320085</v>
      </c>
      <c r="E62" s="292">
        <f>COUNTIFS(Réttabanki!$W:$W,$A62,Réttabanki!$B:$B,"&lt;&gt;")</f>
        <v>7</v>
      </c>
    </row>
    <row r="63" spans="1:6">
      <c r="A63" t="s">
        <v>1547</v>
      </c>
      <c r="B63" s="263">
        <f>SUMIFS(Réttabanki!$T:$T,Réttabanki!$W:$W,$A63)</f>
        <v>182825.35600000003</v>
      </c>
      <c r="C63" s="291">
        <f>SUMIFS(Réttabanki!$C:$C,Réttabanki!$W:$W,$A63)/1000</f>
        <v>99.998999999999995</v>
      </c>
      <c r="D63" s="264">
        <f>IFERROR(B63/C63,"")</f>
        <v>1828.2718427184275</v>
      </c>
      <c r="E63" s="292">
        <f>COUNTIFS(Réttabanki!$W:$W,$A63,Réttabanki!$B:$B,"&lt;&gt;")</f>
        <v>7</v>
      </c>
    </row>
    <row r="64" spans="1:6">
      <c r="A64" t="s">
        <v>1416</v>
      </c>
      <c r="B64" s="263">
        <f>SUMIFS(Réttabanki!$T:$T,Réttabanki!$W:$W,$A64)</f>
        <v>58593.48</v>
      </c>
      <c r="C64" s="291">
        <f>SUMIFS(Réttabanki!$C:$C,Réttabanki!$W:$W,$A64)/1000</f>
        <v>60</v>
      </c>
      <c r="D64" s="264">
        <f>IFERROR(B64/C64,"")</f>
        <v>976.55800000000011</v>
      </c>
      <c r="E64" s="292">
        <f>COUNTIFS(Réttabanki!$W:$W,$A64,Réttabanki!$B:$B,"&lt;&gt;")</f>
        <v>14</v>
      </c>
    </row>
    <row r="65" spans="1:5">
      <c r="A65" t="s">
        <v>1444</v>
      </c>
      <c r="B65" s="263">
        <f>SUMIFS(Réttabanki!$T:$T,Réttabanki!$W:$W,$A65)</f>
        <v>50669.2</v>
      </c>
      <c r="C65" s="291">
        <f>SUMIFS(Réttabanki!$C:$C,Réttabanki!$W:$W,$A65)/1000</f>
        <v>65</v>
      </c>
      <c r="D65" s="264">
        <f>IFERROR(B65/C65,"")</f>
        <v>779.52615384615376</v>
      </c>
      <c r="E65" s="292">
        <f>COUNTIFS(Réttabanki!$W:$W,$A65,Réttabanki!$B:$B,"&lt;&gt;")</f>
        <v>12</v>
      </c>
    </row>
    <row r="66" spans="1:5">
      <c r="A66" t="s">
        <v>1775</v>
      </c>
      <c r="B66" s="263">
        <f>SUMIFS(Réttabanki!$T:$T,Réttabanki!$W:$W,$A66)</f>
        <v>64842</v>
      </c>
      <c r="C66" s="291">
        <f>SUMIFS(Réttabanki!$C:$C,Réttabanki!$W:$W,$A66)/1000</f>
        <v>60</v>
      </c>
      <c r="D66" s="264">
        <f>IFERROR(B66/C66,"")</f>
        <v>1080.7</v>
      </c>
      <c r="E66" s="292">
        <f>COUNTIFS(Réttabanki!$W:$W,$A66,Réttabanki!$B:$B,"&lt;&gt;")</f>
        <v>8</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