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89" documentId="8_{9058C769-37DB-4D75-B77A-5C1D47EA4B73}" xr6:coauthVersionLast="47" xr6:coauthVersionMax="47" xr10:uidLastSave="{2EBB3129-8F4B-4BB7-9B47-C741CDA1BEA4}"/>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4" i="2" l="1"/>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4" i="2"/>
  <c r="U4" i="2"/>
  <c r="T5" i="2"/>
  <c r="U5" i="2"/>
  <c r="T6" i="2"/>
  <c r="U6" i="2"/>
  <c r="T7" i="2"/>
  <c r="U7" i="2"/>
  <c r="T8" i="2"/>
  <c r="U8" i="2"/>
  <c r="T9" i="2"/>
  <c r="U9" i="2"/>
  <c r="T10" i="2"/>
  <c r="U10" i="2"/>
  <c r="T11" i="2"/>
  <c r="U11" i="2"/>
  <c r="T12" i="2"/>
  <c r="U12" i="2"/>
  <c r="T13" i="2"/>
  <c r="U13" i="2"/>
  <c r="T14" i="2"/>
  <c r="U14" i="2"/>
  <c r="T15" i="2"/>
  <c r="U15" i="2"/>
  <c r="T16" i="2"/>
  <c r="U16" i="2"/>
  <c r="T17" i="2"/>
  <c r="U17" i="2"/>
  <c r="T18" i="2"/>
  <c r="T19" i="2"/>
  <c r="U18" i="2" s="1"/>
  <c r="U19" i="2"/>
  <c r="T20" i="2"/>
  <c r="U20" i="2"/>
  <c r="T21" i="2"/>
  <c r="U21" i="2"/>
  <c r="T22" i="2"/>
  <c r="U22" i="2"/>
  <c r="T23" i="2"/>
  <c r="U23" i="2"/>
  <c r="T24" i="2"/>
  <c r="U24" i="2"/>
  <c r="T25" i="2"/>
  <c r="U25" i="2"/>
  <c r="T26" i="2"/>
  <c r="U26" i="2"/>
  <c r="T27" i="2"/>
  <c r="U27" i="2"/>
  <c r="T28" i="2"/>
  <c r="U28" i="2"/>
  <c r="T29" i="2"/>
  <c r="U29" i="2"/>
  <c r="T30" i="2"/>
  <c r="U30" i="2"/>
  <c r="T31" i="2"/>
  <c r="U31" i="2"/>
  <c r="T32" i="2"/>
  <c r="U32" i="2"/>
  <c r="T33" i="2"/>
  <c r="U33" i="2"/>
  <c r="T34" i="2"/>
  <c r="T35" i="2"/>
  <c r="U35" i="2"/>
  <c r="T36" i="2"/>
  <c r="U34" i="2" s="1"/>
  <c r="U36" i="2"/>
  <c r="T37" i="2"/>
  <c r="U37" i="2"/>
  <c r="T38" i="2"/>
  <c r="U38" i="2"/>
  <c r="T39" i="2"/>
  <c r="U39" i="2"/>
  <c r="T40" i="2"/>
  <c r="U40" i="2"/>
  <c r="T41" i="2"/>
  <c r="U41" i="2"/>
  <c r="T42" i="2"/>
  <c r="U42" i="2"/>
  <c r="T43" i="2"/>
  <c r="U43" i="2"/>
  <c r="T44" i="2"/>
  <c r="U44" i="2"/>
  <c r="T45" i="2"/>
  <c r="U45" i="2"/>
  <c r="T46" i="2"/>
  <c r="U46" i="2"/>
  <c r="T47" i="2"/>
  <c r="U47" i="2"/>
  <c r="T48" i="2"/>
  <c r="T49" i="2"/>
  <c r="U49" i="2"/>
  <c r="T50" i="2"/>
  <c r="U48" i="2" s="1"/>
  <c r="U50" i="2"/>
  <c r="T51" i="2"/>
  <c r="U51" i="2"/>
  <c r="T52" i="2"/>
  <c r="U52" i="2"/>
  <c r="T53" i="2"/>
  <c r="U53" i="2"/>
  <c r="T54" i="2"/>
  <c r="U54" i="2"/>
  <c r="T55" i="2"/>
  <c r="U55" i="2"/>
  <c r="T56" i="2"/>
  <c r="U56" i="2"/>
  <c r="T57" i="2"/>
  <c r="U57" i="2"/>
  <c r="T58" i="2"/>
  <c r="U58" i="2"/>
  <c r="T59" i="2"/>
  <c r="U59" i="2"/>
  <c r="T60" i="2"/>
  <c r="T61" i="2"/>
  <c r="U61" i="2"/>
  <c r="T62" i="2"/>
  <c r="U62" i="2"/>
  <c r="T63" i="2"/>
  <c r="U60" i="2" s="1"/>
  <c r="U63" i="2"/>
  <c r="T64" i="2"/>
  <c r="U64" i="2"/>
  <c r="T65" i="2"/>
  <c r="U65" i="2"/>
  <c r="T66" i="2"/>
  <c r="U66" i="2"/>
  <c r="T67" i="2"/>
  <c r="U67" i="2"/>
  <c r="T68" i="2"/>
  <c r="U68" i="2"/>
  <c r="T69" i="2"/>
  <c r="U69" i="2"/>
  <c r="T70" i="2"/>
  <c r="U70" i="2"/>
  <c r="T71" i="2"/>
  <c r="U71" i="2"/>
  <c r="T72" i="2"/>
  <c r="U72" i="2"/>
  <c r="T73" i="2"/>
  <c r="U73" i="2"/>
  <c r="T74" i="2"/>
  <c r="T75" i="2"/>
  <c r="U74" i="2" s="1"/>
  <c r="U75" i="2"/>
  <c r="T76" i="2"/>
  <c r="U76" i="2"/>
  <c r="T77" i="2"/>
  <c r="U77" i="2"/>
  <c r="T78" i="2"/>
  <c r="U78" i="2"/>
  <c r="T79" i="2"/>
  <c r="U79" i="2"/>
  <c r="T80" i="2"/>
  <c r="U80" i="2"/>
  <c r="T81" i="2"/>
  <c r="U81" i="2"/>
  <c r="T82" i="2"/>
  <c r="U82" i="2"/>
  <c r="T83" i="2"/>
  <c r="U83" i="2"/>
  <c r="T84" i="2"/>
  <c r="U84" i="2"/>
  <c r="T85" i="2"/>
  <c r="U85" i="2"/>
  <c r="T86" i="2"/>
  <c r="U86" i="2"/>
  <c r="T87" i="2"/>
  <c r="T88" i="2"/>
  <c r="U87" i="2" s="1"/>
  <c r="U88" i="2"/>
  <c r="T89" i="2"/>
  <c r="U89" i="2"/>
  <c r="T90" i="2"/>
  <c r="U90" i="2"/>
  <c r="T91" i="2"/>
  <c r="U91" i="2"/>
  <c r="T92" i="2"/>
  <c r="U92" i="2"/>
  <c r="T93" i="2"/>
  <c r="U93" i="2"/>
  <c r="T94" i="2"/>
  <c r="U94" i="2"/>
  <c r="T95" i="2"/>
  <c r="U95" i="2"/>
  <c r="T96" i="2"/>
  <c r="U96" i="2"/>
  <c r="T97" i="2"/>
  <c r="T98" i="2"/>
  <c r="U97" i="2" s="1"/>
  <c r="U98" i="2"/>
  <c r="T99" i="2"/>
  <c r="U99" i="2"/>
  <c r="T100" i="2"/>
  <c r="U100" i="2"/>
  <c r="T101" i="2"/>
  <c r="U101" i="2"/>
  <c r="T102" i="2"/>
  <c r="U102" i="2"/>
  <c r="T103" i="2"/>
  <c r="U103" i="2"/>
  <c r="T104" i="2"/>
  <c r="U104" i="2"/>
  <c r="T105" i="2"/>
  <c r="U105" i="2"/>
  <c r="T106" i="2"/>
  <c r="U106" i="2"/>
  <c r="T107" i="2"/>
  <c r="U107" i="2"/>
  <c r="T108" i="2"/>
  <c r="U108" i="2"/>
  <c r="T109" i="2"/>
  <c r="U109" i="2"/>
  <c r="T110" i="2"/>
  <c r="U110" i="2"/>
  <c r="T111" i="2"/>
  <c r="T112" i="2"/>
  <c r="U111" i="2" s="1"/>
  <c r="U112" i="2"/>
  <c r="T113" i="2"/>
  <c r="U113" i="2"/>
  <c r="T114" i="2"/>
  <c r="U114" i="2"/>
  <c r="T115" i="2"/>
  <c r="U115" i="2"/>
  <c r="T116" i="2"/>
  <c r="U116" i="2"/>
  <c r="T117" i="2"/>
  <c r="U117" i="2"/>
  <c r="T118" i="2"/>
  <c r="U118" i="2"/>
  <c r="T119" i="2"/>
  <c r="U119" i="2"/>
  <c r="T120" i="2"/>
  <c r="U120" i="2"/>
  <c r="T121" i="2"/>
  <c r="U121" i="2"/>
  <c r="T122" i="2"/>
  <c r="U122" i="2"/>
  <c r="T123" i="2"/>
  <c r="U123" i="2"/>
  <c r="T124" i="2"/>
  <c r="T125" i="2"/>
  <c r="U124" i="2" s="1"/>
  <c r="U125" i="2"/>
  <c r="T126" i="2"/>
  <c r="U126" i="2"/>
  <c r="T127" i="2"/>
  <c r="U127" i="2"/>
  <c r="T128" i="2"/>
  <c r="U128" i="2"/>
  <c r="T129" i="2"/>
  <c r="U129" i="2"/>
  <c r="T130" i="2"/>
  <c r="U130" i="2"/>
  <c r="T131" i="2"/>
  <c r="U131" i="2"/>
  <c r="T132" i="2"/>
  <c r="U132" i="2"/>
  <c r="T133" i="2"/>
  <c r="U133" i="2"/>
  <c r="T134" i="2"/>
  <c r="U134" i="2"/>
  <c r="T135" i="2"/>
  <c r="U135" i="2"/>
  <c r="T136" i="2"/>
  <c r="U136" i="2"/>
  <c r="T137" i="2"/>
  <c r="U137" i="2"/>
  <c r="T138" i="2"/>
  <c r="U138" i="2"/>
  <c r="T139" i="2"/>
  <c r="T140" i="2"/>
  <c r="U140" i="2"/>
  <c r="T141" i="2"/>
  <c r="U141" i="2"/>
  <c r="T142" i="2"/>
  <c r="U139" i="2" s="1"/>
  <c r="U142" i="2"/>
  <c r="T143" i="2"/>
  <c r="U143" i="2"/>
  <c r="T144" i="2"/>
  <c r="U144" i="2"/>
  <c r="T145" i="2"/>
  <c r="U145" i="2"/>
  <c r="T146" i="2"/>
  <c r="U146" i="2"/>
  <c r="T147" i="2"/>
  <c r="U147" i="2"/>
  <c r="T148" i="2"/>
  <c r="U148" i="2"/>
  <c r="T149" i="2"/>
  <c r="U149" i="2"/>
  <c r="T150" i="2"/>
  <c r="U150" i="2"/>
  <c r="T151" i="2"/>
  <c r="U151" i="2"/>
  <c r="T152" i="2"/>
  <c r="U152" i="2"/>
  <c r="T153" i="2"/>
  <c r="U153" i="2"/>
  <c r="T154" i="2"/>
  <c r="U154" i="2"/>
  <c r="T155" i="2"/>
  <c r="T156" i="2"/>
  <c r="U156" i="2"/>
  <c r="T157" i="2"/>
  <c r="U155" i="2" s="1"/>
  <c r="U157" i="2"/>
  <c r="T158" i="2"/>
  <c r="U158" i="2"/>
  <c r="T159" i="2"/>
  <c r="U159" i="2"/>
  <c r="T160" i="2"/>
  <c r="U160" i="2"/>
  <c r="T161" i="2"/>
  <c r="U161" i="2"/>
  <c r="T162" i="2"/>
  <c r="U162" i="2"/>
  <c r="T163" i="2"/>
  <c r="U163" i="2"/>
  <c r="T164" i="2"/>
  <c r="U164" i="2"/>
  <c r="T165" i="2"/>
  <c r="T166" i="2"/>
  <c r="U165" i="2" s="1"/>
  <c r="U166" i="2"/>
  <c r="T167" i="2"/>
  <c r="U167" i="2"/>
  <c r="T168" i="2"/>
  <c r="U168" i="2"/>
  <c r="T169" i="2"/>
  <c r="U169" i="2"/>
  <c r="T170" i="2"/>
  <c r="U170" i="2"/>
  <c r="T171" i="2"/>
  <c r="U171" i="2"/>
  <c r="T172" i="2"/>
  <c r="U172" i="2"/>
  <c r="T173" i="2"/>
  <c r="U173" i="2"/>
  <c r="T174" i="2"/>
  <c r="T175" i="2"/>
  <c r="U174" i="2" s="1"/>
  <c r="U175" i="2"/>
  <c r="T176" i="2"/>
  <c r="U176" i="2"/>
  <c r="T177" i="2"/>
  <c r="U177" i="2"/>
  <c r="T178" i="2"/>
  <c r="U178" i="2"/>
  <c r="T179" i="2"/>
  <c r="U179" i="2"/>
  <c r="T180" i="2"/>
  <c r="U180" i="2"/>
  <c r="T181" i="2"/>
  <c r="U181" i="2"/>
  <c r="T182" i="2"/>
  <c r="U182" i="2"/>
  <c r="T183" i="2"/>
  <c r="U183" i="2"/>
  <c r="T184" i="2"/>
  <c r="U184" i="2"/>
  <c r="T185" i="2"/>
  <c r="U185" i="2"/>
  <c r="T186" i="2"/>
  <c r="T187" i="2"/>
  <c r="U186" i="2" s="1"/>
  <c r="U187" i="2"/>
  <c r="T188" i="2"/>
  <c r="U188" i="2"/>
  <c r="T189" i="2"/>
  <c r="U189" i="2"/>
  <c r="T190" i="2"/>
  <c r="U190" i="2"/>
  <c r="T191" i="2"/>
  <c r="U191" i="2"/>
  <c r="T192" i="2"/>
  <c r="U192" i="2"/>
  <c r="T193" i="2"/>
  <c r="U193" i="2"/>
  <c r="T194" i="2"/>
  <c r="U194" i="2"/>
  <c r="T195" i="2"/>
  <c r="U195" i="2"/>
  <c r="T196" i="2"/>
  <c r="U196" i="2"/>
  <c r="T197" i="2"/>
  <c r="U197" i="2"/>
  <c r="T198" i="2"/>
  <c r="U198" i="2"/>
  <c r="T199" i="2"/>
  <c r="U199" i="2"/>
  <c r="T200" i="2"/>
  <c r="T201" i="2"/>
  <c r="U200" i="2" s="1"/>
  <c r="U201" i="2"/>
  <c r="T202" i="2"/>
  <c r="U202" i="2"/>
  <c r="T203" i="2"/>
  <c r="U203" i="2"/>
  <c r="T204" i="2"/>
  <c r="U204" i="2"/>
  <c r="T205" i="2"/>
  <c r="U205" i="2"/>
  <c r="T206" i="2"/>
  <c r="U206" i="2"/>
  <c r="T207" i="2"/>
  <c r="U207" i="2"/>
  <c r="T208" i="2"/>
  <c r="U208" i="2"/>
  <c r="T209" i="2"/>
  <c r="U209" i="2"/>
  <c r="T210" i="2"/>
  <c r="U210" i="2"/>
  <c r="T211" i="2"/>
  <c r="U211" i="2"/>
  <c r="T212" i="2"/>
  <c r="U212" i="2"/>
  <c r="T213" i="2"/>
  <c r="U213" i="2"/>
  <c r="T214" i="2"/>
  <c r="U214" i="2"/>
  <c r="T215" i="2"/>
  <c r="U215" i="2"/>
  <c r="T216" i="2"/>
  <c r="U216" i="2"/>
  <c r="T217" i="2"/>
  <c r="T218" i="2"/>
  <c r="U217" i="2" s="1"/>
  <c r="U218" i="2"/>
  <c r="T219" i="2"/>
  <c r="U219" i="2"/>
  <c r="T220" i="2"/>
  <c r="U220" i="2"/>
  <c r="T221" i="2"/>
  <c r="U221" i="2"/>
  <c r="T222" i="2"/>
  <c r="U222" i="2"/>
  <c r="T223" i="2"/>
  <c r="U223" i="2"/>
  <c r="T224" i="2"/>
  <c r="U224" i="2"/>
  <c r="T225" i="2"/>
  <c r="U225" i="2"/>
  <c r="T226" i="2"/>
  <c r="U226" i="2"/>
  <c r="T227" i="2"/>
  <c r="U227" i="2"/>
  <c r="T228" i="2"/>
  <c r="U228" i="2"/>
  <c r="T229" i="2"/>
  <c r="T230" i="2"/>
  <c r="U229" i="2" s="1"/>
  <c r="U230" i="2"/>
  <c r="T231" i="2"/>
  <c r="U231" i="2"/>
  <c r="T232" i="2"/>
  <c r="U232" i="2"/>
  <c r="T233" i="2"/>
  <c r="U233" i="2"/>
  <c r="T234" i="2"/>
  <c r="U234" i="2"/>
  <c r="T235" i="2"/>
  <c r="U235" i="2"/>
  <c r="T236" i="2"/>
  <c r="U236" i="2"/>
  <c r="T237" i="2"/>
  <c r="U237" i="2"/>
  <c r="T238" i="2"/>
  <c r="U238" i="2"/>
  <c r="T239" i="2"/>
  <c r="U239" i="2"/>
  <c r="T240" i="2"/>
  <c r="U240" i="2"/>
  <c r="T241" i="2"/>
  <c r="U241" i="2"/>
  <c r="T242" i="2"/>
  <c r="U242" i="2"/>
  <c r="T243" i="2"/>
  <c r="U243" i="2"/>
  <c r="T244" i="2"/>
  <c r="U244" i="2"/>
  <c r="T245" i="2"/>
  <c r="U245" i="2"/>
  <c r="T246" i="2"/>
  <c r="U246" i="2"/>
  <c r="T247" i="2"/>
  <c r="T248" i="2"/>
  <c r="U247" i="2" s="1"/>
  <c r="U248" i="2"/>
  <c r="T249" i="2"/>
  <c r="U249" i="2"/>
  <c r="T250" i="2"/>
  <c r="U250" i="2"/>
  <c r="T251" i="2"/>
  <c r="U251" i="2"/>
  <c r="T252" i="2"/>
  <c r="U252" i="2"/>
  <c r="T253" i="2"/>
  <c r="U253" i="2"/>
  <c r="T254" i="2"/>
  <c r="U254" i="2"/>
  <c r="T255" i="2"/>
  <c r="U255" i="2"/>
  <c r="T256" i="2"/>
  <c r="U256" i="2"/>
  <c r="T257" i="2"/>
  <c r="T258" i="2"/>
  <c r="U257" i="2" s="1"/>
  <c r="U258" i="2"/>
  <c r="T259" i="2"/>
  <c r="U259" i="2"/>
  <c r="T260" i="2"/>
  <c r="U260" i="2"/>
  <c r="T261" i="2"/>
  <c r="U261" i="2"/>
  <c r="T262" i="2"/>
  <c r="U262" i="2"/>
  <c r="T263" i="2"/>
  <c r="T264" i="2"/>
  <c r="U263" i="2" s="1"/>
  <c r="U264" i="2"/>
  <c r="T265" i="2"/>
  <c r="U265" i="2"/>
  <c r="T266" i="2"/>
  <c r="U266" i="2"/>
  <c r="T267" i="2"/>
  <c r="U267" i="2"/>
  <c r="T268" i="2"/>
  <c r="U268" i="2"/>
  <c r="T269" i="2"/>
  <c r="U269" i="2"/>
  <c r="T270" i="2"/>
  <c r="U270" i="2"/>
  <c r="T271" i="2"/>
  <c r="T272" i="2"/>
  <c r="U271" i="2" s="1"/>
  <c r="U272" i="2"/>
  <c r="T273" i="2"/>
  <c r="U273" i="2"/>
  <c r="T274" i="2"/>
  <c r="U274" i="2"/>
  <c r="T275" i="2"/>
  <c r="U275" i="2"/>
  <c r="T276" i="2"/>
  <c r="U276" i="2"/>
  <c r="T277" i="2"/>
  <c r="U277" i="2"/>
  <c r="T278" i="2"/>
  <c r="U278" i="2"/>
  <c r="T279" i="2"/>
  <c r="T280" i="2"/>
  <c r="U279" i="2" s="1"/>
  <c r="U280" i="2"/>
  <c r="T281" i="2"/>
  <c r="U281" i="2"/>
  <c r="T282" i="2"/>
  <c r="U282" i="2"/>
  <c r="T283" i="2"/>
  <c r="U283" i="2"/>
  <c r="T284" i="2"/>
  <c r="U284" i="2"/>
  <c r="T285" i="2"/>
  <c r="U285" i="2"/>
  <c r="T286" i="2"/>
  <c r="U286" i="2"/>
  <c r="T287" i="2"/>
  <c r="U287" i="2"/>
  <c r="T288" i="2"/>
  <c r="T289" i="2"/>
  <c r="U288" i="2" s="1"/>
  <c r="U289" i="2"/>
  <c r="T290" i="2"/>
  <c r="U290" i="2"/>
  <c r="T291" i="2"/>
  <c r="U291" i="2"/>
  <c r="T292" i="2"/>
  <c r="U292" i="2"/>
  <c r="T293" i="2"/>
  <c r="U293" i="2"/>
  <c r="T294" i="2"/>
  <c r="U294" i="2"/>
  <c r="T295" i="2"/>
  <c r="U295" i="2"/>
  <c r="T296" i="2"/>
  <c r="T297" i="2"/>
  <c r="U296" i="2" s="1"/>
  <c r="U297" i="2"/>
  <c r="T298" i="2"/>
  <c r="U298" i="2"/>
  <c r="T299" i="2"/>
  <c r="U299" i="2"/>
  <c r="T300" i="2"/>
  <c r="U300" i="2"/>
  <c r="T301" i="2"/>
  <c r="U301" i="2"/>
  <c r="T302" i="2"/>
  <c r="U302" i="2"/>
  <c r="T303" i="2"/>
  <c r="U303" i="2"/>
  <c r="T304" i="2"/>
  <c r="U304" i="2"/>
  <c r="T305" i="2"/>
  <c r="T306" i="2"/>
  <c r="U305" i="2" s="1"/>
  <c r="U306" i="2"/>
  <c r="T307" i="2"/>
  <c r="U307" i="2"/>
  <c r="T308" i="2"/>
  <c r="U308" i="2"/>
  <c r="T309" i="2"/>
  <c r="U309" i="2"/>
  <c r="T310" i="2"/>
  <c r="U310" i="2"/>
  <c r="T311" i="2"/>
  <c r="U311" i="2"/>
  <c r="T312" i="2"/>
  <c r="U312" i="2"/>
  <c r="T313" i="2"/>
  <c r="U313" i="2"/>
  <c r="T314" i="2"/>
  <c r="T315" i="2"/>
  <c r="U314" i="2" s="1"/>
  <c r="U315" i="2"/>
  <c r="T316" i="2"/>
  <c r="U316" i="2"/>
  <c r="T317" i="2"/>
  <c r="U317" i="2"/>
  <c r="T318" i="2"/>
  <c r="U318" i="2"/>
  <c r="T319" i="2"/>
  <c r="U319" i="2"/>
  <c r="T320" i="2"/>
  <c r="U320" i="2"/>
  <c r="T321" i="2"/>
  <c r="U321" i="2"/>
  <c r="T322" i="2"/>
  <c r="T323" i="2"/>
  <c r="U322" i="2" s="1"/>
  <c r="U323" i="2"/>
  <c r="T324" i="2"/>
  <c r="U324" i="2"/>
  <c r="T325" i="2"/>
  <c r="U325" i="2"/>
  <c r="T326" i="2"/>
  <c r="U326" i="2"/>
  <c r="T327" i="2"/>
  <c r="U327" i="2"/>
  <c r="T328" i="2"/>
  <c r="U328" i="2"/>
  <c r="T329" i="2"/>
  <c r="U329" i="2"/>
  <c r="T330" i="2"/>
  <c r="U330" i="2"/>
  <c r="T331" i="2"/>
  <c r="U331" i="2"/>
  <c r="T332" i="2"/>
  <c r="U332" i="2"/>
  <c r="T333" i="2"/>
  <c r="U333" i="2"/>
  <c r="T334" i="2"/>
  <c r="U334" i="2"/>
  <c r="T335" i="2"/>
  <c r="U335" i="2"/>
  <c r="T336" i="2"/>
  <c r="U336" i="2"/>
  <c r="T337" i="2"/>
  <c r="U337" i="2"/>
  <c r="T338" i="2"/>
  <c r="U338" i="2"/>
  <c r="T339" i="2"/>
  <c r="T340" i="2"/>
  <c r="U339" i="2" s="1"/>
  <c r="U340" i="2"/>
  <c r="T341" i="2"/>
  <c r="U341" i="2"/>
  <c r="T342" i="2"/>
  <c r="U342" i="2"/>
  <c r="T343" i="2"/>
  <c r="U343" i="2"/>
  <c r="T344" i="2"/>
  <c r="U344" i="2"/>
  <c r="T345" i="2"/>
  <c r="U345" i="2"/>
  <c r="T346" i="2"/>
  <c r="U346" i="2"/>
  <c r="T347" i="2"/>
  <c r="U347" i="2"/>
  <c r="T348" i="2"/>
  <c r="U348" i="2"/>
  <c r="T349" i="2"/>
  <c r="U349" i="2"/>
  <c r="T350" i="2"/>
  <c r="U350" i="2"/>
  <c r="T351" i="2"/>
  <c r="U351" i="2"/>
  <c r="T352" i="2"/>
  <c r="U352" i="2"/>
  <c r="T353" i="2"/>
  <c r="U353" i="2"/>
  <c r="T354" i="2"/>
  <c r="U354" i="2"/>
  <c r="T355" i="2"/>
  <c r="U355" i="2"/>
  <c r="T356" i="2"/>
  <c r="T357" i="2"/>
  <c r="U357" i="2"/>
  <c r="T358" i="2"/>
  <c r="U358" i="2"/>
  <c r="T359" i="2"/>
  <c r="U359" i="2"/>
  <c r="T360" i="2"/>
  <c r="U356" i="2" s="1"/>
  <c r="U360" i="2"/>
  <c r="T361" i="2"/>
  <c r="U361" i="2"/>
  <c r="T362" i="2"/>
  <c r="U362" i="2"/>
  <c r="T363" i="2"/>
  <c r="U363" i="2"/>
  <c r="T364" i="2"/>
  <c r="U364" i="2"/>
  <c r="T365" i="2"/>
  <c r="U365" i="2"/>
  <c r="T366" i="2"/>
  <c r="T367" i="2"/>
  <c r="U367" i="2"/>
  <c r="T368" i="2"/>
  <c r="U368" i="2"/>
  <c r="T369" i="2"/>
  <c r="U366" i="2" s="1"/>
  <c r="U369" i="2"/>
  <c r="T370" i="2"/>
  <c r="U370" i="2"/>
  <c r="T371" i="2"/>
  <c r="U371" i="2"/>
  <c r="T372" i="2"/>
  <c r="U372" i="2"/>
  <c r="T373" i="2"/>
  <c r="U373" i="2"/>
  <c r="T374" i="2"/>
  <c r="U374" i="2"/>
  <c r="T375" i="2"/>
  <c r="T376" i="2"/>
  <c r="U376" i="2"/>
  <c r="T377" i="2"/>
  <c r="U377" i="2"/>
  <c r="T378" i="2"/>
  <c r="U375" i="2" s="1"/>
  <c r="U378" i="2"/>
  <c r="T379" i="2"/>
  <c r="U379" i="2"/>
  <c r="T380" i="2"/>
  <c r="U380" i="2"/>
  <c r="T381" i="2"/>
  <c r="U381" i="2"/>
  <c r="T382" i="2"/>
  <c r="U382" i="2"/>
  <c r="T383" i="2"/>
  <c r="U383" i="2"/>
  <c r="T384" i="2"/>
  <c r="T385" i="2"/>
  <c r="U385" i="2"/>
  <c r="T386" i="2"/>
  <c r="U386" i="2"/>
  <c r="T387" i="2"/>
  <c r="U387" i="2"/>
  <c r="T388" i="2"/>
  <c r="U384" i="2" s="1"/>
  <c r="U388" i="2"/>
  <c r="T389" i="2"/>
  <c r="U389" i="2"/>
  <c r="T390" i="2"/>
  <c r="U390" i="2"/>
  <c r="T391" i="2"/>
  <c r="U391" i="2"/>
  <c r="T392" i="2"/>
  <c r="U392" i="2"/>
  <c r="T393" i="2"/>
  <c r="T394" i="2"/>
  <c r="U394" i="2"/>
  <c r="T395" i="2"/>
  <c r="U395" i="2"/>
  <c r="T396" i="2"/>
  <c r="U396" i="2"/>
  <c r="T397" i="2"/>
  <c r="U393" i="2" s="1"/>
  <c r="U397" i="2"/>
  <c r="T398" i="2"/>
  <c r="U398" i="2"/>
  <c r="T399" i="2"/>
  <c r="U399" i="2"/>
  <c r="T400" i="2"/>
  <c r="U400" i="2"/>
  <c r="T401" i="2"/>
  <c r="T402" i="2"/>
  <c r="U402" i="2"/>
  <c r="T403" i="2"/>
  <c r="U403" i="2"/>
  <c r="T404" i="2"/>
  <c r="U401" i="2" s="1"/>
  <c r="U404" i="2"/>
  <c r="T405" i="2"/>
  <c r="U405" i="2"/>
  <c r="T406" i="2"/>
  <c r="U406" i="2"/>
  <c r="T407" i="2"/>
  <c r="U407" i="2"/>
  <c r="T408" i="2"/>
  <c r="T409" i="2"/>
  <c r="U409" i="2"/>
  <c r="T410" i="2"/>
  <c r="U410" i="2"/>
  <c r="T411" i="2"/>
  <c r="U411" i="2"/>
  <c r="T412" i="2"/>
  <c r="U408" i="2" s="1"/>
  <c r="U412" i="2"/>
  <c r="T413" i="2"/>
  <c r="U413" i="2"/>
  <c r="T414" i="2"/>
  <c r="U414" i="2"/>
  <c r="T415" i="2"/>
  <c r="U415" i="2"/>
  <c r="T416" i="2"/>
  <c r="U416" i="2"/>
  <c r="T417" i="2"/>
  <c r="T418" i="2"/>
  <c r="U418" i="2"/>
  <c r="T419" i="2"/>
  <c r="U419" i="2"/>
  <c r="T420" i="2"/>
  <c r="U417" i="2" s="1"/>
  <c r="U420" i="2"/>
  <c r="T421" i="2"/>
  <c r="U421" i="2"/>
  <c r="T422" i="2"/>
  <c r="U422" i="2"/>
  <c r="T423" i="2"/>
  <c r="U423" i="2"/>
  <c r="T424" i="2"/>
  <c r="U424" i="2"/>
  <c r="T425" i="2"/>
  <c r="T426" i="2"/>
  <c r="U426" i="2"/>
  <c r="T427" i="2"/>
  <c r="U427" i="2"/>
  <c r="T428" i="2"/>
  <c r="U428" i="2"/>
  <c r="T429" i="2"/>
  <c r="U429" i="2"/>
  <c r="T430" i="2"/>
  <c r="U425" i="2" s="1"/>
  <c r="U430" i="2"/>
  <c r="T431" i="2"/>
  <c r="U431" i="2"/>
  <c r="T432" i="2"/>
  <c r="U432" i="2"/>
  <c r="T433" i="2"/>
  <c r="U433" i="2"/>
  <c r="T434" i="2"/>
  <c r="U434" i="2"/>
  <c r="T435" i="2"/>
  <c r="U435" i="2"/>
  <c r="T436" i="2"/>
  <c r="U436" i="2"/>
  <c r="T437" i="2"/>
  <c r="U437" i="2"/>
  <c r="T438" i="2"/>
  <c r="U438" i="2"/>
  <c r="T439" i="2"/>
  <c r="U439" i="2"/>
  <c r="T440" i="2"/>
  <c r="U440" i="2"/>
  <c r="T441" i="2"/>
  <c r="T442" i="2"/>
  <c r="U442" i="2"/>
  <c r="T443" i="2"/>
  <c r="U443" i="2"/>
  <c r="T444" i="2"/>
  <c r="U441" i="2" s="1"/>
  <c r="U444" i="2"/>
  <c r="T445" i="2"/>
  <c r="U445" i="2"/>
  <c r="T446" i="2"/>
  <c r="U446" i="2"/>
  <c r="T447" i="2"/>
  <c r="U447" i="2"/>
  <c r="T448" i="2"/>
  <c r="U448" i="2"/>
  <c r="T449" i="2"/>
  <c r="U449" i="2"/>
  <c r="T450" i="2"/>
  <c r="U450" i="2"/>
  <c r="T451" i="2"/>
  <c r="U451" i="2"/>
  <c r="T452" i="2"/>
  <c r="U452" i="2"/>
  <c r="T453" i="2"/>
  <c r="U453" i="2"/>
  <c r="T454" i="2"/>
  <c r="U454" i="2"/>
  <c r="T455" i="2"/>
  <c r="U455" i="2"/>
  <c r="T456" i="2"/>
  <c r="U456" i="2"/>
  <c r="T457" i="2"/>
  <c r="U457" i="2"/>
  <c r="T458" i="2"/>
  <c r="U458" i="2"/>
  <c r="T459" i="2"/>
  <c r="T460" i="2"/>
  <c r="U460" i="2"/>
  <c r="T461" i="2"/>
  <c r="U461" i="2"/>
  <c r="T462" i="2"/>
  <c r="U462" i="2"/>
  <c r="T463" i="2"/>
  <c r="U463" i="2"/>
  <c r="T464" i="2"/>
  <c r="U464" i="2"/>
  <c r="T465" i="2"/>
  <c r="U459" i="2" s="1"/>
  <c r="U465" i="2"/>
  <c r="T466" i="2"/>
  <c r="U466" i="2"/>
  <c r="T467" i="2"/>
  <c r="T468" i="2"/>
  <c r="U468" i="2"/>
  <c r="T469" i="2"/>
  <c r="U469" i="2"/>
  <c r="T470" i="2"/>
  <c r="U470" i="2"/>
  <c r="T471" i="2"/>
  <c r="U471" i="2"/>
  <c r="T472" i="2"/>
  <c r="U472" i="2"/>
  <c r="T473" i="2"/>
  <c r="U473" i="2"/>
  <c r="T474" i="2"/>
  <c r="U467" i="2" s="1"/>
  <c r="U474" i="2"/>
  <c r="T475" i="2"/>
  <c r="U475" i="2"/>
  <c r="T476" i="2"/>
  <c r="T477" i="2"/>
  <c r="U477" i="2"/>
  <c r="T478" i="2"/>
  <c r="U478" i="2"/>
  <c r="T479" i="2"/>
  <c r="U479" i="2"/>
  <c r="T480" i="2"/>
  <c r="U480" i="2"/>
  <c r="T481" i="2"/>
  <c r="U481" i="2"/>
  <c r="T482" i="2"/>
  <c r="U476" i="2" s="1"/>
  <c r="U482" i="2"/>
  <c r="T483" i="2"/>
  <c r="U483" i="2"/>
  <c r="T484" i="2"/>
  <c r="U484" i="2"/>
  <c r="T485" i="2"/>
  <c r="T486" i="2"/>
  <c r="U486" i="2"/>
  <c r="T487" i="2"/>
  <c r="U487" i="2"/>
  <c r="T488" i="2"/>
  <c r="U488" i="2"/>
  <c r="T489" i="2"/>
  <c r="U489" i="2"/>
  <c r="T490" i="2"/>
  <c r="U490" i="2"/>
  <c r="T491" i="2"/>
  <c r="U491" i="2"/>
  <c r="T492" i="2"/>
  <c r="U485" i="2" s="1"/>
  <c r="U492" i="2"/>
  <c r="T493" i="2"/>
  <c r="T494" i="2"/>
  <c r="U494" i="2"/>
  <c r="T495" i="2"/>
  <c r="U495" i="2"/>
  <c r="T496" i="2"/>
  <c r="U496" i="2"/>
  <c r="T497" i="2"/>
  <c r="U497" i="2"/>
  <c r="T498" i="2"/>
  <c r="U498" i="2"/>
  <c r="T499" i="2"/>
  <c r="U493" i="2" s="1"/>
  <c r="U499" i="2"/>
  <c r="T500" i="2"/>
  <c r="U500" i="2"/>
  <c r="T501" i="2"/>
  <c r="U501" i="2"/>
  <c r="T502" i="2"/>
  <c r="U502" i="2"/>
  <c r="T503" i="2"/>
  <c r="U503" i="2"/>
  <c r="T504" i="2"/>
  <c r="U504" i="2"/>
  <c r="T505" i="2"/>
  <c r="U505" i="2"/>
  <c r="T506" i="2"/>
  <c r="U506" i="2"/>
  <c r="T507" i="2"/>
  <c r="U507" i="2"/>
  <c r="T508" i="2"/>
  <c r="U508" i="2"/>
  <c r="T509" i="2"/>
  <c r="U509" i="2"/>
  <c r="T510" i="2"/>
  <c r="U510" i="2"/>
  <c r="T511" i="2"/>
  <c r="U511" i="2"/>
  <c r="T512" i="2"/>
  <c r="U512" i="2"/>
  <c r="T513" i="2"/>
  <c r="U513" i="2"/>
  <c r="T514" i="2"/>
  <c r="U514" i="2"/>
  <c r="T515" i="2"/>
  <c r="T516" i="2"/>
  <c r="U516" i="2"/>
  <c r="T517" i="2"/>
  <c r="U517" i="2"/>
  <c r="T518" i="2"/>
  <c r="U518" i="2"/>
  <c r="T519" i="2"/>
  <c r="U519" i="2"/>
  <c r="T520" i="2"/>
  <c r="U520" i="2"/>
  <c r="T521" i="2"/>
  <c r="U521" i="2"/>
  <c r="T522" i="2"/>
  <c r="U515" i="2" s="1"/>
  <c r="U522" i="2"/>
  <c r="T523" i="2"/>
  <c r="U523" i="2"/>
  <c r="T524" i="2"/>
  <c r="U524" i="2"/>
  <c r="T525" i="2"/>
  <c r="T526" i="2"/>
  <c r="U526" i="2"/>
  <c r="T527" i="2"/>
  <c r="U527" i="2"/>
  <c r="T528" i="2"/>
  <c r="U528" i="2"/>
  <c r="T529" i="2"/>
  <c r="U529" i="2"/>
  <c r="T530" i="2"/>
  <c r="U530" i="2"/>
  <c r="T531" i="2"/>
  <c r="U531" i="2"/>
  <c r="T532" i="2"/>
  <c r="U532" i="2"/>
  <c r="T533" i="2"/>
  <c r="U525" i="2" s="1"/>
  <c r="U533" i="2"/>
  <c r="T534" i="2"/>
  <c r="U534" i="2"/>
  <c r="T535" i="2"/>
  <c r="T536" i="2"/>
  <c r="U536" i="2"/>
  <c r="T537" i="2"/>
  <c r="U537" i="2"/>
  <c r="T538" i="2"/>
  <c r="U538" i="2"/>
  <c r="T539" i="2"/>
  <c r="U539" i="2"/>
  <c r="T540" i="2"/>
  <c r="U540" i="2"/>
  <c r="T541" i="2"/>
  <c r="U541" i="2"/>
  <c r="T542" i="2"/>
  <c r="U542" i="2"/>
  <c r="T543" i="2"/>
  <c r="U535" i="2" s="1"/>
  <c r="U543" i="2"/>
  <c r="T544" i="2"/>
  <c r="T545" i="2"/>
  <c r="U545" i="2"/>
  <c r="T546" i="2"/>
  <c r="U546" i="2"/>
  <c r="T547" i="2"/>
  <c r="U547" i="2"/>
  <c r="T548" i="2"/>
  <c r="U548" i="2"/>
  <c r="T549" i="2"/>
  <c r="U549" i="2"/>
  <c r="T550" i="2"/>
  <c r="U550" i="2"/>
  <c r="T551" i="2"/>
  <c r="U551" i="2"/>
  <c r="T552" i="2"/>
  <c r="U544" i="2" s="1"/>
  <c r="U552" i="2"/>
  <c r="T553" i="2"/>
  <c r="U553" i="2"/>
  <c r="T554" i="2"/>
  <c r="U554" i="2"/>
  <c r="T555" i="2"/>
  <c r="U555" i="2"/>
  <c r="T556" i="2"/>
  <c r="T557" i="2"/>
  <c r="U557" i="2"/>
  <c r="T558" i="2"/>
  <c r="U558" i="2"/>
  <c r="T559" i="2"/>
  <c r="U559" i="2"/>
  <c r="T560" i="2"/>
  <c r="U560" i="2"/>
  <c r="T561" i="2"/>
  <c r="U561" i="2"/>
  <c r="T562" i="2"/>
  <c r="U562" i="2"/>
  <c r="T563" i="2"/>
  <c r="U563" i="2"/>
  <c r="T564" i="2"/>
  <c r="U564" i="2"/>
  <c r="T565" i="2"/>
  <c r="U556" i="2" s="1"/>
  <c r="U565" i="2"/>
  <c r="T566" i="2"/>
  <c r="U566" i="2"/>
  <c r="T567" i="2"/>
  <c r="U567" i="2"/>
  <c r="T568" i="2"/>
  <c r="U568" i="2"/>
  <c r="T569" i="2"/>
  <c r="U569" i="2"/>
  <c r="T570" i="2"/>
  <c r="U570" i="2"/>
  <c r="T571" i="2"/>
  <c r="U571" i="2"/>
  <c r="T572" i="2"/>
  <c r="U572" i="2"/>
  <c r="T573" i="2"/>
  <c r="T574" i="2"/>
  <c r="U574" i="2"/>
  <c r="T575" i="2"/>
  <c r="U575" i="2"/>
  <c r="T576" i="2"/>
  <c r="U576" i="2"/>
  <c r="T577" i="2"/>
  <c r="U577" i="2"/>
  <c r="T578" i="2"/>
  <c r="U573" i="2" s="1"/>
  <c r="U578" i="2"/>
  <c r="T579" i="2"/>
  <c r="U579" i="2"/>
  <c r="T580" i="2"/>
  <c r="U580" i="2"/>
  <c r="T581" i="2"/>
  <c r="T582" i="2"/>
  <c r="U582" i="2"/>
  <c r="T583" i="2"/>
  <c r="U583" i="2"/>
  <c r="T584" i="2"/>
  <c r="U584" i="2"/>
  <c r="T585" i="2"/>
  <c r="U585" i="2"/>
  <c r="T586" i="2"/>
  <c r="U586" i="2"/>
  <c r="T587" i="2"/>
  <c r="U587" i="2"/>
  <c r="T588" i="2"/>
  <c r="U588" i="2"/>
  <c r="T589" i="2"/>
  <c r="U581" i="2" s="1"/>
  <c r="U589" i="2"/>
  <c r="T590" i="2"/>
  <c r="T591" i="2"/>
  <c r="U591" i="2"/>
  <c r="T592" i="2"/>
  <c r="U592" i="2"/>
  <c r="T593" i="2"/>
  <c r="U593" i="2"/>
  <c r="T594" i="2"/>
  <c r="U594" i="2"/>
  <c r="T595" i="2"/>
  <c r="U595" i="2"/>
  <c r="T596" i="2"/>
  <c r="U596" i="2"/>
  <c r="T597" i="2"/>
  <c r="U590" i="2" s="1"/>
  <c r="U597" i="2"/>
  <c r="T598" i="2"/>
  <c r="U598" i="2"/>
  <c r="T599" i="2"/>
  <c r="U599" i="2"/>
  <c r="T600" i="2"/>
  <c r="U600" i="2"/>
  <c r="T601" i="2"/>
  <c r="U601" i="2"/>
  <c r="T602" i="2"/>
  <c r="U602" i="2"/>
  <c r="T603" i="2"/>
  <c r="U603" i="2"/>
  <c r="T604" i="2"/>
  <c r="U604" i="2"/>
  <c r="T605" i="2"/>
  <c r="U605" i="2"/>
  <c r="T606" i="2"/>
  <c r="U606" i="2"/>
  <c r="T607" i="2"/>
  <c r="U607" i="2"/>
  <c r="T608" i="2"/>
  <c r="U608" i="2"/>
  <c r="T609" i="2"/>
  <c r="T610" i="2"/>
  <c r="U610" i="2"/>
  <c r="T611" i="2"/>
  <c r="U611" i="2"/>
  <c r="T612" i="2"/>
  <c r="U612" i="2"/>
  <c r="T613" i="2"/>
  <c r="U613" i="2"/>
  <c r="T614" i="2"/>
  <c r="U614" i="2"/>
  <c r="T615" i="2"/>
  <c r="U615" i="2"/>
  <c r="T616" i="2"/>
  <c r="U616" i="2"/>
  <c r="T617" i="2"/>
  <c r="U609" i="2" s="1"/>
  <c r="U617" i="2"/>
  <c r="T618" i="2"/>
  <c r="U618" i="2"/>
  <c r="T619" i="2"/>
  <c r="U619" i="2"/>
  <c r="T620" i="2"/>
  <c r="U620" i="2"/>
  <c r="T621" i="2"/>
  <c r="U621" i="2"/>
  <c r="T622" i="2"/>
  <c r="T623" i="2"/>
  <c r="U623" i="2"/>
  <c r="T624" i="2"/>
  <c r="U624" i="2"/>
  <c r="T625" i="2"/>
  <c r="U622" i="2" s="1"/>
  <c r="U625" i="2"/>
  <c r="T626" i="2"/>
  <c r="U626" i="2"/>
  <c r="T627" i="2"/>
  <c r="U627" i="2"/>
  <c r="T628" i="2"/>
  <c r="U628" i="2"/>
  <c r="T629" i="2"/>
  <c r="U629" i="2"/>
  <c r="T630" i="2"/>
  <c r="U630" i="2"/>
  <c r="T631" i="2"/>
  <c r="U631" i="2"/>
  <c r="T632" i="2"/>
  <c r="U632" i="2"/>
  <c r="T633" i="2"/>
  <c r="U633" i="2"/>
  <c r="T634" i="2"/>
  <c r="U634" i="2"/>
  <c r="T635" i="2"/>
  <c r="U635" i="2"/>
  <c r="T636" i="2"/>
  <c r="T637" i="2"/>
  <c r="U637" i="2"/>
  <c r="T638" i="2"/>
  <c r="U638" i="2"/>
  <c r="T639" i="2"/>
  <c r="U639" i="2"/>
  <c r="T640" i="2"/>
  <c r="U640" i="2"/>
  <c r="T641" i="2"/>
  <c r="U636" i="2" s="1"/>
  <c r="U641" i="2"/>
  <c r="T642" i="2"/>
  <c r="U642" i="2"/>
  <c r="T643" i="2"/>
  <c r="U643" i="2"/>
  <c r="T644" i="2"/>
  <c r="U644" i="2"/>
  <c r="T645" i="2"/>
  <c r="U645" i="2"/>
  <c r="T646" i="2"/>
  <c r="T647" i="2"/>
  <c r="U647" i="2"/>
  <c r="T648" i="2"/>
  <c r="U648" i="2"/>
  <c r="T649" i="2"/>
  <c r="U649" i="2"/>
  <c r="T650" i="2"/>
  <c r="U650" i="2"/>
  <c r="T651" i="2"/>
  <c r="U651" i="2"/>
  <c r="T652" i="2"/>
  <c r="U646" i="2" s="1"/>
  <c r="U652" i="2"/>
  <c r="T653" i="2"/>
  <c r="U653" i="2"/>
  <c r="T654" i="2"/>
  <c r="U654" i="2"/>
  <c r="T655" i="2"/>
  <c r="U655" i="2"/>
  <c r="T656" i="2"/>
  <c r="U656" i="2"/>
  <c r="T657" i="2"/>
  <c r="U657" i="2"/>
  <c r="T658" i="2"/>
  <c r="T659" i="2"/>
  <c r="U659" i="2"/>
  <c r="T660" i="2"/>
  <c r="U660" i="2"/>
  <c r="T661" i="2"/>
  <c r="U661" i="2"/>
  <c r="T662" i="2"/>
  <c r="U662" i="2"/>
  <c r="T663" i="2"/>
  <c r="U658" i="2" s="1"/>
  <c r="U663" i="2"/>
  <c r="T664" i="2"/>
  <c r="U664" i="2"/>
  <c r="T665" i="2"/>
  <c r="U665" i="2"/>
  <c r="T666" i="2"/>
  <c r="U666" i="2"/>
  <c r="T667" i="2"/>
  <c r="T668" i="2"/>
  <c r="U668" i="2"/>
  <c r="T669" i="2"/>
  <c r="U669" i="2"/>
  <c r="T670" i="2"/>
  <c r="U670" i="2"/>
  <c r="T671" i="2"/>
  <c r="U671" i="2"/>
  <c r="T672" i="2"/>
  <c r="U667" i="2" s="1"/>
  <c r="U672" i="2"/>
  <c r="T673" i="2"/>
  <c r="U673" i="2"/>
  <c r="T674" i="2"/>
  <c r="U674" i="2"/>
  <c r="T675" i="2"/>
  <c r="U675" i="2"/>
  <c r="T676" i="2"/>
  <c r="U676" i="2"/>
  <c r="T677" i="2"/>
  <c r="U677" i="2"/>
  <c r="T678" i="2"/>
  <c r="U678" i="2"/>
  <c r="T679" i="2"/>
  <c r="U679" i="2"/>
  <c r="T680" i="2"/>
  <c r="U680" i="2"/>
  <c r="T681" i="2"/>
  <c r="U681" i="2"/>
  <c r="T682" i="2"/>
  <c r="U682" i="2"/>
  <c r="T683" i="2"/>
  <c r="U683" i="2"/>
  <c r="T684" i="2"/>
  <c r="U684" i="2"/>
  <c r="T685" i="2"/>
  <c r="U685" i="2"/>
  <c r="T686" i="2"/>
  <c r="U686" i="2"/>
  <c r="T687" i="2"/>
  <c r="U687" i="2"/>
  <c r="T688" i="2"/>
  <c r="T689" i="2"/>
  <c r="U689" i="2"/>
  <c r="T690" i="2"/>
  <c r="U690" i="2"/>
  <c r="T691" i="2"/>
  <c r="U688" i="2" s="1"/>
  <c r="U691" i="2"/>
  <c r="T692" i="2"/>
  <c r="U692" i="2"/>
  <c r="T693" i="2"/>
  <c r="U693" i="2"/>
  <c r="T694" i="2"/>
  <c r="T695" i="2"/>
  <c r="U695" i="2"/>
  <c r="T696" i="2"/>
  <c r="U694" i="2" s="1"/>
  <c r="U696" i="2"/>
  <c r="T697" i="2"/>
  <c r="U697" i="2"/>
  <c r="T698" i="2"/>
  <c r="U698" i="2"/>
  <c r="T699" i="2"/>
  <c r="U699" i="2"/>
  <c r="T700" i="2"/>
  <c r="U700" i="2"/>
  <c r="T701" i="2"/>
  <c r="U701" i="2"/>
  <c r="T702" i="2"/>
  <c r="U702" i="2"/>
  <c r="T703" i="2"/>
  <c r="U703" i="2"/>
  <c r="T704" i="2"/>
  <c r="U704" i="2"/>
  <c r="T705" i="2"/>
  <c r="U705" i="2"/>
  <c r="T706" i="2"/>
  <c r="U706" i="2"/>
  <c r="T707" i="2"/>
  <c r="T708" i="2"/>
  <c r="U708" i="2"/>
  <c r="T709" i="2"/>
  <c r="U709" i="2"/>
  <c r="T710" i="2"/>
  <c r="U710" i="2"/>
  <c r="T711" i="2"/>
  <c r="U711" i="2"/>
  <c r="T712" i="2"/>
  <c r="U712" i="2"/>
  <c r="T713" i="2"/>
  <c r="U713" i="2"/>
  <c r="T714" i="2"/>
  <c r="U714" i="2"/>
  <c r="T715" i="2"/>
  <c r="U715" i="2"/>
  <c r="T716" i="2"/>
  <c r="U707" i="2" s="1"/>
  <c r="U716" i="2"/>
  <c r="T717" i="2"/>
  <c r="U717" i="2"/>
  <c r="T718" i="2"/>
  <c r="U718" i="2"/>
  <c r="T719" i="2"/>
  <c r="T720" i="2"/>
  <c r="U720" i="2"/>
  <c r="T721" i="2"/>
  <c r="U719" i="2" s="1"/>
  <c r="U721" i="2"/>
  <c r="T722" i="2"/>
  <c r="U722" i="2"/>
  <c r="T723" i="2"/>
  <c r="U723" i="2"/>
  <c r="T724" i="2"/>
  <c r="U724" i="2"/>
  <c r="T725" i="2"/>
  <c r="U725" i="2"/>
  <c r="T726" i="2"/>
  <c r="U726" i="2"/>
  <c r="T727" i="2"/>
  <c r="U727" i="2"/>
  <c r="T728" i="2"/>
  <c r="U728" i="2"/>
  <c r="T729" i="2"/>
  <c r="U729" i="2"/>
  <c r="T730" i="2"/>
  <c r="U730" i="2"/>
  <c r="T731" i="2"/>
  <c r="U731" i="2"/>
  <c r="T732" i="2"/>
  <c r="U732" i="2"/>
  <c r="T733" i="2"/>
  <c r="U733" i="2"/>
  <c r="T734" i="2"/>
  <c r="U734" i="2"/>
  <c r="T735" i="2"/>
  <c r="U735" i="2"/>
  <c r="T736" i="2"/>
  <c r="U736" i="2"/>
  <c r="T737" i="2"/>
  <c r="U737" i="2"/>
  <c r="T738" i="2"/>
  <c r="U738" i="2"/>
  <c r="T739" i="2"/>
  <c r="U739" i="2"/>
  <c r="U3"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s="1"/>
  <c r="S114" i="2" s="1"/>
  <c r="S115" i="2" s="1"/>
  <c r="S116" i="2" s="1"/>
  <c r="S117" i="2" s="1"/>
  <c r="S118" i="2" s="1"/>
  <c r="S119" i="2" s="1"/>
  <c r="S120" i="2" s="1"/>
  <c r="S121" i="2" s="1"/>
  <c r="S122" i="2" s="1"/>
  <c r="S123" i="2" s="1"/>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s="1"/>
  <c r="S188" i="2" s="1"/>
  <c r="S189" i="2" s="1"/>
  <c r="S190" i="2" s="1"/>
  <c r="S191" i="2" s="1"/>
  <c r="S192" i="2" s="1"/>
  <c r="S193" i="2" s="1"/>
  <c r="S194" i="2" s="1"/>
  <c r="S195" i="2" s="1"/>
  <c r="S196" i="2" s="1"/>
  <c r="S197" i="2" s="1"/>
  <c r="S198" i="2" s="1"/>
  <c r="S199" i="2" s="1"/>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s="1"/>
  <c r="S266" i="2" s="1"/>
  <c r="S267" i="2" s="1"/>
  <c r="S268" i="2" s="1"/>
  <c r="S269" i="2" s="1"/>
  <c r="S270" i="2" s="1"/>
  <c r="S271" i="2"/>
  <c r="S272" i="2"/>
  <c r="S273" i="2"/>
  <c r="S274" i="2"/>
  <c r="S275" i="2"/>
  <c r="S276" i="2"/>
  <c r="S277" i="2"/>
  <c r="S278" i="2"/>
  <c r="S279" i="2"/>
  <c r="S280" i="2"/>
  <c r="S281" i="2"/>
  <c r="S282" i="2"/>
  <c r="S283" i="2"/>
  <c r="S284" i="2"/>
  <c r="S285" i="2" s="1"/>
  <c r="S286" i="2" s="1"/>
  <c r="S287" i="2" s="1"/>
  <c r="S288" i="2"/>
  <c r="S289" i="2"/>
  <c r="S290" i="2"/>
  <c r="S291" i="2"/>
  <c r="S292" i="2"/>
  <c r="S293" i="2"/>
  <c r="S294" i="2"/>
  <c r="S295" i="2"/>
  <c r="S296" i="2"/>
  <c r="S297" i="2" s="1"/>
  <c r="S298" i="2" s="1"/>
  <c r="S299" i="2" s="1"/>
  <c r="S300" i="2" s="1"/>
  <c r="S301" i="2" s="1"/>
  <c r="S302" i="2" s="1"/>
  <c r="S303" i="2" s="1"/>
  <c r="S304" i="2" s="1"/>
  <c r="S305" i="2"/>
  <c r="S306" i="2"/>
  <c r="S307" i="2"/>
  <c r="S308" i="2"/>
  <c r="S309" i="2"/>
  <c r="S310" i="2"/>
  <c r="S311" i="2"/>
  <c r="S312" i="2"/>
  <c r="S313" i="2"/>
  <c r="S314" i="2"/>
  <c r="S315" i="2"/>
  <c r="S316" i="2"/>
  <c r="S317" i="2"/>
  <c r="S318" i="2"/>
  <c r="S319" i="2"/>
  <c r="S320" i="2"/>
  <c r="S321" i="2"/>
  <c r="S322" i="2"/>
  <c r="S323" i="2" s="1"/>
  <c r="S324" i="2" s="1"/>
  <c r="S325" i="2" s="1"/>
  <c r="S326" i="2" s="1"/>
  <c r="S327" i="2" s="1"/>
  <c r="S328" i="2" s="1"/>
  <c r="S329" i="2" s="1"/>
  <c r="S330" i="2" s="1"/>
  <c r="S331" i="2" s="1"/>
  <c r="S332" i="2" s="1"/>
  <c r="S333" i="2" s="1"/>
  <c r="S334" i="2" s="1"/>
  <c r="S335" i="2" s="1"/>
  <c r="S336" i="2" s="1"/>
  <c r="S337" i="2" s="1"/>
  <c r="S338" i="2" s="1"/>
  <c r="S339" i="2"/>
  <c r="S340" i="2"/>
  <c r="S341" i="2"/>
  <c r="S342" i="2"/>
  <c r="S343" i="2"/>
  <c r="S344" i="2"/>
  <c r="S345" i="2"/>
  <c r="S346" i="2"/>
  <c r="S347" i="2"/>
  <c r="S348" i="2"/>
  <c r="S349" i="2"/>
  <c r="S350" i="2"/>
  <c r="S351" i="2"/>
  <c r="S352" i="2"/>
  <c r="S353" i="2"/>
  <c r="S354" i="2"/>
  <c r="S355" i="2"/>
  <c r="S356" i="2"/>
  <c r="S357" i="2"/>
  <c r="S358" i="2"/>
  <c r="S359" i="2" s="1"/>
  <c r="S360" i="2" s="1"/>
  <c r="S361" i="2" s="1"/>
  <c r="S362" i="2" s="1"/>
  <c r="S363" i="2" s="1"/>
  <c r="S364" i="2" s="1"/>
  <c r="S365" i="2" s="1"/>
  <c r="S366" i="2"/>
  <c r="S367" i="2"/>
  <c r="S368" i="2" s="1"/>
  <c r="S369" i="2" s="1"/>
  <c r="S370" i="2" s="1"/>
  <c r="S371" i="2" s="1"/>
  <c r="S372" i="2" s="1"/>
  <c r="S373" i="2" s="1"/>
  <c r="S374" i="2" s="1"/>
  <c r="S375" i="2"/>
  <c r="S376" i="2"/>
  <c r="S377" i="2"/>
  <c r="S378" i="2" s="1"/>
  <c r="S379" i="2" s="1"/>
  <c r="S380" i="2" s="1"/>
  <c r="S381" i="2" s="1"/>
  <c r="S382" i="2" s="1"/>
  <c r="S383" i="2" s="1"/>
  <c r="S384" i="2"/>
  <c r="S385" i="2"/>
  <c r="S386" i="2"/>
  <c r="S387" i="2"/>
  <c r="S388" i="2"/>
  <c r="S389" i="2"/>
  <c r="S390" i="2"/>
  <c r="S391" i="2"/>
  <c r="S392" i="2"/>
  <c r="S393" i="2"/>
  <c r="S394" i="2"/>
  <c r="S395" i="2"/>
  <c r="S396" i="2" s="1"/>
  <c r="S397" i="2" s="1"/>
  <c r="S398" i="2" s="1"/>
  <c r="S399" i="2" s="1"/>
  <c r="S400" i="2" s="1"/>
  <c r="S401" i="2"/>
  <c r="S402" i="2"/>
  <c r="S403" i="2"/>
  <c r="S404" i="2"/>
  <c r="S405" i="2"/>
  <c r="S406" i="2"/>
  <c r="S407" i="2"/>
  <c r="S408" i="2"/>
  <c r="S409" i="2"/>
  <c r="S410" i="2" s="1"/>
  <c r="S411" i="2" s="1"/>
  <c r="S412" i="2" s="1"/>
  <c r="S413" i="2" s="1"/>
  <c r="S414" i="2" s="1"/>
  <c r="S415" i="2" s="1"/>
  <c r="S416" i="2" s="1"/>
  <c r="S417" i="2"/>
  <c r="S418" i="2"/>
  <c r="S419" i="2"/>
  <c r="S420" i="2"/>
  <c r="S421" i="2"/>
  <c r="S422" i="2"/>
  <c r="S423" i="2"/>
  <c r="S424" i="2"/>
  <c r="S425" i="2"/>
  <c r="S426" i="2" s="1"/>
  <c r="S427" i="2" s="1"/>
  <c r="S428" i="2" s="1"/>
  <c r="S429" i="2" s="1"/>
  <c r="S430" i="2" s="1"/>
  <c r="S431" i="2" s="1"/>
  <c r="S432" i="2" s="1"/>
  <c r="S433" i="2"/>
  <c r="S434" i="2" s="1"/>
  <c r="S435" i="2" s="1"/>
  <c r="S436" i="2" s="1"/>
  <c r="S437" i="2" s="1"/>
  <c r="S438" i="2" s="1"/>
  <c r="S439" i="2" s="1"/>
  <c r="S440" i="2" s="1"/>
  <c r="S441" i="2"/>
  <c r="S442" i="2" s="1"/>
  <c r="S443" i="2" s="1"/>
  <c r="S444" i="2" s="1"/>
  <c r="S445" i="2" s="1"/>
  <c r="S446" i="2" s="1"/>
  <c r="S447" i="2" s="1"/>
  <c r="S448" i="2" s="1"/>
  <c r="S449" i="2" s="1"/>
  <c r="S450" i="2"/>
  <c r="S451" i="2" s="1"/>
  <c r="S452" i="2" s="1"/>
  <c r="S453" i="2" s="1"/>
  <c r="S454" i="2" s="1"/>
  <c r="S455" i="2" s="1"/>
  <c r="S456" i="2" s="1"/>
  <c r="S457" i="2" s="1"/>
  <c r="S458" i="2" s="1"/>
  <c r="S459" i="2"/>
  <c r="S460" i="2" s="1"/>
  <c r="S461" i="2" s="1"/>
  <c r="S462" i="2" s="1"/>
  <c r="S463" i="2" s="1"/>
  <c r="S464" i="2" s="1"/>
  <c r="S465" i="2" s="1"/>
  <c r="S466" i="2" s="1"/>
  <c r="S467" i="2"/>
  <c r="S468" i="2" s="1"/>
  <c r="S469" i="2" s="1"/>
  <c r="S470" i="2" s="1"/>
  <c r="S471" i="2" s="1"/>
  <c r="S472" i="2" s="1"/>
  <c r="S473" i="2" s="1"/>
  <c r="S474" i="2" s="1"/>
  <c r="S475" i="2" s="1"/>
  <c r="S476" i="2"/>
  <c r="S477" i="2"/>
  <c r="S478" i="2" s="1"/>
  <c r="S479" i="2" s="1"/>
  <c r="S480" i="2" s="1"/>
  <c r="S481" i="2" s="1"/>
  <c r="S482" i="2" s="1"/>
  <c r="S483" i="2" s="1"/>
  <c r="S484" i="2" s="1"/>
  <c r="S485" i="2"/>
  <c r="S486" i="2" s="1"/>
  <c r="S487" i="2" s="1"/>
  <c r="S488" i="2" s="1"/>
  <c r="S489" i="2" s="1"/>
  <c r="S490" i="2" s="1"/>
  <c r="S491" i="2" s="1"/>
  <c r="S492" i="2" s="1"/>
  <c r="S493" i="2"/>
  <c r="S494" i="2" s="1"/>
  <c r="S495" i="2" s="1"/>
  <c r="S496" i="2" s="1"/>
  <c r="S497" i="2" s="1"/>
  <c r="S498" i="2" s="1"/>
  <c r="S499" i="2" s="1"/>
  <c r="S500" i="2" s="1"/>
  <c r="S501" i="2" s="1"/>
  <c r="S502" i="2" s="1"/>
  <c r="S503" i="2" s="1"/>
  <c r="S504" i="2" s="1"/>
  <c r="S505" i="2"/>
  <c r="S506" i="2"/>
  <c r="S507" i="2" s="1"/>
  <c r="S508" i="2" s="1"/>
  <c r="S509" i="2" s="1"/>
  <c r="S510" i="2" s="1"/>
  <c r="S511" i="2" s="1"/>
  <c r="S512" i="2" s="1"/>
  <c r="S513" i="2" s="1"/>
  <c r="S514" i="2" s="1"/>
  <c r="S515" i="2"/>
  <c r="S516" i="2"/>
  <c r="S517" i="2" s="1"/>
  <c r="S518" i="2" s="1"/>
  <c r="S519" i="2" s="1"/>
  <c r="S520" i="2" s="1"/>
  <c r="S521" i="2" s="1"/>
  <c r="S522" i="2" s="1"/>
  <c r="S523" i="2" s="1"/>
  <c r="S524" i="2" s="1"/>
  <c r="S525" i="2"/>
  <c r="S526" i="2"/>
  <c r="S527" i="2" s="1"/>
  <c r="S528" i="2" s="1"/>
  <c r="S529" i="2" s="1"/>
  <c r="S530" i="2" s="1"/>
  <c r="S531" i="2" s="1"/>
  <c r="S532" i="2" s="1"/>
  <c r="S533" i="2" s="1"/>
  <c r="S534" i="2" s="1"/>
  <c r="S535" i="2"/>
  <c r="S536" i="2"/>
  <c r="S537" i="2" s="1"/>
  <c r="S538" i="2" s="1"/>
  <c r="S539" i="2" s="1"/>
  <c r="S540" i="2" s="1"/>
  <c r="S541" i="2" s="1"/>
  <c r="S542" i="2" s="1"/>
  <c r="S543" i="2" s="1"/>
  <c r="S544" i="2"/>
  <c r="S545" i="2" s="1"/>
  <c r="S546" i="2" s="1"/>
  <c r="S547" i="2" s="1"/>
  <c r="S548" i="2" s="1"/>
  <c r="S549" i="2" s="1"/>
  <c r="S550" i="2" s="1"/>
  <c r="S551" i="2" s="1"/>
  <c r="S552" i="2" s="1"/>
  <c r="S553" i="2" s="1"/>
  <c r="S554" i="2" s="1"/>
  <c r="S555" i="2" s="1"/>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s="1"/>
  <c r="S583" i="2" s="1"/>
  <c r="S584" i="2" s="1"/>
  <c r="S585" i="2" s="1"/>
  <c r="S586" i="2" s="1"/>
  <c r="S587" i="2" s="1"/>
  <c r="S588" i="2" s="1"/>
  <c r="S589" i="2" s="1"/>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s="1"/>
  <c r="S624" i="2" s="1"/>
  <c r="S625" i="2" s="1"/>
  <c r="S626" i="2" s="1"/>
  <c r="S627" i="2" s="1"/>
  <c r="S628" i="2" s="1"/>
  <c r="S629" i="2" s="1"/>
  <c r="S630" i="2" s="1"/>
  <c r="S631" i="2" s="1"/>
  <c r="S632" i="2" s="1"/>
  <c r="S633" i="2" s="1"/>
  <c r="S634" i="2" s="1"/>
  <c r="S635" i="2" s="1"/>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s="1"/>
  <c r="S670" i="2" s="1"/>
  <c r="S671" i="2" s="1"/>
  <c r="S672" i="2" s="1"/>
  <c r="S673" i="2" s="1"/>
  <c r="S674" i="2" s="1"/>
  <c r="S675" i="2" s="1"/>
  <c r="S676" i="2"/>
  <c r="S677" i="2"/>
  <c r="S678" i="2"/>
  <c r="S679" i="2"/>
  <c r="S680" i="2"/>
  <c r="S681" i="2"/>
  <c r="S682" i="2"/>
  <c r="S683" i="2"/>
  <c r="S684" i="2"/>
  <c r="S685" i="2" s="1"/>
  <c r="S686" i="2" s="1"/>
  <c r="S687" i="2" s="1"/>
  <c r="S688" i="2"/>
  <c r="S689" i="2"/>
  <c r="S690" i="2"/>
  <c r="S691" i="2"/>
  <c r="S692" i="2" s="1"/>
  <c r="S693" i="2" s="1"/>
  <c r="S694" i="2"/>
  <c r="S695" i="2"/>
  <c r="S696" i="2"/>
  <c r="S697" i="2"/>
  <c r="S698" i="2" s="1"/>
  <c r="S699" i="2" s="1"/>
  <c r="S700" i="2" s="1"/>
  <c r="S701" i="2" s="1"/>
  <c r="S702" i="2" s="1"/>
  <c r="S703" i="2" s="1"/>
  <c r="S704" i="2" s="1"/>
  <c r="S705" i="2" s="1"/>
  <c r="S706" i="2" s="1"/>
  <c r="S707" i="2"/>
  <c r="S708" i="2"/>
  <c r="S709" i="2"/>
  <c r="S710" i="2"/>
  <c r="S711" i="2"/>
  <c r="S712" i="2"/>
  <c r="S713" i="2"/>
  <c r="S714" i="2"/>
  <c r="S715" i="2"/>
  <c r="S716" i="2"/>
  <c r="S717" i="2"/>
  <c r="S718" i="2"/>
  <c r="S719" i="2"/>
  <c r="S720" i="2"/>
  <c r="S721" i="2"/>
  <c r="S722" i="2" s="1"/>
  <c r="S723" i="2" s="1"/>
  <c r="S724" i="2" s="1"/>
  <c r="S725" i="2" s="1"/>
  <c r="S726" i="2" s="1"/>
  <c r="S727" i="2" s="1"/>
  <c r="S728" i="2"/>
  <c r="S729" i="2"/>
  <c r="S730" i="2"/>
  <c r="S731" i="2"/>
  <c r="S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S4" i="2" l="1"/>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S11" i="2" l="1"/>
  <c r="S12" i="2" s="1"/>
  <c r="S13" i="2" s="1"/>
  <c r="S14" i="2" s="1"/>
  <c r="S15" i="2" s="1"/>
  <c r="S16" i="2" s="1"/>
  <c r="S17" i="2" s="1"/>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<sst xmlns="http://schemas.openxmlformats.org/spreadsheetml/2006/main" count="63603" uniqueCount="3997">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</sst>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i/>
      <sz val="11"/>
      <color rgb="FF808080"/>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0" fillId="39" borderId="0" xfId="0" applyFont="1" applyFill="1" applyBorder="1" applyAlignment="1">
      <alignment horizontal="center" vertical="center" wrapText="1"/>
    </xf>
  </cellXfs>
  <cellStyles count="3">
    <cellStyle name="Hyperlink" xfId="2" builtinId="8"/>
    <cellStyle name="Normal" xfId="0" builtinId="0"/>
    <cellStyle name="Normal 2" xfId="1" xr:uid="{39394BF1-9A01-447D-A284-E78C9B153B2F}"/>
  </cellStyles>
  <dxfs count="7">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 ca="1">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136"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s>
  <sheetData>
    <row r="1" spans="1:23" ht="18">
      <c r="A1" s="237" t="s">
        <v>1523</v>
      </c>
      <c r="B1" s="237"/>
      <c r="C1" s="237"/>
      <c r="D1" s="237"/>
      <c r="E1" s="237"/>
      <c r="F1" s="237"/>
      <c r="G1" s="237"/>
      <c r="H1" s="237"/>
      <c r="I1" s="237"/>
      <c r="J1" s="237"/>
      <c r="K1" s="237"/>
      <c r="L1" s="237"/>
      <c r="M1" s="237"/>
      <c r="N1" s="237"/>
      <c r="O1" s="237"/>
      <c r="P1" s="237"/>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81" t="s">
        <v>3977</v>
      </c>
      <c r="T2" s="281" t="s">
        <v>3978</v>
      </c>
      <c r="U2" s="281" t="s">
        <v>3979</v>
      </c>
      <c r="W2" s="285"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 ca="1">IF(OR(B3="",C3=""),"",IFERROR(C3/1000*IFERROR(INDEX(Vöruskrá!R:R,MATCH(B3,Vöruskrá!B:B,0)),0)/1000,""))</f>
        <v/>
      </c>
      <c r="P3" s="13" t="s">
        <v>1536</v>
      </c>
      <c r="Q3" s="18" t="s">
        <v>1537</v>
      </c>
      <c r="R3" s="19" t="s">
        <v>1538</v>
      </c>
      <c r="S3" s="284" t="str">
        <f>IF($A3="",S2,$A3)</f>
        <v>Pasta með kjötbollum í mildri tómatsósu</v>
      </c>
      <c r="T3" s="282" t="str">
        <f ca="1">IF($B3="","",$C3/1000*IFERROR(INDEX(Vöruskrá!$R:$R,MATCH($B3,Vöruskrá!$B:$B,0)),0))</f>
        <v/>
      </c>
      <c r="U3" s="283">
        <f ca="1">IF($A3="","",IFERROR(SUMIFS($T:$T,$S:$S,$A3)/(SUMIFS($C:$C,$S:$S,$A3)/1000),""))</f>
        <v>39.241333333333337</v>
      </c>
      <c r="W3">
        <f ca="1">IF($A3="",W2,$A3)</f>
        <v>0</v>
      </c>
    </row>
    <row r="4" spans="1:23">
      <c r="A4" s="20"/>
      <c r="B4" s="20" t="s">
        <v>683</v>
      </c>
      <c r="C4" s="21">
        <v>25000</v>
      </c>
      <c r="D4" s="22" t="s">
        <v>685</v>
      </c>
      <c r="E4" s="22"/>
      <c r="F4" s="22"/>
      <c r="G4" s="23">
        <v>110</v>
      </c>
      <c r="H4" s="23">
        <v>12</v>
      </c>
      <c r="I4" s="23">
        <v>6</v>
      </c>
      <c r="J4" s="23">
        <v>12</v>
      </c>
      <c r="K4" s="23">
        <v>0.6</v>
      </c>
      <c r="L4" s="23">
        <v>12</v>
      </c>
      <c r="M4" s="23">
        <v>1.6</v>
      </c>
      <c r="N4" s="23"/>
      <c r="O4" s="24">
        <f ca="1">IF(OR(B4="",C4=""),"",IFERROR(C4/1000*IFERROR(INDEX(Vöruskrá!R:R,MATCH(B4,Vöruskrá!B:B,0)),0)/1000,""))</f>
        <v>0</v>
      </c>
      <c r="P4" s="20"/>
      <c r="Q4" s="25"/>
      <c r="R4" s="26"/>
      <c r="S4" s="284" t="str">
        <f t="shared" ref="S4:S67" si="0">IF($A4="",S3,$A4)</f>
        <v>Pasta með kjötbollum í mildri tómatsósu</v>
      </c>
      <c r="T4" s="282">
        <f ca="1">IF($B4="","",$C4/1000*IFERROR(INDEX(Vöruskrá!$R:$R,MATCH($B4,Vöruskrá!$B:$B,0)),0))</f>
        <v>0</v>
      </c>
      <c r="U4" s="283" t="str">
        <f t="shared" ref="U4:U67" ca="1" si="1">IF($A4="","",IFERROR(SUMIFS($T:$T,$S:$S,$A4)/(SUMIFS($C:$C,$S:$S,$A4)/1000),""))</f>
        <v/>
      </c>
      <c r="W4">
        <f t="shared" ref="W4:W67" ca="1" si="2">IF($A4="",W3,$A4)</f>
        <v>0</v>
      </c>
    </row>
    <row r="5" spans="1:23">
      <c r="A5" s="6"/>
      <c r="B5" s="6" t="s">
        <v>503</v>
      </c>
      <c r="C5" s="27">
        <v>18000</v>
      </c>
      <c r="D5" s="22" t="s">
        <v>500</v>
      </c>
      <c r="E5" s="22" t="s">
        <v>134</v>
      </c>
      <c r="F5" s="22"/>
      <c r="G5" s="23">
        <v>113</v>
      </c>
      <c r="H5" s="23">
        <v>0.4</v>
      </c>
      <c r="I5" s="23">
        <v>0</v>
      </c>
      <c r="J5" s="23">
        <v>19</v>
      </c>
      <c r="K5" s="23">
        <v>14</v>
      </c>
      <c r="L5" s="23">
        <v>6</v>
      </c>
      <c r="M5" s="23">
        <v>0.1</v>
      </c>
      <c r="N5" s="23"/>
      <c r="O5" s="24">
        <f ca="1">IF(OR(B5="",C5=""),"",IFERROR(C5/1000*IFERROR(INDEX(Vöruskrá!R:R,MATCH(B5,Vöruskrá!B:B,0)),0)/1000,""))</f>
        <v>0</v>
      </c>
      <c r="P5" s="6"/>
      <c r="Q5" s="27"/>
      <c r="R5" s="6"/>
      <c r="S5" s="284" t="str">
        <f t="shared" si="0"/>
        <v>Pasta með kjötbollum í mildri tómatsósu</v>
      </c>
      <c r="T5" s="282">
        <f ca="1">IF($B5="","",$C5/1000*IFERROR(INDEX(Vöruskrá!$R:$R,MATCH($B5,Vöruskrá!$B:$B,0)),0))</f>
        <v>0</v>
      </c>
      <c r="U5" s="283" t="str">
        <f t="shared" ca="1" si="1"/>
        <v/>
      </c>
      <c r="W5">
        <f t="shared" ca="1" si="2"/>
        <v>0</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 ca="1">IF(OR(B6="",C6=""),"",IFERROR(C6/1000*IFERROR(INDEX(Vöruskrá!R:R,MATCH(B6,Vöruskrá!B:B,0)),0)/1000,""))</f>
        <v>0</v>
      </c>
      <c r="P6" s="20"/>
      <c r="Q6" s="25"/>
      <c r="R6" s="26"/>
      <c r="S6" s="284" t="str">
        <f t="shared" si="0"/>
        <v>Pasta með kjötbollum í mildri tómatsósu</v>
      </c>
      <c r="T6" s="282">
        <f ca="1">IF($B6="","",$C6/1000*IFERROR(INDEX(Vöruskrá!$R:$R,MATCH($B6,Vöruskrá!$B:$B,0)),0))</f>
        <v>0</v>
      </c>
      <c r="U6" s="283" t="str">
        <f t="shared" ca="1" si="1"/>
        <v/>
      </c>
      <c r="W6">
        <f t="shared" ca="1" si="2"/>
        <v>0</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 ca="1">IF(OR(B7="",C7=""),"",IFERROR(C7/1000*IFERROR(INDEX(Vöruskrá!R:R,MATCH(B7,Vöruskrá!B:B,0)),0)/1000,""))</f>
        <v>0</v>
      </c>
      <c r="P7" s="6"/>
      <c r="Q7" s="27"/>
      <c r="R7" s="6"/>
      <c r="S7" s="284" t="str">
        <f t="shared" si="0"/>
        <v>Pasta með kjötbollum í mildri tómatsósu</v>
      </c>
      <c r="T7" s="282">
        <f ca="1">IF($B7="","",$C7/1000*IFERROR(INDEX(Vöruskrá!$R:$R,MATCH($B7,Vöruskrá!$B:$B,0)),0))</f>
        <v>0</v>
      </c>
      <c r="U7" s="283" t="str">
        <f t="shared" ca="1" si="1"/>
        <v/>
      </c>
      <c r="W7">
        <f t="shared" ca="1" si="2"/>
        <v>0</v>
      </c>
    </row>
    <row r="8" spans="1:23">
      <c r="A8" s="20"/>
      <c r="B8" s="20" t="s">
        <v>1020</v>
      </c>
      <c r="C8" s="21">
        <v>4000</v>
      </c>
      <c r="D8" s="22" t="s">
        <v>1020</v>
      </c>
      <c r="E8" s="22" t="s">
        <v>134</v>
      </c>
      <c r="F8" s="22"/>
      <c r="G8" s="23">
        <v>0</v>
      </c>
      <c r="H8" s="23">
        <v>0</v>
      </c>
      <c r="I8" s="23">
        <v>0</v>
      </c>
      <c r="J8" s="23">
        <v>0</v>
      </c>
      <c r="K8" s="23">
        <v>0</v>
      </c>
      <c r="L8" s="23">
        <v>0</v>
      </c>
      <c r="M8" s="23">
        <v>0</v>
      </c>
      <c r="N8" s="23">
        <v>0</v>
      </c>
      <c r="O8" s="24">
        <f ca="1">IF(OR(B8="",C8=""),"",IFERROR(C8/1000*IFERROR(INDEX(Vöruskrá!R:R,MATCH(B8,Vöruskrá!B:B,0)),0)/1000,""))</f>
        <v>0.4</v>
      </c>
      <c r="P8" s="20"/>
      <c r="Q8" s="25"/>
      <c r="R8" s="26"/>
      <c r="S8" s="284" t="str">
        <f t="shared" si="0"/>
        <v>Pasta með kjötbollum í mildri tómatsósu</v>
      </c>
      <c r="T8" s="282">
        <f ca="1">IF($B8="","",$C8/1000*IFERROR(INDEX(Vöruskrá!$R:$R,MATCH($B8,Vöruskrá!$B:$B,0)),0))</f>
        <v>400</v>
      </c>
      <c r="U8" s="283" t="str">
        <f t="shared" ca="1" si="1"/>
        <v/>
      </c>
      <c r="W8">
        <f t="shared" ca="1" si="2"/>
        <v>0</v>
      </c>
    </row>
    <row r="9" spans="1:23">
      <c r="A9" s="6"/>
      <c r="B9" s="6" t="s">
        <v>476</v>
      </c>
      <c r="C9" s="27">
        <v>300</v>
      </c>
      <c r="D9" s="22" t="s">
        <v>479</v>
      </c>
      <c r="E9" s="22" t="s">
        <v>134</v>
      </c>
      <c r="F9" s="22"/>
      <c r="G9" s="23">
        <v>400</v>
      </c>
      <c r="H9" s="23">
        <v>0</v>
      </c>
      <c r="I9" s="23">
        <v>0</v>
      </c>
      <c r="J9" s="23">
        <v>100</v>
      </c>
      <c r="K9" s="23">
        <v>100</v>
      </c>
      <c r="L9" s="23">
        <v>0</v>
      </c>
      <c r="M9" s="23">
        <v>0</v>
      </c>
      <c r="N9" s="23">
        <v>0</v>
      </c>
      <c r="O9" s="24">
        <f ca="1">IF(OR(B9="",C9=""),"",IFERROR(C9/1000*IFERROR(INDEX(Vöruskrá!R:R,MATCH(B9,Vöruskrá!B:B,0)),0)/1000,""))</f>
        <v>0</v>
      </c>
      <c r="P9" s="6"/>
      <c r="Q9" s="27"/>
      <c r="R9" s="6"/>
      <c r="S9" s="284" t="str">
        <f t="shared" si="0"/>
        <v>Pasta með kjötbollum í mildri tómatsósu</v>
      </c>
      <c r="T9" s="282">
        <f ca="1">IF($B9="","",$C9/1000*IFERROR(INDEX(Vöruskrá!$R:$R,MATCH($B9,Vöruskrá!$B:$B,0)),0))</f>
        <v>0</v>
      </c>
      <c r="U9" s="283" t="str">
        <f t="shared" ca="1" si="1"/>
        <v/>
      </c>
      <c r="W9">
        <f t="shared" ca="1" si="2"/>
        <v>0</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 ca="1">IF(OR(B10="",C10=""),"",IFERROR(C10/1000*IFERROR(INDEX(Vöruskrá!R:R,MATCH(B10,Vöruskrá!B:B,0)),0)/1000,""))</f>
        <v>0.78848000000000007</v>
      </c>
      <c r="P10" s="20"/>
      <c r="Q10" s="25"/>
      <c r="R10" s="26"/>
      <c r="S10" s="284" t="str">
        <f t="shared" si="0"/>
        <v>Pasta með kjötbollum í mildri tómatsósu</v>
      </c>
      <c r="T10" s="282">
        <f ca="1">IF($B10="","",$C10/1000*IFERROR(INDEX(Vöruskrá!$R:$R,MATCH($B10,Vöruskrá!$B:$B,0)),0))</f>
        <v>788.48</v>
      </c>
      <c r="U10" s="283" t="str">
        <f t="shared" ca="1" si="1"/>
        <v/>
      </c>
      <c r="W10">
        <f t="shared" ca="1" si="2"/>
        <v>0</v>
      </c>
    </row>
    <row r="11" spans="1:23">
      <c r="A11" s="6"/>
      <c r="B11" s="6" t="s">
        <v>818</v>
      </c>
      <c r="C11" s="27">
        <v>40</v>
      </c>
      <c r="D11" s="22" t="s">
        <v>820</v>
      </c>
      <c r="E11" s="22"/>
      <c r="F11" s="22" t="s">
        <v>311</v>
      </c>
      <c r="G11" s="23">
        <v>386</v>
      </c>
      <c r="H11" s="23">
        <v>3.3</v>
      </c>
      <c r="I11" s="23">
        <v>1</v>
      </c>
      <c r="J11" s="23">
        <v>65</v>
      </c>
      <c r="K11" s="23">
        <v>0.6</v>
      </c>
      <c r="L11" s="23">
        <v>11</v>
      </c>
      <c r="M11" s="23">
        <v>0.1</v>
      </c>
      <c r="N11" s="23"/>
      <c r="O11" s="24">
        <f ca="1">IF(OR(B11="",C11=""),"",IFERROR(C11/1000*IFERROR(INDEX(Vöruskrá!R:R,MATCH(B11,Vöruskrá!B:B,0)),0)/1000,""))</f>
        <v>0</v>
      </c>
      <c r="P11" s="6"/>
      <c r="Q11" s="27"/>
      <c r="R11" s="6"/>
      <c r="S11" s="284" t="str">
        <f t="shared" si="0"/>
        <v>Pasta með kjötbollum í mildri tómatsósu</v>
      </c>
      <c r="T11" s="282">
        <f ca="1">IF($B11="","",$C11/1000*IFERROR(INDEX(Vöruskrá!$R:$R,MATCH($B11,Vöruskrá!$B:$B,0)),0))</f>
        <v>0</v>
      </c>
      <c r="U11" s="283" t="str">
        <f t="shared" ca="1" si="1"/>
        <v/>
      </c>
      <c r="W11">
        <f t="shared" ca="1" si="2"/>
        <v>0</v>
      </c>
    </row>
    <row r="12" spans="1:23">
      <c r="A12" s="6"/>
      <c r="B12" s="6" t="s">
        <v>574</v>
      </c>
      <c r="C12" s="27">
        <v>300</v>
      </c>
      <c r="D12" s="22" t="s">
        <v>576</v>
      </c>
      <c r="E12" s="22" t="s">
        <v>577</v>
      </c>
      <c r="F12" s="22"/>
      <c r="G12" s="23"/>
      <c r="H12" s="23"/>
      <c r="I12" s="23"/>
      <c r="J12" s="23"/>
      <c r="K12" s="23"/>
      <c r="L12" s="23"/>
      <c r="M12" s="23"/>
      <c r="N12" s="23"/>
      <c r="O12" s="24"/>
      <c r="P12" s="6"/>
      <c r="Q12" s="27"/>
      <c r="R12" s="6"/>
      <c r="S12" s="284" t="str">
        <f t="shared" si="0"/>
        <v>Pasta með kjötbollum í mildri tómatsósu</v>
      </c>
      <c r="T12" s="282">
        <f ca="1">IF($B12="","",$C12/1000*IFERROR(INDEX(Vöruskrá!$R:$R,MATCH($B12,Vöruskrá!$B:$B,0)),0))</f>
        <v>60</v>
      </c>
      <c r="U12" s="283" t="str">
        <f t="shared" ca="1" si="1"/>
        <v/>
      </c>
      <c r="W12">
        <f t="shared" ca="1" si="2"/>
        <v>0</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 ca="1">IF(OR(B13="",C13=""),"",IFERROR(C13/1000*IFERROR(INDEX(Vöruskrá!R:R,MATCH(B13,Vöruskrá!B:B,0)),0)/1000,""))</f>
        <v>0</v>
      </c>
      <c r="P13" s="20"/>
      <c r="Q13" s="25"/>
      <c r="R13" s="26"/>
      <c r="S13" s="284" t="str">
        <f t="shared" si="0"/>
        <v>Pasta með kjötbollum í mildri tómatsósu</v>
      </c>
      <c r="T13" s="282">
        <f ca="1">IF($B13="","",$C13/1000*IFERROR(INDEX(Vöruskrá!$R:$R,MATCH($B13,Vöruskrá!$B:$B,0)),0))</f>
        <v>0</v>
      </c>
      <c r="U13" s="283" t="str">
        <f t="shared" ca="1" si="1"/>
        <v/>
      </c>
      <c r="W13">
        <f t="shared" ca="1" si="2"/>
        <v>0</v>
      </c>
    </row>
    <row r="14" spans="1:23">
      <c r="A14" s="20"/>
      <c r="B14" s="20" t="s">
        <v>748</v>
      </c>
      <c r="C14" s="21">
        <v>80</v>
      </c>
      <c r="D14" s="22" t="s">
        <v>750</v>
      </c>
      <c r="E14" s="22"/>
      <c r="F14" s="22"/>
      <c r="G14" s="23"/>
      <c r="H14" s="23"/>
      <c r="I14" s="23"/>
      <c r="J14" s="23"/>
      <c r="K14" s="23"/>
      <c r="L14" s="23"/>
      <c r="M14" s="23"/>
      <c r="N14" s="23"/>
      <c r="O14" s="24"/>
      <c r="P14" s="20"/>
      <c r="Q14" s="25"/>
      <c r="R14" s="26"/>
      <c r="S14" s="284" t="str">
        <f t="shared" si="0"/>
        <v>Pasta með kjötbollum í mildri tómatsósu</v>
      </c>
      <c r="T14" s="282">
        <f ca="1">IF($B14="","",$C14/1000*IFERROR(INDEX(Vöruskrá!$R:$R,MATCH($B14,Vöruskrá!$B:$B,0)),0))</f>
        <v>32</v>
      </c>
      <c r="U14" s="283" t="str">
        <f t="shared" ca="1" si="1"/>
        <v/>
      </c>
      <c r="W14">
        <f t="shared" ca="1" si="2"/>
        <v>0</v>
      </c>
    </row>
    <row r="15" spans="1:23">
      <c r="A15" s="6"/>
      <c r="B15" s="6" t="s">
        <v>348</v>
      </c>
      <c r="C15" s="27">
        <v>1200</v>
      </c>
      <c r="D15" s="22" t="s">
        <v>351</v>
      </c>
      <c r="E15" s="22" t="s">
        <v>134</v>
      </c>
      <c r="F15" s="22"/>
      <c r="G15" s="23"/>
      <c r="H15" s="23"/>
      <c r="I15" s="23"/>
      <c r="J15" s="23"/>
      <c r="K15" s="23"/>
      <c r="L15" s="23"/>
      <c r="M15" s="23"/>
      <c r="N15" s="23"/>
      <c r="O15" s="24">
        <f ca="1">IF(OR(B15="",C15=""),"",IFERROR(C15/1000*IFERROR(INDEX(Vöruskrá!R:R,MATCH(B15,Vöruskrá!B:B,0)),0)/1000,""))</f>
        <v>0</v>
      </c>
      <c r="P15" s="6"/>
      <c r="Q15" s="27"/>
      <c r="R15" s="6"/>
      <c r="S15" s="284" t="str">
        <f t="shared" si="0"/>
        <v>Pasta með kjötbollum í mildri tómatsósu</v>
      </c>
      <c r="T15" s="282">
        <f ca="1">IF($B15="","",$C15/1000*IFERROR(INDEX(Vöruskrá!$R:$R,MATCH($B15,Vöruskrá!$B:$B,0)),0))</f>
        <v>0</v>
      </c>
      <c r="U15" s="283" t="str">
        <f t="shared" ca="1" si="1"/>
        <v/>
      </c>
      <c r="W15">
        <f t="shared" ca="1" si="2"/>
        <v>0</v>
      </c>
    </row>
    <row r="16" spans="1:23">
      <c r="A16" s="6"/>
      <c r="B16" s="6" t="s">
        <v>1270</v>
      </c>
      <c r="C16" s="27">
        <v>1200</v>
      </c>
      <c r="D16" s="22" t="s">
        <v>1270</v>
      </c>
      <c r="E16" s="22" t="s">
        <v>134</v>
      </c>
      <c r="F16" s="22"/>
      <c r="G16" s="23"/>
      <c r="H16" s="23"/>
      <c r="I16" s="23"/>
      <c r="J16" s="23"/>
      <c r="K16" s="23"/>
      <c r="L16" s="23"/>
      <c r="M16" s="23"/>
      <c r="N16" s="23"/>
      <c r="O16" s="24"/>
      <c r="P16" s="6"/>
      <c r="Q16" s="27"/>
      <c r="R16" s="6"/>
      <c r="S16" s="284" t="str">
        <f t="shared" si="0"/>
        <v>Pasta með kjötbollum í mildri tómatsósu</v>
      </c>
      <c r="T16" s="282">
        <f ca="1">IF($B16="","",$C16/1000*IFERROR(INDEX(Vöruskrá!$R:$R,MATCH($B16,Vöruskrá!$B:$B,0)),0))</f>
        <v>474</v>
      </c>
      <c r="U16" s="283" t="str">
        <f t="shared" ca="1" si="1"/>
        <v/>
      </c>
      <c r="W16">
        <f t="shared" ca="1" si="2"/>
        <v>0</v>
      </c>
    </row>
    <row r="17" spans="1:23">
      <c r="A17" s="6"/>
      <c r="B17" s="6" t="s">
        <v>789</v>
      </c>
      <c r="C17" s="27">
        <v>1000</v>
      </c>
      <c r="D17" s="22" t="s">
        <v>792</v>
      </c>
      <c r="E17" s="22" t="s">
        <v>134</v>
      </c>
      <c r="F17" s="22"/>
      <c r="G17" s="23"/>
      <c r="H17" s="23"/>
      <c r="I17" s="23"/>
      <c r="J17" s="23"/>
      <c r="K17" s="23"/>
      <c r="L17" s="23"/>
      <c r="M17" s="23"/>
      <c r="N17" s="23"/>
      <c r="O17" s="24"/>
      <c r="P17" s="6"/>
      <c r="Q17" s="27"/>
      <c r="R17" s="6"/>
      <c r="S17" s="284" t="str">
        <f t="shared" si="0"/>
        <v>Pasta með kjötbollum í mildri tómatsósu</v>
      </c>
      <c r="T17" s="282">
        <f ca="1">IF($B17="","",$C17/1000*IFERROR(INDEX(Vöruskrá!$R:$R,MATCH($B17,Vöruskrá!$B:$B,0)),0))</f>
        <v>600</v>
      </c>
      <c r="U17" s="283" t="str">
        <f t="shared" ca="1" si="1"/>
        <v/>
      </c>
      <c r="W17">
        <f t="shared" ca="1" si="2"/>
        <v>0</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 ca="1">IF(OR(B18="",C18=""),"",IFERROR(C18/1000*IFERROR(INDEX(Vöruskrá!R:R,MATCH(B18,Vöruskrá!B:B,0)),0)/1000,""))</f>
        <v/>
      </c>
      <c r="P18" s="28" t="s">
        <v>1541</v>
      </c>
      <c r="Q18" s="30" t="s">
        <v>1542</v>
      </c>
      <c r="R18" s="31" t="s">
        <v>1543</v>
      </c>
      <c r="S18" s="284" t="str">
        <f t="shared" si="0"/>
        <v>Lambakjötspottréttur með kartöflum</v>
      </c>
      <c r="T18" s="282" t="str">
        <f ca="1">IF($B18="","",$C18/1000*IFERROR(INDEX(Vöruskrá!$R:$R,MATCH($B18,Vöruskrá!$B:$B,0)),0))</f>
        <v/>
      </c>
      <c r="U18" s="283">
        <f t="shared" ca="1" si="1"/>
        <v>1411.361272254451</v>
      </c>
      <c r="W18">
        <f t="shared" ca="1" si="2"/>
        <v>0</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 ca="1">IF(OR(B19="",C19=""),"",IFERROR(C19/1000*IFERROR(INDEX(Vöruskrá!R:R,MATCH(B19,Vöruskrá!B:B,0)),0)/1000,""))</f>
        <v>136.5</v>
      </c>
      <c r="P19" s="6"/>
      <c r="Q19" s="27"/>
      <c r="R19" s="6"/>
      <c r="S19" s="284" t="str">
        <f t="shared" si="0"/>
        <v>Lambakjötspottréttur með kartöflum</v>
      </c>
      <c r="T19" s="282">
        <f ca="1">IF($B19="","",$C19/1000*IFERROR(INDEX(Vöruskrá!$R:$R,MATCH($B19,Vöruskrá!$B:$B,0)),0))</f>
        <v>136500</v>
      </c>
      <c r="U19" s="283" t="str">
        <f t="shared" ca="1" si="1"/>
        <v/>
      </c>
      <c r="W19">
        <f t="shared" ca="1" si="2"/>
        <v>0</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 ca="1">IF(OR(B20="",C20=""),"",IFERROR(C20/1000*IFERROR(INDEX(Vöruskrá!R:R,MATCH(B20,Vöruskrá!B:B,0)),0)/1000,""))</f>
        <v>0</v>
      </c>
      <c r="P20" s="20"/>
      <c r="Q20" s="25"/>
      <c r="R20" s="26"/>
      <c r="S20" s="284" t="str">
        <f t="shared" si="0"/>
        <v>Lambakjötspottréttur með kartöflum</v>
      </c>
      <c r="T20" s="282">
        <f ca="1">IF($B20="","",$C20/1000*IFERROR(INDEX(Vöruskrá!$R:$R,MATCH($B20,Vöruskrá!$B:$B,0)),0))</f>
        <v>0</v>
      </c>
      <c r="U20" s="283" t="str">
        <f t="shared" ca="1" si="1"/>
        <v/>
      </c>
      <c r="W20">
        <f t="shared" ca="1" si="2"/>
        <v>0</v>
      </c>
    </row>
    <row r="21" spans="1:23">
      <c r="A21" s="20"/>
      <c r="B21" s="20" t="s">
        <v>1115</v>
      </c>
      <c r="C21" s="21">
        <v>18000</v>
      </c>
      <c r="D21" s="22" t="s">
        <v>1117</v>
      </c>
      <c r="E21" s="22" t="s">
        <v>1099</v>
      </c>
      <c r="F21" s="22"/>
      <c r="G21" s="23"/>
      <c r="H21" s="23"/>
      <c r="I21" s="23"/>
      <c r="J21" s="23"/>
      <c r="K21" s="23"/>
      <c r="L21" s="23"/>
      <c r="M21" s="23"/>
      <c r="N21" s="23"/>
      <c r="O21" s="24"/>
      <c r="P21" s="20"/>
      <c r="Q21" s="25"/>
      <c r="R21" s="26"/>
      <c r="S21" s="284" t="str">
        <f t="shared" si="0"/>
        <v>Lambakjötspottréttur með kartöflum</v>
      </c>
      <c r="T21" s="282">
        <f ca="1">IF($B21="","",$C21/1000*IFERROR(INDEX(Vöruskrá!$R:$R,MATCH($B21,Vöruskrá!$B:$B,0)),0))</f>
        <v>0</v>
      </c>
      <c r="U21" s="283" t="str">
        <f t="shared" ca="1" si="1"/>
        <v/>
      </c>
      <c r="W21">
        <f t="shared" ca="1" si="2"/>
        <v>0</v>
      </c>
    </row>
    <row r="22" spans="1:23">
      <c r="A22" s="20"/>
      <c r="B22" s="20" t="s">
        <v>1013</v>
      </c>
      <c r="C22" s="21">
        <v>2000</v>
      </c>
      <c r="D22" s="22" t="s">
        <v>1014</v>
      </c>
      <c r="E22" s="22" t="s">
        <v>252</v>
      </c>
      <c r="F22" s="22"/>
      <c r="G22" s="23"/>
      <c r="H22" s="23"/>
      <c r="I22" s="23"/>
      <c r="J22" s="23"/>
      <c r="K22" s="23"/>
      <c r="L22" s="23"/>
      <c r="M22" s="23"/>
      <c r="N22" s="23"/>
      <c r="O22" s="24"/>
      <c r="P22" s="20"/>
      <c r="Q22" s="25"/>
      <c r="R22" s="26"/>
      <c r="S22" s="284" t="str">
        <f t="shared" si="0"/>
        <v>Lambakjötspottréttur með kartöflum</v>
      </c>
      <c r="T22" s="282">
        <f ca="1">IF($B22="","",$C22/1000*IFERROR(INDEX(Vöruskrá!$R:$R,MATCH($B22,Vöruskrá!$B:$B,0)),0))</f>
        <v>0</v>
      </c>
      <c r="U22" s="283" t="str">
        <f t="shared" ca="1" si="1"/>
        <v/>
      </c>
      <c r="W22">
        <f t="shared" ca="1" si="2"/>
        <v>0</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 ca="1">IF(OR(B23="",C23=""),"",IFERROR(C23/1000*IFERROR(INDEX(Vöruskrá!R:R,MATCH(B23,Vöruskrá!B:B,0)),0)/1000,""))</f>
        <v>0</v>
      </c>
      <c r="P23" s="6"/>
      <c r="Q23" s="27"/>
      <c r="R23" s="6"/>
      <c r="S23" s="284" t="str">
        <f t="shared" si="0"/>
        <v>Lambakjötspottréttur með kartöflum</v>
      </c>
      <c r="T23" s="282">
        <f ca="1">IF($B23="","",$C23/1000*IFERROR(INDEX(Vöruskrá!$R:$R,MATCH($B23,Vöruskrá!$B:$B,0)),0))</f>
        <v>0</v>
      </c>
      <c r="U23" s="283" t="str">
        <f t="shared" ca="1" si="1"/>
        <v/>
      </c>
      <c r="W23">
        <f t="shared" ca="1" si="2"/>
        <v>0</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 ca="1">IF(OR(B24="",C24=""),"",IFERROR(C24/1000*IFERROR(INDEX(Vöruskrá!R:R,MATCH(B24,Vöruskrá!B:B,0)),0)/1000,""))</f>
        <v>0</v>
      </c>
      <c r="P24" s="20"/>
      <c r="Q24" s="25"/>
      <c r="R24" s="26"/>
      <c r="S24" s="284" t="str">
        <f t="shared" si="0"/>
        <v>Lambakjötspottréttur með kartöflum</v>
      </c>
      <c r="T24" s="282">
        <f ca="1">IF($B24="","",$C24/1000*IFERROR(INDEX(Vöruskrá!$R:$R,MATCH($B24,Vöruskrá!$B:$B,0)),0))</f>
        <v>0</v>
      </c>
      <c r="U24" s="283" t="str">
        <f t="shared" ca="1" si="1"/>
        <v/>
      </c>
      <c r="W24">
        <f t="shared" ca="1" si="2"/>
        <v>0</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 ca="1">IF(OR(B25="",C25=""),"",IFERROR(C25/1000*IFERROR(INDEX(Vöruskrá!R:R,MATCH(B25,Vöruskrá!B:B,0)),0)/1000,""))</f>
        <v>0</v>
      </c>
      <c r="P25" s="6"/>
      <c r="Q25" s="27"/>
      <c r="R25" s="6"/>
      <c r="S25" s="284" t="str">
        <f t="shared" si="0"/>
        <v>Lambakjötspottréttur með kartöflum</v>
      </c>
      <c r="T25" s="282">
        <f ca="1">IF($B25="","",$C25/1000*IFERROR(INDEX(Vöruskrá!$R:$R,MATCH($B25,Vöruskrá!$B:$B,0)),0))</f>
        <v>0</v>
      </c>
      <c r="U25" s="283" t="str">
        <f t="shared" ca="1" si="1"/>
        <v/>
      </c>
      <c r="W25">
        <f t="shared" ca="1" si="2"/>
        <v>0</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 ca="1">IF(OR(B26="",C26=""),"",IFERROR(C26/1000*IFERROR(INDEX(Vöruskrá!R:R,MATCH(B26,Vöruskrá!B:B,0)),0)/1000,""))</f>
        <v>0</v>
      </c>
      <c r="P26" s="20"/>
      <c r="Q26" s="25"/>
      <c r="R26" s="26"/>
      <c r="S26" s="284" t="str">
        <f t="shared" si="0"/>
        <v>Lambakjötspottréttur með kartöflum</v>
      </c>
      <c r="T26" s="282">
        <f ca="1">IF($B26="","",$C26/1000*IFERROR(INDEX(Vöruskrá!$R:$R,MATCH($B26,Vöruskrá!$B:$B,0)),0))</f>
        <v>0</v>
      </c>
      <c r="U26" s="283" t="str">
        <f t="shared" ca="1" si="1"/>
        <v/>
      </c>
      <c r="W26">
        <f t="shared" ca="1" si="2"/>
        <v>0</v>
      </c>
    </row>
    <row r="27" spans="1:23">
      <c r="A27" s="20"/>
      <c r="B27" s="20" t="s">
        <v>1270</v>
      </c>
      <c r="C27" s="21">
        <v>1500</v>
      </c>
      <c r="D27" s="22" t="s">
        <v>1270</v>
      </c>
      <c r="E27" s="22" t="s">
        <v>134</v>
      </c>
      <c r="F27" s="22"/>
      <c r="G27" s="23"/>
      <c r="H27" s="23"/>
      <c r="I27" s="23"/>
      <c r="J27" s="23"/>
      <c r="K27" s="23"/>
      <c r="L27" s="23"/>
      <c r="M27" s="23"/>
      <c r="N27" s="23"/>
      <c r="O27" s="24"/>
      <c r="P27" s="20"/>
      <c r="Q27" s="25"/>
      <c r="R27" s="26"/>
      <c r="S27" s="284" t="str">
        <f t="shared" si="0"/>
        <v>Lambakjötspottréttur með kartöflum</v>
      </c>
      <c r="T27" s="282">
        <f ca="1">IF($B27="","",$C27/1000*IFERROR(INDEX(Vöruskrá!$R:$R,MATCH($B27,Vöruskrá!$B:$B,0)),0))</f>
        <v>592.5</v>
      </c>
      <c r="U27" s="283" t="str">
        <f t="shared" ca="1" si="1"/>
        <v/>
      </c>
      <c r="W27">
        <f t="shared" ca="1" si="2"/>
        <v>0</v>
      </c>
    </row>
    <row r="28" spans="1:23">
      <c r="A28" s="20"/>
      <c r="B28" s="20" t="s">
        <v>789</v>
      </c>
      <c r="C28" s="21">
        <v>1200</v>
      </c>
      <c r="D28" s="22" t="s">
        <v>792</v>
      </c>
      <c r="E28" s="22" t="s">
        <v>134</v>
      </c>
      <c r="F28" s="22"/>
      <c r="G28" s="23"/>
      <c r="H28" s="23"/>
      <c r="I28" s="23"/>
      <c r="J28" s="23"/>
      <c r="K28" s="23"/>
      <c r="L28" s="23"/>
      <c r="M28" s="23"/>
      <c r="N28" s="23"/>
      <c r="O28" s="24"/>
      <c r="P28" s="20"/>
      <c r="Q28" s="25"/>
      <c r="R28" s="26"/>
      <c r="S28" s="284" t="str">
        <f t="shared" si="0"/>
        <v>Lambakjötspottréttur með kartöflum</v>
      </c>
      <c r="T28" s="282">
        <f ca="1">IF($B28="","",$C28/1000*IFERROR(INDEX(Vöruskrá!$R:$R,MATCH($B28,Vöruskrá!$B:$B,0)),0))</f>
        <v>720</v>
      </c>
      <c r="U28" s="283" t="str">
        <f t="shared" ca="1" si="1"/>
        <v/>
      </c>
      <c r="W28">
        <f t="shared" ca="1" si="2"/>
        <v>0</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84" t="str">
        <f t="shared" si="0"/>
        <v>Lambakjötspottréttur með kartöflum</v>
      </c>
      <c r="T29" s="282">
        <f ca="1">IF($B29="","",$C29/1000*IFERROR(INDEX(Vöruskrá!$R:$R,MATCH($B29,Vöruskrá!$B:$B,0)),0))</f>
        <v>1725.2</v>
      </c>
      <c r="U29" s="283" t="str">
        <f t="shared" ca="1" si="1"/>
        <v/>
      </c>
      <c r="W29">
        <f t="shared" ca="1" si="2"/>
        <v>0</v>
      </c>
    </row>
    <row r="30" spans="1:23">
      <c r="A30" s="20"/>
      <c r="B30" s="20" t="s">
        <v>823</v>
      </c>
      <c r="C30" s="21">
        <v>100</v>
      </c>
      <c r="D30" s="22" t="s">
        <v>824</v>
      </c>
      <c r="E30" s="22"/>
      <c r="F30" s="22" t="s">
        <v>311</v>
      </c>
      <c r="G30" s="23"/>
      <c r="H30" s="23"/>
      <c r="I30" s="23"/>
      <c r="J30" s="23"/>
      <c r="K30" s="23"/>
      <c r="L30" s="23"/>
      <c r="M30" s="23"/>
      <c r="N30" s="23"/>
      <c r="O30" s="24"/>
      <c r="P30" s="20"/>
      <c r="Q30" s="25"/>
      <c r="R30" s="26"/>
      <c r="S30" s="284" t="str">
        <f t="shared" si="0"/>
        <v>Lambakjötspottréttur með kartöflum</v>
      </c>
      <c r="T30" s="282">
        <f ca="1">IF($B30="","",$C30/1000*IFERROR(INDEX(Vöruskrá!$R:$R,MATCH($B30,Vöruskrá!$B:$B,0)),0))</f>
        <v>685.2</v>
      </c>
      <c r="U30" s="283" t="str">
        <f t="shared" ca="1" si="1"/>
        <v/>
      </c>
      <c r="W30">
        <f t="shared" ca="1" si="2"/>
        <v>0</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84" t="str">
        <f t="shared" si="0"/>
        <v>Lambakjötspottréttur með kartöflum</v>
      </c>
      <c r="T31" s="282">
        <f ca="1">IF($B31="","",$C31/1000*IFERROR(INDEX(Vöruskrá!$R:$R,MATCH($B31,Vöruskrá!$B:$B,0)),0))</f>
        <v>150</v>
      </c>
      <c r="U31" s="283" t="str">
        <f t="shared" ca="1" si="1"/>
        <v/>
      </c>
      <c r="W31">
        <f t="shared" ca="1" si="2"/>
        <v>0</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 ca="1">IF(OR(B32="",C32=""),"",IFERROR(C32/1000*IFERROR(INDEX(Vöruskrá!R:R,MATCH(B32,Vöruskrá!B:B,0)),0)/1000,""))</f>
        <v>0.73499999999999999</v>
      </c>
      <c r="P32" s="6"/>
      <c r="Q32" s="27"/>
      <c r="R32" s="6"/>
      <c r="S32" s="284" t="str">
        <f t="shared" si="0"/>
        <v>Lambakjötspottréttur með kartöflum</v>
      </c>
      <c r="T32" s="282">
        <f ca="1">IF($B32="","",$C32/1000*IFERROR(INDEX(Vöruskrá!$R:$R,MATCH($B32,Vöruskrá!$B:$B,0)),0))</f>
        <v>735</v>
      </c>
      <c r="U32" s="283" t="str">
        <f t="shared" ca="1" si="1"/>
        <v/>
      </c>
      <c r="W32">
        <f t="shared" ca="1" si="2"/>
        <v>0</v>
      </c>
    </row>
    <row r="33" spans="1:23">
      <c r="A33" s="20"/>
      <c r="B33" s="20" t="s">
        <v>348</v>
      </c>
      <c r="C33" s="21">
        <v>1200</v>
      </c>
      <c r="D33" s="22" t="s">
        <v>351</v>
      </c>
      <c r="E33" s="22" t="s">
        <v>134</v>
      </c>
      <c r="F33" s="22"/>
      <c r="G33" s="23"/>
      <c r="H33" s="23"/>
      <c r="I33" s="23"/>
      <c r="J33" s="23"/>
      <c r="K33" s="23"/>
      <c r="L33" s="23"/>
      <c r="M33" s="23"/>
      <c r="N33" s="23"/>
      <c r="O33" s="24">
        <f ca="1">IF(OR(B33="",C33=""),"",IFERROR(C33/1000*IFERROR(INDEX(Vöruskrá!R:R,MATCH(B33,Vöruskrá!B:B,0)),0)/1000,""))</f>
        <v>0</v>
      </c>
      <c r="P33" s="20"/>
      <c r="Q33" s="25"/>
      <c r="R33" s="26"/>
      <c r="S33" s="284" t="str">
        <f t="shared" si="0"/>
        <v>Lambakjötspottréttur með kartöflum</v>
      </c>
      <c r="T33" s="282">
        <f ca="1">IF($B33="","",$C33/1000*IFERROR(INDEX(Vöruskrá!$R:$R,MATCH($B33,Vöruskrá!$B:$B,0)),0))</f>
        <v>0</v>
      </c>
      <c r="U33" s="283" t="str">
        <f t="shared" ca="1" si="1"/>
        <v/>
      </c>
      <c r="W33">
        <f t="shared" ca="1" si="2"/>
        <v>0</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 ca="1">IF(OR(B34="",C34=""),"",IFERROR(C34/1000*IFERROR(INDEX(Vöruskrá!R:R,MATCH(B34,Vöruskrá!B:B,0)),0)/1000,""))</f>
        <v/>
      </c>
      <c r="P34" s="13" t="s">
        <v>1544</v>
      </c>
      <c r="Q34" s="18" t="s">
        <v>1545</v>
      </c>
      <c r="R34" s="19" t="s">
        <v>1546</v>
      </c>
      <c r="S34" s="284" t="str">
        <f t="shared" si="0"/>
        <v>Mildur kjúklingakarrýréttur</v>
      </c>
      <c r="T34" s="282" t="str">
        <f ca="1">IF($B34="","",$C34/1000*IFERROR(INDEX(Vöruskrá!$R:$R,MATCH($B34,Vöruskrá!$B:$B,0)),0))</f>
        <v/>
      </c>
      <c r="U34" s="283">
        <f t="shared" ca="1" si="1"/>
        <v>552.10365853658539</v>
      </c>
      <c r="W34">
        <f t="shared" ca="1" si="2"/>
        <v>0</v>
      </c>
    </row>
    <row r="35" spans="1:23">
      <c r="A35" s="20"/>
      <c r="B35" s="20" t="s">
        <v>170</v>
      </c>
      <c r="C35" s="21">
        <v>35000</v>
      </c>
      <c r="D35" s="22" t="s">
        <v>172</v>
      </c>
      <c r="E35" s="22"/>
      <c r="F35" s="22"/>
      <c r="G35" s="23">
        <v>137</v>
      </c>
      <c r="H35" s="23">
        <v>9</v>
      </c>
      <c r="I35" s="23">
        <v>2.2999999999999998</v>
      </c>
      <c r="J35" s="23"/>
      <c r="K35" s="23"/>
      <c r="L35" s="23">
        <v>14</v>
      </c>
      <c r="M35" s="23">
        <v>0.8</v>
      </c>
      <c r="N35" s="23"/>
      <c r="O35" s="24">
        <f ca="1">IF(OR(B35="",C35=""),"",IFERROR(C35/1000*IFERROR(INDEX(Vöruskrá!R:R,MATCH(B35,Vöruskrá!B:B,0)),0)/1000,""))</f>
        <v>38.5</v>
      </c>
      <c r="P35" s="20"/>
      <c r="Q35" s="25"/>
      <c r="R35" s="26"/>
      <c r="S35" s="284" t="str">
        <f t="shared" si="0"/>
        <v>Mildur kjúklingakarrýréttur</v>
      </c>
      <c r="T35" s="282">
        <f ca="1">IF($B35="","",$C35/1000*IFERROR(INDEX(Vöruskrá!$R:$R,MATCH($B35,Vöruskrá!$B:$B,0)),0))</f>
        <v>38500</v>
      </c>
      <c r="U35" s="283" t="str">
        <f t="shared" ca="1" si="1"/>
        <v/>
      </c>
      <c r="W35">
        <f t="shared" ca="1" si="2"/>
        <v>0</v>
      </c>
    </row>
    <row r="36" spans="1:23">
      <c r="A36" s="6"/>
      <c r="B36" s="6" t="s">
        <v>1115</v>
      </c>
      <c r="C36" s="27">
        <v>6000</v>
      </c>
      <c r="D36" s="22" t="s">
        <v>1117</v>
      </c>
      <c r="E36" s="22" t="s">
        <v>1099</v>
      </c>
      <c r="F36" s="22"/>
      <c r="G36" s="23"/>
      <c r="H36" s="23"/>
      <c r="I36" s="23"/>
      <c r="J36" s="23"/>
      <c r="K36" s="23"/>
      <c r="L36" s="23"/>
      <c r="M36" s="23"/>
      <c r="N36" s="23"/>
      <c r="O36" s="24">
        <f ca="1">IF(OR(B36="",C36=""),"",IFERROR(C36/1000*IFERROR(INDEX(Vöruskrá!R:R,MATCH(B36,Vöruskrá!B:B,0)),0)/1000,""))</f>
        <v>0</v>
      </c>
      <c r="P36" s="6"/>
      <c r="Q36" s="27"/>
      <c r="R36" s="6" t="s">
        <v>1547</v>
      </c>
      <c r="S36" s="284" t="str">
        <f t="shared" si="0"/>
        <v>Mildur kjúklingakarrýréttur</v>
      </c>
      <c r="T36" s="282">
        <f ca="1">IF($B36="","",$C36/1000*IFERROR(INDEX(Vöruskrá!$R:$R,MATCH($B36,Vöruskrá!$B:$B,0)),0))</f>
        <v>0</v>
      </c>
      <c r="U36" s="283" t="str">
        <f t="shared" ca="1" si="1"/>
        <v/>
      </c>
      <c r="W36">
        <f t="shared" ca="1" si="2"/>
        <v>0</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 ca="1">IF(OR(B37="",C37=""),"",IFERROR(C37/1000*IFERROR(INDEX(Vöruskrá!R:R,MATCH(B37,Vöruskrá!B:B,0)),0)/1000,""))</f>
        <v>3.2</v>
      </c>
      <c r="P37" s="20"/>
      <c r="Q37" s="25"/>
      <c r="R37" s="26"/>
      <c r="S37" s="284" t="str">
        <f t="shared" si="0"/>
        <v>Mildur kjúklingakarrýréttur</v>
      </c>
      <c r="T37" s="282">
        <f ca="1">IF($B37="","",$C37/1000*IFERROR(INDEX(Vöruskrá!$R:$R,MATCH($B37,Vöruskrá!$B:$B,0)),0))</f>
        <v>3200</v>
      </c>
      <c r="U37" s="283" t="str">
        <f t="shared" ca="1" si="1"/>
        <v/>
      </c>
      <c r="W37">
        <f t="shared" ca="1" si="2"/>
        <v>0</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 ca="1">IF(OR(B38="",C38=""),"",IFERROR(C38/1000*IFERROR(INDEX(Vöruskrá!R:R,MATCH(B38,Vöruskrá!B:B,0)),0)/1000,""))</f>
        <v>0</v>
      </c>
      <c r="P38" s="6"/>
      <c r="Q38" s="27"/>
      <c r="R38" s="6"/>
      <c r="S38" s="284" t="str">
        <f t="shared" si="0"/>
        <v>Mildur kjúklingakarrýréttur</v>
      </c>
      <c r="T38" s="282">
        <f ca="1">IF($B38="","",$C38/1000*IFERROR(INDEX(Vöruskrá!$R:$R,MATCH($B38,Vöruskrá!$B:$B,0)),0))</f>
        <v>0</v>
      </c>
      <c r="U38" s="283" t="str">
        <f t="shared" ca="1" si="1"/>
        <v/>
      </c>
      <c r="W38">
        <f t="shared" ca="1" si="2"/>
        <v>0</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 ca="1">IF(OR(B39="",C39=""),"",IFERROR(C39/1000*IFERROR(INDEX(Vöruskrá!R:R,MATCH(B39,Vöruskrá!B:B,0)),0)/1000,""))</f>
        <v>0</v>
      </c>
      <c r="P39" s="20"/>
      <c r="Q39" s="25"/>
      <c r="R39" s="26"/>
      <c r="S39" s="284" t="str">
        <f t="shared" si="0"/>
        <v>Mildur kjúklingakarrýréttur</v>
      </c>
      <c r="T39" s="282">
        <f ca="1">IF($B39="","",$C39/1000*IFERROR(INDEX(Vöruskrá!$R:$R,MATCH($B39,Vöruskrá!$B:$B,0)),0))</f>
        <v>0</v>
      </c>
      <c r="U39" s="283" t="str">
        <f t="shared" ca="1" si="1"/>
        <v/>
      </c>
      <c r="W39">
        <f t="shared" ca="1" si="2"/>
        <v>0</v>
      </c>
    </row>
    <row r="40" spans="1:23">
      <c r="A40" s="20"/>
      <c r="B40" s="20" t="s">
        <v>795</v>
      </c>
      <c r="C40" s="21">
        <v>1200</v>
      </c>
      <c r="D40" s="22" t="s">
        <v>797</v>
      </c>
      <c r="E40" s="22"/>
      <c r="F40" s="22"/>
      <c r="G40" s="23"/>
      <c r="H40" s="23"/>
      <c r="I40" s="23"/>
      <c r="J40" s="23"/>
      <c r="K40" s="23"/>
      <c r="L40" s="23"/>
      <c r="M40" s="23"/>
      <c r="N40" s="23"/>
      <c r="O40" s="24"/>
      <c r="P40" s="20"/>
      <c r="Q40" s="25"/>
      <c r="R40" s="26"/>
      <c r="S40" s="284" t="str">
        <f t="shared" si="0"/>
        <v>Mildur kjúklingakarrýréttur</v>
      </c>
      <c r="T40" s="282">
        <f ca="1">IF($B40="","",$C40/1000*IFERROR(INDEX(Vöruskrá!$R:$R,MATCH($B40,Vöruskrá!$B:$B,0)),0))</f>
        <v>720</v>
      </c>
      <c r="U40" s="283" t="str">
        <f t="shared" ca="1" si="1"/>
        <v/>
      </c>
      <c r="W40">
        <f t="shared" ca="1" si="2"/>
        <v>0</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 ca="1">IF(OR(B41="",C41=""),"",IFERROR(C41/1000*IFERROR(INDEX(Vöruskrá!R:R,MATCH(B41,Vöruskrá!B:B,0)),0)/1000,""))</f>
        <v>0</v>
      </c>
      <c r="P41" s="6"/>
      <c r="Q41" s="27"/>
      <c r="R41" s="6"/>
      <c r="S41" s="284" t="str">
        <f t="shared" si="0"/>
        <v>Mildur kjúklingakarrýréttur</v>
      </c>
      <c r="T41" s="282">
        <f ca="1">IF($B41="","",$C41/1000*IFERROR(INDEX(Vöruskrá!$R:$R,MATCH($B41,Vöruskrá!$B:$B,0)),0))</f>
        <v>0</v>
      </c>
      <c r="U41" s="283" t="str">
        <f t="shared" ca="1" si="1"/>
        <v/>
      </c>
      <c r="W41">
        <f t="shared" ca="1" si="2"/>
        <v>0</v>
      </c>
    </row>
    <row r="42" spans="1:23">
      <c r="A42" s="20"/>
      <c r="B42" s="20" t="s">
        <v>348</v>
      </c>
      <c r="C42" s="21">
        <v>1000</v>
      </c>
      <c r="D42" s="22" t="s">
        <v>351</v>
      </c>
      <c r="E42" s="22" t="s">
        <v>134</v>
      </c>
      <c r="F42" s="22"/>
      <c r="G42" s="23"/>
      <c r="H42" s="23"/>
      <c r="I42" s="23"/>
      <c r="J42" s="23"/>
      <c r="K42" s="23"/>
      <c r="L42" s="23"/>
      <c r="M42" s="23"/>
      <c r="N42" s="23"/>
      <c r="O42" s="24">
        <f ca="1">IF(OR(B42="",C42=""),"",IFERROR(C42/1000*IFERROR(INDEX(Vöruskrá!R:R,MATCH(B42,Vöruskrá!B:B,0)),0)/1000,""))</f>
        <v>0</v>
      </c>
      <c r="P42" s="20"/>
      <c r="Q42" s="25"/>
      <c r="R42" s="26"/>
      <c r="S42" s="284" t="str">
        <f t="shared" si="0"/>
        <v>Mildur kjúklingakarrýréttur</v>
      </c>
      <c r="T42" s="282">
        <f ca="1">IF($B42="","",$C42/1000*IFERROR(INDEX(Vöruskrá!$R:$R,MATCH($B42,Vöruskrá!$B:$B,0)),0))</f>
        <v>0</v>
      </c>
      <c r="U42" s="283" t="str">
        <f t="shared" ca="1" si="1"/>
        <v/>
      </c>
      <c r="W42">
        <f t="shared" ca="1" si="2"/>
        <v>0</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84" t="str">
        <f t="shared" si="0"/>
        <v>Mildur kjúklingakarrýréttur</v>
      </c>
      <c r="T43" s="282">
        <f ca="1">IF($B43="","",$C43/1000*IFERROR(INDEX(Vöruskrá!$R:$R,MATCH($B43,Vöruskrá!$B:$B,0)),0))</f>
        <v>1500</v>
      </c>
      <c r="U43" s="283" t="str">
        <f t="shared" ca="1" si="1"/>
        <v/>
      </c>
      <c r="W43">
        <f t="shared" ca="1" si="2"/>
        <v>0</v>
      </c>
    </row>
    <row r="44" spans="1:23">
      <c r="A44" s="20"/>
      <c r="B44" s="20" t="s">
        <v>1270</v>
      </c>
      <c r="C44" s="21">
        <v>1500</v>
      </c>
      <c r="D44" s="22" t="s">
        <v>1270</v>
      </c>
      <c r="E44" s="22" t="s">
        <v>134</v>
      </c>
      <c r="F44" s="22"/>
      <c r="G44" s="23"/>
      <c r="H44" s="23"/>
      <c r="I44" s="23"/>
      <c r="J44" s="23"/>
      <c r="K44" s="23"/>
      <c r="L44" s="23"/>
      <c r="M44" s="23"/>
      <c r="N44" s="23"/>
      <c r="O44" s="24"/>
      <c r="P44" s="20"/>
      <c r="Q44" s="25"/>
      <c r="R44" s="26"/>
      <c r="S44" s="284" t="str">
        <f t="shared" si="0"/>
        <v>Mildur kjúklingakarrýréttur</v>
      </c>
      <c r="T44" s="282">
        <f ca="1">IF($B44="","",$C44/1000*IFERROR(INDEX(Vöruskrá!$R:$R,MATCH($B44,Vöruskrá!$B:$B,0)),0))</f>
        <v>592.5</v>
      </c>
      <c r="U44" s="283" t="str">
        <f t="shared" ca="1" si="1"/>
        <v/>
      </c>
      <c r="W44">
        <f t="shared" ca="1" si="2"/>
        <v>0</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 ca="1">IF(OR(B45="",C45=""),"",IFERROR(C45/1000*IFERROR(INDEX(Vöruskrá!R:R,MATCH(B45,Vöruskrá!B:B,0)),0)/1000,""))</f>
        <v>0</v>
      </c>
      <c r="P45" s="6"/>
      <c r="Q45" s="27"/>
      <c r="R45" s="6"/>
      <c r="S45" s="284" t="str">
        <f t="shared" si="0"/>
        <v>Mildur kjúklingakarrýréttur</v>
      </c>
      <c r="T45" s="282">
        <f ca="1">IF($B45="","",$C45/1000*IFERROR(INDEX(Vöruskrá!$R:$R,MATCH($B45,Vöruskrá!$B:$B,0)),0))</f>
        <v>0</v>
      </c>
      <c r="U45" s="283" t="str">
        <f t="shared" ca="1" si="1"/>
        <v/>
      </c>
      <c r="W45">
        <f t="shared" ca="1" si="2"/>
        <v>0</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 ca="1">IF(OR(B46="",C46=""),"",IFERROR(C46/1000*IFERROR(INDEX(Vöruskrá!R:R,MATCH(B46,Vöruskrá!B:B,0)),0)/1000,""))</f>
        <v>0</v>
      </c>
      <c r="P46" s="20"/>
      <c r="Q46" s="25"/>
      <c r="R46" s="26"/>
      <c r="S46" s="284" t="str">
        <f t="shared" si="0"/>
        <v>Mildur kjúklingakarrýréttur</v>
      </c>
      <c r="T46" s="282">
        <f ca="1">IF($B46="","",$C46/1000*IFERROR(INDEX(Vöruskrá!$R:$R,MATCH($B46,Vöruskrá!$B:$B,0)),0))</f>
        <v>0</v>
      </c>
      <c r="U46" s="283" t="str">
        <f t="shared" ca="1" si="1"/>
        <v/>
      </c>
      <c r="W46">
        <f t="shared" ca="1" si="2"/>
        <v>0</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 ca="1">IF(OR(B47="",C47=""),"",IFERROR(C47/1000*IFERROR(INDEX(Vöruskrá!R:R,MATCH(B47,Vöruskrá!B:B,0)),0)/1000,""))</f>
        <v>0.76</v>
      </c>
      <c r="P47" s="6"/>
      <c r="Q47" s="27"/>
      <c r="R47" s="6"/>
      <c r="S47" s="284" t="str">
        <f t="shared" si="0"/>
        <v>Mildur kjúklingakarrýréttur</v>
      </c>
      <c r="T47" s="282">
        <f ca="1">IF($B47="","",$C47/1000*IFERROR(INDEX(Vöruskrá!$R:$R,MATCH($B47,Vöruskrá!$B:$B,0)),0))</f>
        <v>760</v>
      </c>
      <c r="U47" s="283" t="str">
        <f t="shared" ca="1" si="1"/>
        <v/>
      </c>
      <c r="W47">
        <f t="shared" ca="1" si="2"/>
        <v>0</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 ca="1">IF(OR(B48="",C48=""),"",IFERROR(C48/1000*IFERROR(INDEX(Vöruskrá!R:R,MATCH(B48,Vöruskrá!B:B,0)),0)/1000,""))</f>
        <v/>
      </c>
      <c r="P48" s="28" t="s">
        <v>1549</v>
      </c>
      <c r="Q48" s="30" t="s">
        <v>1550</v>
      </c>
      <c r="R48" s="31" t="s">
        <v>1551</v>
      </c>
      <c r="S48" s="284" t="str">
        <f t="shared" si="0"/>
        <v>Mild tikka masala með kjúklingi</v>
      </c>
      <c r="T48" s="282" t="str">
        <f ca="1">IF($B48="","",$C48/1000*IFERROR(INDEX(Vöruskrá!$R:$R,MATCH($B48,Vöruskrá!$B:$B,0)),0))</f>
        <v/>
      </c>
      <c r="U48" s="283">
        <f t="shared" ca="1" si="1"/>
        <v>781.15499999999997</v>
      </c>
      <c r="W48">
        <f t="shared" ca="1" si="2"/>
        <v>0</v>
      </c>
    </row>
    <row r="49" spans="1:23">
      <c r="A49" s="6"/>
      <c r="B49" s="6" t="s">
        <v>170</v>
      </c>
      <c r="C49" s="27">
        <v>70000</v>
      </c>
      <c r="D49" s="22" t="s">
        <v>172</v>
      </c>
      <c r="E49" s="22"/>
      <c r="F49" s="22"/>
      <c r="G49" s="23">
        <v>137</v>
      </c>
      <c r="H49" s="23">
        <v>9</v>
      </c>
      <c r="I49" s="23">
        <v>2.2999999999999998</v>
      </c>
      <c r="J49" s="23"/>
      <c r="K49" s="23"/>
      <c r="L49" s="23">
        <v>14</v>
      </c>
      <c r="M49" s="23">
        <v>0.8</v>
      </c>
      <c r="N49" s="23"/>
      <c r="O49" s="24">
        <f ca="1">IF(OR(B49="",C49=""),"",IFERROR(C49/1000*IFERROR(INDEX(Vöruskrá!R:R,MATCH(B49,Vöruskrá!B:B,0)),0)/1000,""))</f>
        <v>77</v>
      </c>
      <c r="P49" s="6"/>
      <c r="Q49" s="27"/>
      <c r="R49" s="6"/>
      <c r="S49" s="284" t="str">
        <f t="shared" si="0"/>
        <v>Mild tikka masala með kjúklingi</v>
      </c>
      <c r="T49" s="282">
        <f ca="1">IF($B49="","",$C49/1000*IFERROR(INDEX(Vöruskrá!$R:$R,MATCH($B49,Vöruskrá!$B:$B,0)),0))</f>
        <v>77000</v>
      </c>
      <c r="U49" s="283" t="str">
        <f t="shared" ca="1" si="1"/>
        <v/>
      </c>
      <c r="W49">
        <f t="shared" ca="1" si="2"/>
        <v>0</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 ca="1">IF(OR(B50="",C50=""),"",IFERROR(C50/1000*IFERROR(INDEX(Vöruskrá!R:R,MATCH(B50,Vöruskrá!B:B,0)),0)/1000,""))</f>
        <v>0</v>
      </c>
      <c r="P50" s="20"/>
      <c r="Q50" s="25"/>
      <c r="R50" s="26"/>
      <c r="S50" s="284" t="str">
        <f t="shared" si="0"/>
        <v>Mild tikka masala með kjúklingi</v>
      </c>
      <c r="T50" s="282">
        <f ca="1">IF($B50="","",$C50/1000*IFERROR(INDEX(Vöruskrá!$R:$R,MATCH($B50,Vöruskrá!$B:$B,0)),0))</f>
        <v>0</v>
      </c>
      <c r="U50" s="283" t="str">
        <f t="shared" ca="1" si="1"/>
        <v/>
      </c>
      <c r="W50">
        <f t="shared" ca="1" si="2"/>
        <v>0</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 ca="1">IF(OR(B51="",C51=""),"",IFERROR(C51/1000*IFERROR(INDEX(Vöruskrá!R:R,MATCH(B51,Vöruskrá!B:B,0)),0)/1000,""))</f>
        <v>0</v>
      </c>
      <c r="P51" s="6"/>
      <c r="Q51" s="27"/>
      <c r="R51" s="6"/>
      <c r="S51" s="284" t="str">
        <f t="shared" si="0"/>
        <v>Mild tikka masala með kjúklingi</v>
      </c>
      <c r="T51" s="282">
        <f ca="1">IF($B51="","",$C51/1000*IFERROR(INDEX(Vöruskrá!$R:$R,MATCH($B51,Vöruskrá!$B:$B,0)),0))</f>
        <v>0</v>
      </c>
      <c r="U51" s="283" t="str">
        <f t="shared" ca="1" si="1"/>
        <v/>
      </c>
      <c r="W51">
        <f t="shared" ca="1" si="2"/>
        <v>0</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 ca="1">IF(OR(B52="",C52=""),"",IFERROR(C52/1000*IFERROR(INDEX(Vöruskrá!R:R,MATCH(B52,Vöruskrá!B:B,0)),0)/1000,""))</f>
        <v>0</v>
      </c>
      <c r="P52" s="20"/>
      <c r="Q52" s="25"/>
      <c r="R52" s="26"/>
      <c r="S52" s="284" t="str">
        <f t="shared" si="0"/>
        <v>Mild tikka masala með kjúklingi</v>
      </c>
      <c r="T52" s="282">
        <f ca="1">IF($B52="","",$C52/1000*IFERROR(INDEX(Vöruskrá!$R:$R,MATCH($B52,Vöruskrá!$B:$B,0)),0))</f>
        <v>0</v>
      </c>
      <c r="U52" s="283" t="str">
        <f t="shared" ca="1" si="1"/>
        <v/>
      </c>
      <c r="W52">
        <f t="shared" ca="1" si="2"/>
        <v>0</v>
      </c>
    </row>
    <row r="53" spans="1:23">
      <c r="A53" s="6"/>
      <c r="B53" s="6" t="s">
        <v>503</v>
      </c>
      <c r="C53" s="27">
        <v>1500</v>
      </c>
      <c r="D53" s="22" t="s">
        <v>500</v>
      </c>
      <c r="E53" s="22" t="s">
        <v>134</v>
      </c>
      <c r="F53" s="22"/>
      <c r="G53" s="23">
        <v>113</v>
      </c>
      <c r="H53" s="23">
        <v>0.4</v>
      </c>
      <c r="I53" s="23">
        <v>0</v>
      </c>
      <c r="J53" s="23">
        <v>19</v>
      </c>
      <c r="K53" s="23">
        <v>14</v>
      </c>
      <c r="L53" s="23">
        <v>6</v>
      </c>
      <c r="M53" s="23">
        <v>0.1</v>
      </c>
      <c r="N53" s="23"/>
      <c r="O53" s="24">
        <f ca="1">IF(OR(B53="",C53=""),"",IFERROR(C53/1000*IFERROR(INDEX(Vöruskrá!R:R,MATCH(B53,Vöruskrá!B:B,0)),0)/1000,""))</f>
        <v>0</v>
      </c>
      <c r="P53" s="6"/>
      <c r="Q53" s="27"/>
      <c r="R53" s="6"/>
      <c r="S53" s="284" t="str">
        <f t="shared" si="0"/>
        <v>Mild tikka masala með kjúklingi</v>
      </c>
      <c r="T53" s="282">
        <f ca="1">IF($B53="","",$C53/1000*IFERROR(INDEX(Vöruskrá!$R:$R,MATCH($B53,Vöruskrá!$B:$B,0)),0))</f>
        <v>0</v>
      </c>
      <c r="U53" s="283" t="str">
        <f t="shared" ca="1" si="1"/>
        <v/>
      </c>
      <c r="W53">
        <f t="shared" ca="1" si="2"/>
        <v>0</v>
      </c>
    </row>
    <row r="54" spans="1:23">
      <c r="A54" s="6"/>
      <c r="B54" s="6" t="s">
        <v>1270</v>
      </c>
      <c r="C54" s="27">
        <v>900</v>
      </c>
      <c r="D54" s="22" t="s">
        <v>1270</v>
      </c>
      <c r="E54" s="22" t="s">
        <v>134</v>
      </c>
      <c r="F54" s="22"/>
      <c r="G54" s="23"/>
      <c r="H54" s="23"/>
      <c r="I54" s="23"/>
      <c r="J54" s="23"/>
      <c r="K54" s="23"/>
      <c r="L54" s="23"/>
      <c r="M54" s="23"/>
      <c r="N54" s="23"/>
      <c r="O54" s="24"/>
      <c r="P54" s="6"/>
      <c r="Q54" s="27"/>
      <c r="R54" s="6"/>
      <c r="S54" s="284" t="str">
        <f t="shared" si="0"/>
        <v>Mild tikka masala með kjúklingi</v>
      </c>
      <c r="T54" s="282">
        <f ca="1">IF($B54="","",$C54/1000*IFERROR(INDEX(Vöruskrá!$R:$R,MATCH($B54,Vöruskrá!$B:$B,0)),0))</f>
        <v>355.5</v>
      </c>
      <c r="U54" s="283" t="str">
        <f t="shared" ca="1" si="1"/>
        <v/>
      </c>
      <c r="W54">
        <f t="shared" ca="1" si="2"/>
        <v>0</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 ca="1">IF(OR(B55="",C55=""),"",IFERROR(C55/1000*IFERROR(INDEX(Vöruskrá!R:R,MATCH(B55,Vöruskrá!B:B,0)),0)/1000,""))</f>
        <v>0.1</v>
      </c>
      <c r="P55" s="20"/>
      <c r="Q55" s="25"/>
      <c r="R55" s="26"/>
      <c r="S55" s="284" t="str">
        <f t="shared" si="0"/>
        <v>Mild tikka masala með kjúklingi</v>
      </c>
      <c r="T55" s="282">
        <f ca="1">IF($B55="","",$C55/1000*IFERROR(INDEX(Vöruskrá!$R:$R,MATCH($B55,Vöruskrá!$B:$B,0)),0))</f>
        <v>100</v>
      </c>
      <c r="U55" s="283" t="str">
        <f t="shared" ca="1" si="1"/>
        <v/>
      </c>
      <c r="W55">
        <f t="shared" ca="1" si="2"/>
        <v>0</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84" t="str">
        <f t="shared" si="0"/>
        <v>Mild tikka masala með kjúklingi</v>
      </c>
      <c r="T56" s="282">
        <f ca="1">IF($B56="","",$C56/1000*IFERROR(INDEX(Vöruskrá!$R:$R,MATCH($B56,Vöruskrá!$B:$B,0)),0))</f>
        <v>600</v>
      </c>
      <c r="U56" s="283" t="str">
        <f t="shared" ca="1" si="1"/>
        <v/>
      </c>
      <c r="W56">
        <f t="shared" ca="1" si="2"/>
        <v>0</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 ca="1">IF(OR(B57="",C57=""),"",IFERROR(C57/1000*IFERROR(INDEX(Vöruskrá!R:R,MATCH(B57,Vöruskrá!B:B,0)),0)/1000,""))</f>
        <v>0</v>
      </c>
      <c r="P57" s="6"/>
      <c r="Q57" s="27"/>
      <c r="R57" s="6"/>
      <c r="S57" s="284" t="str">
        <f t="shared" si="0"/>
        <v>Mild tikka masala með kjúklingi</v>
      </c>
      <c r="T57" s="282">
        <f ca="1">IF($B57="","",$C57/1000*IFERROR(INDEX(Vöruskrá!$R:$R,MATCH($B57,Vöruskrá!$B:$B,0)),0))</f>
        <v>0</v>
      </c>
      <c r="U57" s="283" t="str">
        <f t="shared" ca="1" si="1"/>
        <v/>
      </c>
      <c r="W57">
        <f t="shared" ca="1" si="2"/>
        <v>0</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 ca="1">IF(OR(B58="",C58=""),"",IFERROR(C58/1000*IFERROR(INDEX(Vöruskrá!R:R,MATCH(B58,Vöruskrá!B:B,0)),0)/1000,""))</f>
        <v>0</v>
      </c>
      <c r="P58" s="20"/>
      <c r="Q58" s="25"/>
      <c r="R58" s="26"/>
      <c r="S58" s="284" t="str">
        <f t="shared" si="0"/>
        <v>Mild tikka masala með kjúklingi</v>
      </c>
      <c r="T58" s="282">
        <f ca="1">IF($B58="","",$C58/1000*IFERROR(INDEX(Vöruskrá!$R:$R,MATCH($B58,Vöruskrá!$B:$B,0)),0))</f>
        <v>0</v>
      </c>
      <c r="U58" s="283" t="str">
        <f t="shared" ca="1" si="1"/>
        <v/>
      </c>
      <c r="W58">
        <f t="shared" ca="1" si="2"/>
        <v>0</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 ca="1">IF(OR(B59="",C59=""),"",IFERROR(C59/1000*IFERROR(INDEX(Vöruskrá!R:R,MATCH(B59,Vöruskrá!B:B,0)),0)/1000,""))</f>
        <v>0.06</v>
      </c>
      <c r="P59" s="6"/>
      <c r="Q59" s="27"/>
      <c r="R59" s="6"/>
      <c r="S59" s="284" t="str">
        <f t="shared" si="0"/>
        <v>Mild tikka masala með kjúklingi</v>
      </c>
      <c r="T59" s="282">
        <f ca="1">IF($B59="","",$C59/1000*IFERROR(INDEX(Vöruskrá!$R:$R,MATCH($B59,Vöruskrá!$B:$B,0)),0))</f>
        <v>60</v>
      </c>
      <c r="U59" s="283" t="str">
        <f t="shared" ca="1" si="1"/>
        <v/>
      </c>
      <c r="W59">
        <f t="shared" ca="1" si="2"/>
        <v>0</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 ca="1">IF(OR(B60="",C60=""),"",IFERROR(C60/1000*IFERROR(INDEX(Vöruskrá!R:R,MATCH(B60,Vöruskrá!B:B,0)),0)/1000,""))</f>
        <v/>
      </c>
      <c r="P60" s="28" t="s">
        <v>1554</v>
      </c>
      <c r="Q60" s="30" t="s">
        <v>1555</v>
      </c>
      <c r="R60" s="31" t="s">
        <v>1556</v>
      </c>
      <c r="S60" s="284" t="str">
        <f t="shared" si="0"/>
        <v>Kjúklingasúpa með núðlum og grænmeti</v>
      </c>
      <c r="T60" s="282" t="str">
        <f ca="1">IF($B60="","",$C60/1000*IFERROR(INDEX(Vöruskrá!$R:$R,MATCH($B60,Vöruskrá!$B:$B,0)),0))</f>
        <v/>
      </c>
      <c r="U60" s="283">
        <f t="shared" ca="1" si="1"/>
        <v>330.97500000000002</v>
      </c>
      <c r="W60">
        <f t="shared" ca="1" si="2"/>
        <v>0</v>
      </c>
    </row>
    <row r="61" spans="1:23">
      <c r="A61" s="6"/>
      <c r="B61" s="6" t="s">
        <v>170</v>
      </c>
      <c r="C61" s="27">
        <v>25000</v>
      </c>
      <c r="D61" s="22" t="s">
        <v>172</v>
      </c>
      <c r="E61" s="22"/>
      <c r="F61" s="22"/>
      <c r="G61" s="23">
        <v>137</v>
      </c>
      <c r="H61" s="23">
        <v>9</v>
      </c>
      <c r="I61" s="23">
        <v>2.2999999999999998</v>
      </c>
      <c r="J61" s="23"/>
      <c r="K61" s="23"/>
      <c r="L61" s="23">
        <v>14</v>
      </c>
      <c r="M61" s="23">
        <v>0.8</v>
      </c>
      <c r="N61" s="23"/>
      <c r="O61" s="24">
        <f ca="1">IF(OR(B61="",C61=""),"",IFERROR(C61/1000*IFERROR(INDEX(Vöruskrá!R:R,MATCH(B61,Vöruskrá!B:B,0)),0)/1000,""))</f>
        <v>27.5</v>
      </c>
      <c r="P61" s="6"/>
      <c r="Q61" s="27"/>
      <c r="R61" s="6"/>
      <c r="S61" s="284" t="str">
        <f t="shared" si="0"/>
        <v>Kjúklingasúpa með núðlum og grænmeti</v>
      </c>
      <c r="T61" s="282">
        <f ca="1">IF($B61="","",$C61/1000*IFERROR(INDEX(Vöruskrá!$R:$R,MATCH($B61,Vöruskrá!$B:$B,0)),0))</f>
        <v>27500</v>
      </c>
      <c r="U61" s="283" t="str">
        <f t="shared" ca="1" si="1"/>
        <v/>
      </c>
      <c r="W61">
        <f t="shared" ca="1" si="2"/>
        <v>0</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 ca="1">IF(OR(B62="",C62=""),"",IFERROR(C62/1000*IFERROR(INDEX(Vöruskrá!R:R,MATCH(B62,Vöruskrá!B:B,0)),0)/1000,""))</f>
        <v>4.5</v>
      </c>
      <c r="P62" s="20"/>
      <c r="Q62" s="25"/>
      <c r="R62" s="26"/>
      <c r="S62" s="284" t="str">
        <f t="shared" si="0"/>
        <v>Kjúklingasúpa með núðlum og grænmeti</v>
      </c>
      <c r="T62" s="282">
        <f ca="1">IF($B62="","",$C62/1000*IFERROR(INDEX(Vöruskrá!$R:$R,MATCH($B62,Vöruskrá!$B:$B,0)),0))</f>
        <v>4500</v>
      </c>
      <c r="U62" s="283" t="str">
        <f t="shared" ca="1" si="1"/>
        <v/>
      </c>
      <c r="W62">
        <f t="shared" ca="1" si="2"/>
        <v>0</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84" t="str">
        <f t="shared" si="0"/>
        <v>Kjúklingasúpa með núðlum og grænmeti</v>
      </c>
      <c r="T63" s="282">
        <f ca="1">IF($B63="","",$C63/1000*IFERROR(INDEX(Vöruskrá!$R:$R,MATCH($B63,Vöruskrá!$B:$B,0)),0))</f>
        <v>0</v>
      </c>
      <c r="U63" s="283" t="str">
        <f t="shared" ca="1" si="1"/>
        <v/>
      </c>
      <c r="W63">
        <f t="shared" ca="1" si="2"/>
        <v>0</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 ca="1">IF(OR(B64="",C64=""),"",IFERROR(C64/1000*IFERROR(INDEX(Vöruskrá!R:R,MATCH(B64,Vöruskrá!B:B,0)),0)/1000,""))</f>
        <v>0</v>
      </c>
      <c r="P64" s="6"/>
      <c r="Q64" s="27"/>
      <c r="R64" s="6"/>
      <c r="S64" s="284" t="str">
        <f t="shared" si="0"/>
        <v>Kjúklingasúpa með núðlum og grænmeti</v>
      </c>
      <c r="T64" s="282">
        <f ca="1">IF($B64="","",$C64/1000*IFERROR(INDEX(Vöruskrá!$R:$R,MATCH($B64,Vöruskrá!$B:$B,0)),0))</f>
        <v>0</v>
      </c>
      <c r="U64" s="283" t="str">
        <f t="shared" ca="1" si="1"/>
        <v/>
      </c>
      <c r="W64">
        <f t="shared" ca="1" si="2"/>
        <v>0</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 ca="1">IF(OR(B65="",C65=""),"",IFERROR(C65/1000*IFERROR(INDEX(Vöruskrá!R:R,MATCH(B65,Vöruskrá!B:B,0)),0)/1000,""))</f>
        <v>0</v>
      </c>
      <c r="P65" s="20"/>
      <c r="Q65" s="25"/>
      <c r="R65" s="26"/>
      <c r="S65" s="284" t="str">
        <f t="shared" si="0"/>
        <v>Kjúklingasúpa með núðlum og grænmeti</v>
      </c>
      <c r="T65" s="282">
        <f ca="1">IF($B65="","",$C65/1000*IFERROR(INDEX(Vöruskrá!$R:$R,MATCH($B65,Vöruskrá!$B:$B,0)),0))</f>
        <v>0</v>
      </c>
      <c r="U65" s="283" t="str">
        <f t="shared" ca="1" si="1"/>
        <v/>
      </c>
      <c r="W65">
        <f t="shared" ca="1" si="2"/>
        <v>0</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 ca="1">IF(OR(B66="",C66=""),"",IFERROR(C66/1000*IFERROR(INDEX(Vöruskrá!R:R,MATCH(B66,Vöruskrá!B:B,0)),0)/1000,""))</f>
        <v>0</v>
      </c>
      <c r="P66" s="6"/>
      <c r="Q66" s="27"/>
      <c r="R66" s="6"/>
      <c r="S66" s="284" t="str">
        <f t="shared" si="0"/>
        <v>Kjúklingasúpa með núðlum og grænmeti</v>
      </c>
      <c r="T66" s="282">
        <f ca="1">IF($B66="","",$C66/1000*IFERROR(INDEX(Vöruskrá!$R:$R,MATCH($B66,Vöruskrá!$B:$B,0)),0))</f>
        <v>0</v>
      </c>
      <c r="U66" s="283" t="str">
        <f t="shared" ca="1" si="1"/>
        <v/>
      </c>
      <c r="W66">
        <f t="shared" ca="1" si="2"/>
        <v>0</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 ca="1">IF(OR(B67="",C67=""),"",IFERROR(C67/1000*IFERROR(INDEX(Vöruskrá!R:R,MATCH(B67,Vöruskrá!B:B,0)),0)/1000,""))</f>
        <v>0</v>
      </c>
      <c r="P67" s="20"/>
      <c r="Q67" s="25"/>
      <c r="R67" s="26"/>
      <c r="S67" s="284" t="str">
        <f t="shared" si="0"/>
        <v>Kjúklingasúpa með núðlum og grænmeti</v>
      </c>
      <c r="T67" s="282">
        <f ca="1">IF($B67="","",$C67/1000*IFERROR(INDEX(Vöruskrá!$R:$R,MATCH($B67,Vöruskrá!$B:$B,0)),0))</f>
        <v>0</v>
      </c>
      <c r="U67" s="283" t="str">
        <f t="shared" ca="1" si="1"/>
        <v/>
      </c>
      <c r="W67">
        <f t="shared" ca="1" si="2"/>
        <v>0</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 ca="1">IF(OR(B68="",C68=""),"",IFERROR(C68/1000*IFERROR(INDEX(Vöruskrá!R:R,MATCH(B68,Vöruskrá!B:B,0)),0)/1000,""))</f>
        <v>0</v>
      </c>
      <c r="P68" s="6"/>
      <c r="Q68" s="27"/>
      <c r="R68" s="6"/>
      <c r="S68" s="284" t="str">
        <f t="shared" ref="S68:S131" si="3">IF($A68="",S67,$A68)</f>
        <v>Kjúklingasúpa með núðlum og grænmeti</v>
      </c>
      <c r="T68" s="282">
        <f ca="1">IF($B68="","",$C68/1000*IFERROR(INDEX(Vöruskrá!$R:$R,MATCH($B68,Vöruskrá!$B:$B,0)),0))</f>
        <v>0</v>
      </c>
      <c r="U68" s="283" t="str">
        <f t="shared" ref="U68:U131" ca="1" si="4">IF($A68="","",IFERROR(SUMIFS($T:$T,$S:$S,$A68)/(SUMIFS($C:$C,$S:$S,$A68)/1000),""))</f>
        <v/>
      </c>
      <c r="W68">
        <f t="shared" ref="W68:W131" ca="1" si="5">IF($A68="",W67,$A68)</f>
        <v>0</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 ca="1">IF(OR(B69="",C69=""),"",IFERROR(C69/1000*IFERROR(INDEX(Vöruskrá!R:R,MATCH(B69,Vöruskrá!B:B,0)),0)/1000,""))</f>
        <v>0</v>
      </c>
      <c r="P69" s="20"/>
      <c r="Q69" s="25"/>
      <c r="R69" s="26"/>
      <c r="S69" s="284" t="str">
        <f t="shared" si="3"/>
        <v>Kjúklingasúpa með núðlum og grænmeti</v>
      </c>
      <c r="T69" s="282">
        <f ca="1">IF($B69="","",$C69/1000*IFERROR(INDEX(Vöruskrá!$R:$R,MATCH($B69,Vöruskrá!$B:$B,0)),0))</f>
        <v>0</v>
      </c>
      <c r="U69" s="283" t="str">
        <f t="shared" ca="1" si="4"/>
        <v/>
      </c>
      <c r="W69">
        <f t="shared" ca="1" si="5"/>
        <v>0</v>
      </c>
    </row>
    <row r="70" spans="1:23">
      <c r="A70" s="20"/>
      <c r="B70" s="20" t="s">
        <v>1270</v>
      </c>
      <c r="C70" s="21">
        <v>500</v>
      </c>
      <c r="D70" s="22" t="s">
        <v>1270</v>
      </c>
      <c r="E70" s="22" t="s">
        <v>134</v>
      </c>
      <c r="F70" s="22"/>
      <c r="G70" s="23"/>
      <c r="H70" s="23"/>
      <c r="I70" s="23"/>
      <c r="J70" s="23"/>
      <c r="K70" s="23"/>
      <c r="L70" s="23"/>
      <c r="M70" s="23"/>
      <c r="N70" s="23"/>
      <c r="O70" s="24"/>
      <c r="P70" s="20"/>
      <c r="Q70" s="25"/>
      <c r="R70" s="26"/>
      <c r="S70" s="284" t="str">
        <f t="shared" si="3"/>
        <v>Kjúklingasúpa með núðlum og grænmeti</v>
      </c>
      <c r="T70" s="282">
        <f ca="1">IF($B70="","",$C70/1000*IFERROR(INDEX(Vöruskrá!$R:$R,MATCH($B70,Vöruskrá!$B:$B,0)),0))</f>
        <v>197.5</v>
      </c>
      <c r="U70" s="283" t="str">
        <f t="shared" ca="1" si="4"/>
        <v/>
      </c>
      <c r="W70">
        <f t="shared" ca="1" si="5"/>
        <v>0</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84" t="str">
        <f t="shared" si="3"/>
        <v>Kjúklingasúpa með núðlum og grænmeti</v>
      </c>
      <c r="T71" s="282">
        <f ca="1">IF($B71="","",$C71/1000*IFERROR(INDEX(Vöruskrá!$R:$R,MATCH($B71,Vöruskrá!$B:$B,0)),0))</f>
        <v>900</v>
      </c>
      <c r="U71" s="283" t="str">
        <f t="shared" ca="1" si="4"/>
        <v/>
      </c>
      <c r="W71">
        <f t="shared" ca="1" si="5"/>
        <v>0</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 ca="1">IF(OR(B72="",C72=""),"",IFERROR(C72/1000*IFERROR(INDEX(Vöruskrá!R:R,MATCH(B72,Vöruskrá!B:B,0)),0)/1000,""))</f>
        <v>0</v>
      </c>
      <c r="P72" s="6"/>
      <c r="Q72" s="27"/>
      <c r="R72" s="6"/>
      <c r="S72" s="284" t="str">
        <f t="shared" si="3"/>
        <v>Kjúklingasúpa með núðlum og grænmeti</v>
      </c>
      <c r="T72" s="282">
        <f ca="1">IF($B72="","",$C72/1000*IFERROR(INDEX(Vöruskrá!$R:$R,MATCH($B72,Vöruskrá!$B:$B,0)),0))</f>
        <v>0</v>
      </c>
      <c r="U72" s="283" t="str">
        <f t="shared" ca="1" si="4"/>
        <v/>
      </c>
      <c r="W72">
        <f t="shared" ca="1" si="5"/>
        <v>0</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 ca="1">IF(OR(B73="",C73=""),"",IFERROR(C73/1000*IFERROR(INDEX(Vöruskrá!R:R,MATCH(B73,Vöruskrá!B:B,0)),0)/1000,""))</f>
        <v>0</v>
      </c>
      <c r="P73" s="20"/>
      <c r="Q73" s="25"/>
      <c r="R73" s="26"/>
      <c r="S73" s="284" t="str">
        <f t="shared" si="3"/>
        <v>Kjúklingasúpa með núðlum og grænmeti</v>
      </c>
      <c r="T73" s="282">
        <f ca="1">IF($B73="","",$C73/1000*IFERROR(INDEX(Vöruskrá!$R:$R,MATCH($B73,Vöruskrá!$B:$B,0)),0))</f>
        <v>0</v>
      </c>
      <c r="U73" s="283" t="str">
        <f t="shared" ca="1" si="4"/>
        <v/>
      </c>
      <c r="W73">
        <f t="shared" ca="1" si="5"/>
        <v>0</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 ca="1">IF(OR(B74="",C74=""),"",IFERROR(C74/1000*IFERROR(INDEX(Vöruskrá!R:R,MATCH(B74,Vöruskrá!B:B,0)),0)/1000,""))</f>
        <v/>
      </c>
      <c r="P74" s="13" t="s">
        <v>1559</v>
      </c>
      <c r="Q74" s="18" t="s">
        <v>1560</v>
      </c>
      <c r="R74" s="19" t="s">
        <v>1561</v>
      </c>
      <c r="S74" s="284" t="str">
        <f t="shared" si="3"/>
        <v>Pastagratín með osti og grænmeti</v>
      </c>
      <c r="T74" s="282" t="str">
        <f ca="1">IF($B74="","",$C74/1000*IFERROR(INDEX(Vöruskrá!$R:$R,MATCH($B74,Vöruskrá!$B:$B,0)),0))</f>
        <v/>
      </c>
      <c r="U74" s="283">
        <f t="shared" ca="1" si="4"/>
        <v>262.1723076923077</v>
      </c>
      <c r="W74">
        <f t="shared" ca="1" si="5"/>
        <v>0</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 ca="1">IF(OR(B75="",C75=""),"",IFERROR(C75/1000*IFERROR(INDEX(Vöruskrá!R:R,MATCH(B75,Vöruskrá!B:B,0)),0)/1000,""))</f>
        <v>0</v>
      </c>
      <c r="P75" s="20"/>
      <c r="Q75" s="25"/>
      <c r="R75" s="26"/>
      <c r="S75" s="284" t="str">
        <f t="shared" si="3"/>
        <v>Pastagratín með osti og grænmeti</v>
      </c>
      <c r="T75" s="282">
        <f ca="1">IF($B75="","",$C75/1000*IFERROR(INDEX(Vöruskrá!$R:$R,MATCH($B75,Vöruskrá!$B:$B,0)),0))</f>
        <v>0</v>
      </c>
      <c r="U75" s="283" t="str">
        <f t="shared" ca="1" si="4"/>
        <v/>
      </c>
      <c r="W75">
        <f t="shared" ca="1" si="5"/>
        <v>0</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 ca="1">IF(OR(B76="",C76=""),"",IFERROR(C76/1000*IFERROR(INDEX(Vöruskrá!R:R,MATCH(B76,Vöruskrá!B:B,0)),0)/1000,""))</f>
        <v>0</v>
      </c>
      <c r="P76" s="6"/>
      <c r="Q76" s="27"/>
      <c r="R76" s="6"/>
      <c r="S76" s="284" t="str">
        <f t="shared" si="3"/>
        <v>Pastagratín með osti og grænmeti</v>
      </c>
      <c r="T76" s="282">
        <f ca="1">IF($B76="","",$C76/1000*IFERROR(INDEX(Vöruskrá!$R:$R,MATCH($B76,Vöruskrá!$B:$B,0)),0))</f>
        <v>0</v>
      </c>
      <c r="U76" s="283" t="str">
        <f t="shared" ca="1" si="4"/>
        <v/>
      </c>
      <c r="W76">
        <f t="shared" ca="1" si="5"/>
        <v>0</v>
      </c>
    </row>
    <row r="77" spans="1:23">
      <c r="A77" s="6"/>
      <c r="B77" s="6" t="s">
        <v>1058</v>
      </c>
      <c r="C77" s="27">
        <v>10000</v>
      </c>
      <c r="D77" s="22" t="s">
        <v>1059</v>
      </c>
      <c r="E77" s="22" t="s">
        <v>120</v>
      </c>
      <c r="F77" s="22"/>
      <c r="G77" s="23"/>
      <c r="H77" s="23"/>
      <c r="I77" s="23"/>
      <c r="J77" s="23"/>
      <c r="K77" s="23"/>
      <c r="L77" s="23"/>
      <c r="M77" s="23"/>
      <c r="N77" s="23"/>
      <c r="O77" s="24"/>
      <c r="P77" s="6"/>
      <c r="Q77" s="27"/>
      <c r="R77" s="6"/>
      <c r="S77" s="284" t="str">
        <f t="shared" si="3"/>
        <v>Pastagratín með osti og grænmeti</v>
      </c>
      <c r="T77" s="282">
        <f ca="1">IF($B77="","",$C77/1000*IFERROR(INDEX(Vöruskrá!$R:$R,MATCH($B77,Vöruskrá!$B:$B,0)),0))</f>
        <v>9000</v>
      </c>
      <c r="U77" s="283" t="str">
        <f t="shared" ca="1" si="4"/>
        <v/>
      </c>
      <c r="W77">
        <f t="shared" ca="1" si="5"/>
        <v>0</v>
      </c>
    </row>
    <row r="78" spans="1:23">
      <c r="A78" s="6"/>
      <c r="B78" s="6" t="s">
        <v>1106</v>
      </c>
      <c r="C78" s="27">
        <v>5000</v>
      </c>
      <c r="D78" s="22" t="s">
        <v>1106</v>
      </c>
      <c r="E78" s="22" t="s">
        <v>1099</v>
      </c>
      <c r="F78" s="22"/>
      <c r="G78" s="23"/>
      <c r="H78" s="23"/>
      <c r="I78" s="23"/>
      <c r="J78" s="23"/>
      <c r="K78" s="23"/>
      <c r="L78" s="23"/>
      <c r="M78" s="23"/>
      <c r="N78" s="23"/>
      <c r="O78" s="24"/>
      <c r="P78" s="6"/>
      <c r="Q78" s="27"/>
      <c r="R78" s="6"/>
      <c r="S78" s="284" t="str">
        <f t="shared" si="3"/>
        <v>Pastagratín með osti og grænmeti</v>
      </c>
      <c r="T78" s="282">
        <f ca="1">IF($B78="","",$C78/1000*IFERROR(INDEX(Vöruskrá!$R:$R,MATCH($B78,Vöruskrá!$B:$B,0)),0))</f>
        <v>3000</v>
      </c>
      <c r="U78" s="283" t="str">
        <f t="shared" ca="1" si="4"/>
        <v/>
      </c>
      <c r="W78">
        <f t="shared" ca="1" si="5"/>
        <v>0</v>
      </c>
    </row>
    <row r="79" spans="1:23">
      <c r="A79" s="6"/>
      <c r="B79" s="6" t="s">
        <v>1116</v>
      </c>
      <c r="C79" s="27">
        <v>3000</v>
      </c>
      <c r="D79" s="22" t="s">
        <v>1117</v>
      </c>
      <c r="E79" s="22" t="s">
        <v>1099</v>
      </c>
      <c r="F79" s="22"/>
      <c r="G79" s="23"/>
      <c r="H79" s="23"/>
      <c r="I79" s="23"/>
      <c r="J79" s="23"/>
      <c r="K79" s="23"/>
      <c r="L79" s="23"/>
      <c r="M79" s="23"/>
      <c r="N79" s="23"/>
      <c r="O79" s="24"/>
      <c r="P79" s="6"/>
      <c r="Q79" s="27"/>
      <c r="R79" s="6"/>
      <c r="S79" s="284" t="str">
        <f t="shared" si="3"/>
        <v>Pastagratín með osti og grænmeti</v>
      </c>
      <c r="T79" s="282">
        <f ca="1">IF($B79="","",$C79/1000*IFERROR(INDEX(Vöruskrá!$R:$R,MATCH($B79,Vöruskrá!$B:$B,0)),0))</f>
        <v>2400</v>
      </c>
      <c r="U79" s="283" t="str">
        <f t="shared" ca="1" si="4"/>
        <v/>
      </c>
      <c r="W79">
        <f t="shared" ca="1" si="5"/>
        <v>0</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 ca="1">IF(OR(B80="",C80=""),"",IFERROR(C80/1000*IFERROR(INDEX(Vöruskrá!R:R,MATCH(B80,Vöruskrá!B:B,0)),0)/1000,""))</f>
        <v>0</v>
      </c>
      <c r="P80" s="20"/>
      <c r="Q80" s="25"/>
      <c r="R80" s="26"/>
      <c r="S80" s="284" t="str">
        <f t="shared" si="3"/>
        <v>Pastagratín með osti og grænmeti</v>
      </c>
      <c r="T80" s="282">
        <f ca="1">IF($B80="","",$C80/1000*IFERROR(INDEX(Vöruskrá!$R:$R,MATCH($B80,Vöruskrá!$B:$B,0)),0))</f>
        <v>0</v>
      </c>
      <c r="U80" s="283" t="str">
        <f t="shared" ca="1" si="4"/>
        <v/>
      </c>
      <c r="W80">
        <f t="shared" ca="1" si="5"/>
        <v>0</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 ca="1">IF(OR(B81="",C81=""),"",IFERROR(C81/1000*IFERROR(INDEX(Vöruskrá!R:R,MATCH(B81,Vöruskrá!B:B,0)),0)/1000,""))</f>
        <v>0</v>
      </c>
      <c r="P81" s="6"/>
      <c r="Q81" s="27"/>
      <c r="R81" s="6"/>
      <c r="S81" s="284" t="str">
        <f t="shared" si="3"/>
        <v>Pastagratín með osti og grænmeti</v>
      </c>
      <c r="T81" s="282">
        <f ca="1">IF($B81="","",$C81/1000*IFERROR(INDEX(Vöruskrá!$R:$R,MATCH($B81,Vöruskrá!$B:$B,0)),0))</f>
        <v>0</v>
      </c>
      <c r="U81" s="283" t="str">
        <f t="shared" ca="1" si="4"/>
        <v/>
      </c>
      <c r="W81">
        <f t="shared" ca="1" si="5"/>
        <v>0</v>
      </c>
    </row>
    <row r="82" spans="1:23">
      <c r="A82" s="20"/>
      <c r="B82" s="20" t="s">
        <v>348</v>
      </c>
      <c r="C82" s="21">
        <v>1200</v>
      </c>
      <c r="D82" s="22" t="s">
        <v>351</v>
      </c>
      <c r="E82" s="22" t="s">
        <v>134</v>
      </c>
      <c r="F82" s="22"/>
      <c r="G82" s="23"/>
      <c r="H82" s="23"/>
      <c r="I82" s="23"/>
      <c r="J82" s="23"/>
      <c r="K82" s="23"/>
      <c r="L82" s="23"/>
      <c r="M82" s="23"/>
      <c r="N82" s="23"/>
      <c r="O82" s="24">
        <f ca="1">IF(OR(B82="",C82=""),"",IFERROR(C82/1000*IFERROR(INDEX(Vöruskrá!R:R,MATCH(B82,Vöruskrá!B:B,0)),0)/1000,""))</f>
        <v>0</v>
      </c>
      <c r="P82" s="20"/>
      <c r="Q82" s="25"/>
      <c r="R82" s="26"/>
      <c r="S82" s="284" t="str">
        <f t="shared" si="3"/>
        <v>Pastagratín með osti og grænmeti</v>
      </c>
      <c r="T82" s="282">
        <f ca="1">IF($B82="","",$C82/1000*IFERROR(INDEX(Vöruskrá!$R:$R,MATCH($B82,Vöruskrá!$B:$B,0)),0))</f>
        <v>0</v>
      </c>
      <c r="U82" s="283" t="str">
        <f t="shared" ca="1" si="4"/>
        <v/>
      </c>
      <c r="W82">
        <f t="shared" ca="1" si="5"/>
        <v>0</v>
      </c>
    </row>
    <row r="83" spans="1:23">
      <c r="A83" s="20"/>
      <c r="B83" s="20" t="s">
        <v>1270</v>
      </c>
      <c r="C83" s="21">
        <v>800</v>
      </c>
      <c r="D83" s="22" t="s">
        <v>1270</v>
      </c>
      <c r="E83" s="22" t="s">
        <v>134</v>
      </c>
      <c r="F83" s="22"/>
      <c r="G83" s="23"/>
      <c r="H83" s="23"/>
      <c r="I83" s="23"/>
      <c r="J83" s="23"/>
      <c r="K83" s="23"/>
      <c r="L83" s="23"/>
      <c r="M83" s="23"/>
      <c r="N83" s="23"/>
      <c r="O83" s="24"/>
      <c r="P83" s="20"/>
      <c r="Q83" s="25"/>
      <c r="R83" s="26"/>
      <c r="S83" s="284" t="str">
        <f t="shared" si="3"/>
        <v>Pastagratín með osti og grænmeti</v>
      </c>
      <c r="T83" s="282">
        <f ca="1">IF($B83="","",$C83/1000*IFERROR(INDEX(Vöruskrá!$R:$R,MATCH($B83,Vöruskrá!$B:$B,0)),0))</f>
        <v>316</v>
      </c>
      <c r="U83" s="283" t="str">
        <f t="shared" ca="1" si="4"/>
        <v/>
      </c>
      <c r="W83">
        <f t="shared" ca="1" si="5"/>
        <v>0</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84" t="str">
        <f t="shared" si="3"/>
        <v>Pastagratín með osti og grænmeti</v>
      </c>
      <c r="T84" s="282">
        <f ca="1">IF($B84="","",$C84/1000*IFERROR(INDEX(Vöruskrá!$R:$R,MATCH($B84,Vöruskrá!$B:$B,0)),0))</f>
        <v>1725.2</v>
      </c>
      <c r="U84" s="283" t="str">
        <f t="shared" ca="1" si="4"/>
        <v/>
      </c>
      <c r="W84">
        <f t="shared" ca="1" si="5"/>
        <v>0</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 ca="1">IF(OR(B85="",C85=""),"",IFERROR(C85/1000*IFERROR(INDEX(Vöruskrá!R:R,MATCH(B85,Vöruskrá!B:B,0)),0)/1000,""))</f>
        <v>0</v>
      </c>
      <c r="P85" s="6"/>
      <c r="Q85" s="27"/>
      <c r="R85" s="6"/>
      <c r="S85" s="284" t="str">
        <f t="shared" si="3"/>
        <v>Pastagratín með osti og grænmeti</v>
      </c>
      <c r="T85" s="282">
        <f ca="1">IF($B85="","",$C85/1000*IFERROR(INDEX(Vöruskrá!$R:$R,MATCH($B85,Vöruskrá!$B:$B,0)),0))</f>
        <v>0</v>
      </c>
      <c r="U85" s="283" t="str">
        <f t="shared" ca="1" si="4"/>
        <v/>
      </c>
      <c r="W85">
        <f t="shared" ca="1" si="5"/>
        <v>0</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 ca="1">IF(OR(B86="",C86=""),"",IFERROR(C86/1000*IFERROR(INDEX(Vöruskrá!R:R,MATCH(B86,Vöruskrá!B:B,0)),0)/1000,""))</f>
        <v>0.6</v>
      </c>
      <c r="P86" s="20"/>
      <c r="Q86" s="25"/>
      <c r="R86" s="26"/>
      <c r="S86" s="284" t="str">
        <f t="shared" si="3"/>
        <v>Pastagratín með osti og grænmeti</v>
      </c>
      <c r="T86" s="282">
        <f ca="1">IF($B86="","",$C86/1000*IFERROR(INDEX(Vöruskrá!$R:$R,MATCH($B86,Vöruskrá!$B:$B,0)),0))</f>
        <v>600</v>
      </c>
      <c r="U86" s="283" t="str">
        <f t="shared" ca="1" si="4"/>
        <v/>
      </c>
      <c r="W86">
        <f t="shared" ca="1" si="5"/>
        <v>0</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 ca="1">IF(OR(B87="",C87=""),"",IFERROR(C87/1000*IFERROR(INDEX(Vöruskrá!R:R,MATCH(B87,Vöruskrá!B:B,0)),0)/1000,""))</f>
        <v/>
      </c>
      <c r="P87" s="13" t="s">
        <v>1564</v>
      </c>
      <c r="Q87" s="18" t="s">
        <v>1565</v>
      </c>
      <c r="R87" s="19" t="s">
        <v>1566</v>
      </c>
      <c r="S87" s="284" t="str">
        <f t="shared" si="3"/>
        <v>Vegan mexicosúpa</v>
      </c>
      <c r="T87" s="282" t="str">
        <f ca="1">IF($B87="","",$C87/1000*IFERROR(INDEX(Vöruskrá!$R:$R,MATCH($B87,Vöruskrá!$B:$B,0)),0))</f>
        <v/>
      </c>
      <c r="U87" s="283">
        <f t="shared" ca="1" si="4"/>
        <v>79.983678150778587</v>
      </c>
      <c r="W87">
        <f t="shared" ca="1" si="5"/>
        <v>0</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 ca="1">IF(OR(B88="",C88=""),"",IFERROR(C88/1000*IFERROR(INDEX(Vöruskrá!R:R,MATCH(B88,Vöruskrá!B:B,0)),0)/1000,""))</f>
        <v>0</v>
      </c>
      <c r="P88" s="20"/>
      <c r="Q88" s="25"/>
      <c r="R88" s="26"/>
      <c r="S88" s="284" t="str">
        <f t="shared" si="3"/>
        <v>Vegan mexicosúpa</v>
      </c>
      <c r="T88" s="282">
        <f ca="1">IF($B88="","",$C88/1000*IFERROR(INDEX(Vöruskrá!$R:$R,MATCH($B88,Vöruskrá!$B:$B,0)),0))</f>
        <v>0</v>
      </c>
      <c r="U88" s="283" t="str">
        <f t="shared" ca="1" si="4"/>
        <v/>
      </c>
      <c r="W88">
        <f t="shared" ca="1" si="5"/>
        <v>0</v>
      </c>
    </row>
    <row r="89" spans="1:23">
      <c r="A89" s="6"/>
      <c r="B89" s="6" t="s">
        <v>738</v>
      </c>
      <c r="C89" s="27">
        <v>2500</v>
      </c>
      <c r="D89" s="22" t="s">
        <v>741</v>
      </c>
      <c r="E89" s="22"/>
      <c r="F89" s="22"/>
      <c r="G89" s="23">
        <v>28</v>
      </c>
      <c r="H89" s="23">
        <v>0.4</v>
      </c>
      <c r="I89" s="23">
        <v>0.1</v>
      </c>
      <c r="J89" s="23">
        <v>4.5</v>
      </c>
      <c r="K89" s="23">
        <v>4.3</v>
      </c>
      <c r="L89" s="23">
        <v>0.9</v>
      </c>
      <c r="M89" s="23">
        <v>0</v>
      </c>
      <c r="N89" s="23">
        <v>1.6</v>
      </c>
      <c r="O89" s="24">
        <f ca="1">IF(OR(B89="",C89=""),"",IFERROR(C89/1000*IFERROR(INDEX(Vöruskrá!R:R,MATCH(B89,Vöruskrá!B:B,0)),0)/1000,""))</f>
        <v>0</v>
      </c>
      <c r="P89" s="6"/>
      <c r="Q89" s="27"/>
      <c r="R89" s="6"/>
      <c r="S89" s="284" t="str">
        <f t="shared" si="3"/>
        <v>Vegan mexicosúpa</v>
      </c>
      <c r="T89" s="282">
        <f ca="1">IF($B89="","",$C89/1000*IFERROR(INDEX(Vöruskrá!$R:$R,MATCH($B89,Vöruskrá!$B:$B,0)),0))</f>
        <v>0</v>
      </c>
      <c r="U89" s="283" t="str">
        <f t="shared" ca="1" si="4"/>
        <v/>
      </c>
      <c r="W89">
        <f t="shared" ca="1" si="5"/>
        <v>0</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 ca="1">IF(OR(B90="",C90=""),"",IFERROR(C90/1000*IFERROR(INDEX(Vöruskrá!R:R,MATCH(B90,Vöruskrá!B:B,0)),0)/1000,""))</f>
        <v>0.8</v>
      </c>
      <c r="P90" s="20"/>
      <c r="Q90" s="25"/>
      <c r="R90" s="26"/>
      <c r="S90" s="284" t="str">
        <f t="shared" si="3"/>
        <v>Vegan mexicosúpa</v>
      </c>
      <c r="T90" s="282">
        <f ca="1">IF($B90="","",$C90/1000*IFERROR(INDEX(Vöruskrá!$R:$R,MATCH($B90,Vöruskrá!$B:$B,0)),0))</f>
        <v>800</v>
      </c>
      <c r="U90" s="283" t="str">
        <f t="shared" ca="1" si="4"/>
        <v/>
      </c>
      <c r="W90">
        <f t="shared" ca="1" si="5"/>
        <v>0</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 ca="1">IF(OR(B91="",C91=""),"",IFERROR(C91/1000*IFERROR(INDEX(Vöruskrá!R:R,MATCH(B91,Vöruskrá!B:B,0)),0)/1000,""))</f>
        <v>0</v>
      </c>
      <c r="P91" s="6"/>
      <c r="Q91" s="27"/>
      <c r="R91" s="6"/>
      <c r="S91" s="284" t="str">
        <f t="shared" si="3"/>
        <v>Vegan mexicosúpa</v>
      </c>
      <c r="T91" s="282">
        <f ca="1">IF($B91="","",$C91/1000*IFERROR(INDEX(Vöruskrá!$R:$R,MATCH($B91,Vöruskrá!$B:$B,0)),0))</f>
        <v>0</v>
      </c>
      <c r="U91" s="283" t="str">
        <f t="shared" ca="1" si="4"/>
        <v/>
      </c>
      <c r="W91">
        <f t="shared" ca="1" si="5"/>
        <v>0</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 ca="1">IF(OR(B92="",C92=""),"",IFERROR(C92/1000*IFERROR(INDEX(Vöruskrá!R:R,MATCH(B92,Vöruskrá!B:B,0)),0)/1000,""))</f>
        <v>0</v>
      </c>
      <c r="P92" s="20"/>
      <c r="Q92" s="25"/>
      <c r="R92" s="26"/>
      <c r="S92" s="284" t="str">
        <f t="shared" si="3"/>
        <v>Vegan mexicosúpa</v>
      </c>
      <c r="T92" s="282">
        <f ca="1">IF($B92="","",$C92/1000*IFERROR(INDEX(Vöruskrá!$R:$R,MATCH($B92,Vöruskrá!$B:$B,0)),0))</f>
        <v>0</v>
      </c>
      <c r="U92" s="283" t="str">
        <f t="shared" ca="1" si="4"/>
        <v/>
      </c>
      <c r="W92">
        <f t="shared" ca="1" si="5"/>
        <v>0</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 ca="1">IF(OR(B93="",C93=""),"",IFERROR(C93/1000*IFERROR(INDEX(Vöruskrá!R:R,MATCH(B93,Vöruskrá!B:B,0)),0)/1000,""))</f>
        <v>0</v>
      </c>
      <c r="P93" s="6"/>
      <c r="Q93" s="27"/>
      <c r="R93" s="6"/>
      <c r="S93" s="284" t="str">
        <f t="shared" si="3"/>
        <v>Vegan mexicosúpa</v>
      </c>
      <c r="T93" s="282">
        <f ca="1">IF($B93="","",$C93/1000*IFERROR(INDEX(Vöruskrá!$R:$R,MATCH($B93,Vöruskrá!$B:$B,0)),0))</f>
        <v>0</v>
      </c>
      <c r="U93" s="283" t="str">
        <f t="shared" ca="1" si="4"/>
        <v/>
      </c>
      <c r="W93">
        <f t="shared" ca="1" si="5"/>
        <v>0</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 ca="1">IF(OR(B94="",C94=""),"",IFERROR(C94/1000*IFERROR(INDEX(Vöruskrá!R:R,MATCH(B94,Vöruskrá!B:B,0)),0)/1000,""))</f>
        <v>0</v>
      </c>
      <c r="P94" s="20"/>
      <c r="Q94" s="25"/>
      <c r="R94" s="26"/>
      <c r="S94" s="284" t="str">
        <f t="shared" si="3"/>
        <v>Vegan mexicosúpa</v>
      </c>
      <c r="T94" s="282">
        <f ca="1">IF($B94="","",$C94/1000*IFERROR(INDEX(Vöruskrá!$R:$R,MATCH($B94,Vöruskrá!$B:$B,0)),0))</f>
        <v>0</v>
      </c>
      <c r="U94" s="283" t="str">
        <f t="shared" ca="1" si="4"/>
        <v/>
      </c>
      <c r="W94">
        <f t="shared" ca="1" si="5"/>
        <v>0</v>
      </c>
    </row>
    <row r="95" spans="1:23">
      <c r="A95" s="6"/>
      <c r="B95" s="6" t="s">
        <v>723</v>
      </c>
      <c r="C95" s="27">
        <v>9000</v>
      </c>
      <c r="D95" s="22" t="s">
        <v>725</v>
      </c>
      <c r="E95" s="22"/>
      <c r="F95" s="22"/>
      <c r="G95" s="23">
        <v>57</v>
      </c>
      <c r="H95" s="23">
        <v>2.4</v>
      </c>
      <c r="I95" s="23">
        <v>0.5</v>
      </c>
      <c r="J95" s="23">
        <v>5.2</v>
      </c>
      <c r="K95" s="23">
        <v>3.8</v>
      </c>
      <c r="L95" s="23">
        <v>2</v>
      </c>
      <c r="M95" s="23">
        <v>0.2</v>
      </c>
      <c r="N95" s="23">
        <v>3.1</v>
      </c>
      <c r="O95" s="24">
        <f ca="1">IF(OR(B95="",C95=""),"",IFERROR(C95/1000*IFERROR(INDEX(Vöruskrá!R:R,MATCH(B95,Vöruskrá!B:B,0)),0)/1000,""))</f>
        <v>0</v>
      </c>
      <c r="P95" s="6"/>
      <c r="Q95" s="27"/>
      <c r="R95" s="6"/>
      <c r="S95" s="284" t="str">
        <f t="shared" si="3"/>
        <v>Vegan mexicosúpa</v>
      </c>
      <c r="T95" s="282">
        <f ca="1">IF($B95="","",$C95/1000*IFERROR(INDEX(Vöruskrá!$R:$R,MATCH($B95,Vöruskrá!$B:$B,0)),0))</f>
        <v>0</v>
      </c>
      <c r="U95" s="283" t="str">
        <f t="shared" ca="1" si="4"/>
        <v/>
      </c>
      <c r="W95">
        <f t="shared" ca="1" si="5"/>
        <v>0</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 ca="1">IF(OR(B96="",C96=""),"",IFERROR(C96/1000*IFERROR(INDEX(Vöruskrá!R:R,MATCH(B96,Vöruskrá!B:B,0)),0)/1000,""))</f>
        <v>6.4525999999999994</v>
      </c>
      <c r="P96" s="20"/>
      <c r="Q96" s="25"/>
      <c r="R96" s="26"/>
      <c r="S96" s="284" t="str">
        <f t="shared" si="3"/>
        <v>Vegan mexicosúpa</v>
      </c>
      <c r="T96" s="282">
        <f ca="1">IF($B96="","",$C96/1000*IFERROR(INDEX(Vöruskrá!$R:$R,MATCH($B96,Vöruskrá!$B:$B,0)),0))</f>
        <v>6452.5999999999995</v>
      </c>
      <c r="U96" s="283" t="str">
        <f t="shared" ca="1" si="4"/>
        <v/>
      </c>
      <c r="W96">
        <f t="shared" ca="1" si="5"/>
        <v>0</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 ca="1">IF(OR(B97="",C97=""),"",IFERROR(C97/1000*IFERROR(INDEX(Vöruskrá!R:R,MATCH(B97,Vöruskrá!B:B,0)),0)/1000,""))</f>
        <v/>
      </c>
      <c r="P97" s="13" t="s">
        <v>1570</v>
      </c>
      <c r="Q97" s="18" t="s">
        <v>1571</v>
      </c>
      <c r="R97" s="19" t="s">
        <v>1572</v>
      </c>
      <c r="S97" s="284" t="str">
        <f t="shared" si="3"/>
        <v>Plokkfiskur - Mjólkurlaus</v>
      </c>
      <c r="T97" s="282" t="str">
        <f ca="1">IF($B97="","",$C97/1000*IFERROR(INDEX(Vöruskrá!$R:$R,MATCH($B97,Vöruskrá!$B:$B,0)),0))</f>
        <v/>
      </c>
      <c r="U97" s="283">
        <f t="shared" ca="1" si="4"/>
        <v>14.881206030150754</v>
      </c>
      <c r="W97">
        <f t="shared" ca="1" si="5"/>
        <v>0</v>
      </c>
    </row>
    <row r="98" spans="1:23">
      <c r="A98" s="20"/>
      <c r="B98" s="20" t="s">
        <v>649</v>
      </c>
      <c r="C98" s="21">
        <v>40000</v>
      </c>
      <c r="D98" s="22" t="s">
        <v>651</v>
      </c>
      <c r="E98" s="22" t="s">
        <v>621</v>
      </c>
      <c r="F98" s="22"/>
      <c r="G98" s="23">
        <v>61</v>
      </c>
      <c r="H98" s="23">
        <v>1</v>
      </c>
      <c r="I98" s="23">
        <v>0</v>
      </c>
      <c r="J98" s="23">
        <v>0</v>
      </c>
      <c r="K98" s="23">
        <v>0</v>
      </c>
      <c r="L98" s="23">
        <v>14</v>
      </c>
      <c r="M98" s="23">
        <v>3</v>
      </c>
      <c r="N98" s="23"/>
      <c r="O98" s="24">
        <f ca="1">IF(OR(B98="",C98=""),"",IFERROR(C98/1000*IFERROR(INDEX(Vöruskrá!R:R,MATCH(B98,Vöruskrá!B:B,0)),0)/1000,""))</f>
        <v>0</v>
      </c>
      <c r="P98" s="20"/>
      <c r="Q98" s="25"/>
      <c r="R98" s="26"/>
      <c r="S98" s="284" t="str">
        <f t="shared" si="3"/>
        <v>Plokkfiskur - Mjólkurlaus</v>
      </c>
      <c r="T98" s="282">
        <f ca="1">IF($B98="","",$C98/1000*IFERROR(INDEX(Vöruskrá!$R:$R,MATCH($B98,Vöruskrá!$B:$B,0)),0))</f>
        <v>0</v>
      </c>
      <c r="U98" s="283" t="str">
        <f t="shared" ca="1" si="4"/>
        <v/>
      </c>
      <c r="W98">
        <f t="shared" ca="1" si="5"/>
        <v>0</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 ca="1">IF(OR(B99="",C99=""),"",IFERROR(C99/1000*IFERROR(INDEX(Vöruskrá!R:R,MATCH(B99,Vöruskrá!B:B,0)),0)/1000,""))</f>
        <v>0</v>
      </c>
      <c r="P99" s="6"/>
      <c r="Q99" s="27"/>
      <c r="R99" s="6"/>
      <c r="S99" s="284" t="str">
        <f t="shared" si="3"/>
        <v>Plokkfiskur - Mjólkurlaus</v>
      </c>
      <c r="T99" s="282">
        <f ca="1">IF($B99="","",$C99/1000*IFERROR(INDEX(Vöruskrá!$R:$R,MATCH($B99,Vöruskrá!$B:$B,0)),0))</f>
        <v>0</v>
      </c>
      <c r="U99" s="283" t="str">
        <f t="shared" ca="1" si="4"/>
        <v/>
      </c>
      <c r="W99">
        <f t="shared" ca="1" si="5"/>
        <v>0</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 ca="1">IF(OR(B100="",C100=""),"",IFERROR(C100/1000*IFERROR(INDEX(Vöruskrá!R:R,MATCH(B100,Vöruskrá!B:B,0)),0)/1000,""))</f>
        <v>0</v>
      </c>
      <c r="P100" s="20"/>
      <c r="Q100" s="25"/>
      <c r="R100" s="26"/>
      <c r="S100" s="284" t="str">
        <f t="shared" si="3"/>
        <v>Plokkfiskur - Mjólkurlaus</v>
      </c>
      <c r="T100" s="282">
        <f ca="1">IF($B100="","",$C100/1000*IFERROR(INDEX(Vöruskrá!$R:$R,MATCH($B100,Vöruskrá!$B:$B,0)),0))</f>
        <v>0</v>
      </c>
      <c r="U100" s="283" t="str">
        <f t="shared" ca="1" si="4"/>
        <v/>
      </c>
      <c r="W100">
        <f t="shared" ca="1" si="5"/>
        <v>0</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84" t="str">
        <f t="shared" si="3"/>
        <v>Plokkfiskur - Mjólkurlaus</v>
      </c>
      <c r="T101" s="282">
        <f ca="1">IF($B101="","",$C101/1000*IFERROR(INDEX(Vöruskrá!$R:$R,MATCH($B101,Vöruskrá!$B:$B,0)),0))</f>
        <v>316</v>
      </c>
      <c r="U101" s="283" t="str">
        <f t="shared" ca="1" si="4"/>
        <v/>
      </c>
      <c r="W101">
        <f t="shared" ca="1" si="5"/>
        <v>0</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 ca="1">IF(OR(B102="",C102=""),"",IFERROR(C102/1000*IFERROR(INDEX(Vöruskrá!R:R,MATCH(B102,Vöruskrá!B:B,0)),0)/1000,""))</f>
        <v>0</v>
      </c>
      <c r="P102" s="6"/>
      <c r="Q102" s="27"/>
      <c r="R102" s="6"/>
      <c r="S102" s="284" t="str">
        <f t="shared" si="3"/>
        <v>Plokkfiskur - Mjólkurlaus</v>
      </c>
      <c r="T102" s="282">
        <f ca="1">IF($B102="","",$C102/1000*IFERROR(INDEX(Vöruskrá!$R:$R,MATCH($B102,Vöruskrá!$B:$B,0)),0))</f>
        <v>0</v>
      </c>
      <c r="U102" s="283" t="str">
        <f t="shared" ca="1" si="4"/>
        <v/>
      </c>
      <c r="W102">
        <f t="shared" ca="1" si="5"/>
        <v>0</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 ca="1">IF(OR(B103="",C103=""),"",IFERROR(C103/1000*IFERROR(INDEX(Vöruskrá!R:R,MATCH(B103,Vöruskrá!B:B,0)),0)/1000,""))</f>
        <v>0.5</v>
      </c>
      <c r="P103" s="20"/>
      <c r="Q103" s="25"/>
      <c r="R103" s="26"/>
      <c r="S103" s="284" t="str">
        <f t="shared" si="3"/>
        <v>Plokkfiskur - Mjólkurlaus</v>
      </c>
      <c r="T103" s="282">
        <f ca="1">IF($B103="","",$C103/1000*IFERROR(INDEX(Vöruskrá!$R:$R,MATCH($B103,Vöruskrá!$B:$B,0)),0))</f>
        <v>500</v>
      </c>
      <c r="U103" s="283" t="str">
        <f t="shared" ca="1" si="4"/>
        <v/>
      </c>
      <c r="W103">
        <f t="shared" ca="1" si="5"/>
        <v>0</v>
      </c>
    </row>
    <row r="104" spans="1:23">
      <c r="A104" s="6"/>
      <c r="B104" s="6" t="s">
        <v>348</v>
      </c>
      <c r="C104" s="27">
        <v>1800</v>
      </c>
      <c r="D104" s="22" t="s">
        <v>351</v>
      </c>
      <c r="E104" s="22" t="s">
        <v>134</v>
      </c>
      <c r="F104" s="22"/>
      <c r="G104" s="23"/>
      <c r="H104" s="23"/>
      <c r="I104" s="23"/>
      <c r="J104" s="23"/>
      <c r="K104" s="23"/>
      <c r="L104" s="23"/>
      <c r="M104" s="23"/>
      <c r="N104" s="23"/>
      <c r="O104" s="24">
        <f ca="1">IF(OR(B104="",C104=""),"",IFERROR(C104/1000*IFERROR(INDEX(Vöruskrá!R:R,MATCH(B104,Vöruskrá!B:B,0)),0)/1000,""))</f>
        <v>0</v>
      </c>
      <c r="P104" s="6"/>
      <c r="Q104" s="27"/>
      <c r="R104" s="6"/>
      <c r="S104" s="284" t="str">
        <f t="shared" si="3"/>
        <v>Plokkfiskur - Mjólkurlaus</v>
      </c>
      <c r="T104" s="282">
        <f ca="1">IF($B104="","",$C104/1000*IFERROR(INDEX(Vöruskrá!$R:$R,MATCH($B104,Vöruskrá!$B:$B,0)),0))</f>
        <v>0</v>
      </c>
      <c r="U104" s="283" t="str">
        <f t="shared" ca="1" si="4"/>
        <v/>
      </c>
      <c r="W104">
        <f t="shared" ca="1" si="5"/>
        <v>0</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 ca="1">IF(OR(B105="",C105=""),"",IFERROR(C105/1000*IFERROR(INDEX(Vöruskrá!R:R,MATCH(B105,Vöruskrá!B:B,0)),0)/1000,""))</f>
        <v>0</v>
      </c>
      <c r="P105" s="20"/>
      <c r="Q105" s="25"/>
      <c r="R105" s="26"/>
      <c r="S105" s="284" t="str">
        <f t="shared" si="3"/>
        <v>Plokkfiskur - Mjólkurlaus</v>
      </c>
      <c r="T105" s="282">
        <f ca="1">IF($B105="","",$C105/1000*IFERROR(INDEX(Vöruskrá!$R:$R,MATCH($B105,Vöruskrá!$B:$B,0)),0))</f>
        <v>0</v>
      </c>
      <c r="U105" s="283" t="str">
        <f t="shared" ca="1" si="4"/>
        <v/>
      </c>
      <c r="W105">
        <f t="shared" ca="1" si="5"/>
        <v>0</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84" t="str">
        <f t="shared" si="3"/>
        <v>Plokkfiskur - Mjólkurlaus</v>
      </c>
      <c r="T106" s="282">
        <f ca="1">IF($B106="","",$C106/1000*IFERROR(INDEX(Vöruskrá!$R:$R,MATCH($B106,Vöruskrá!$B:$B,0)),0))</f>
        <v>240</v>
      </c>
      <c r="U106" s="283" t="str">
        <f t="shared" ca="1" si="4"/>
        <v/>
      </c>
      <c r="W106">
        <f t="shared" ca="1" si="5"/>
        <v>0</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84" t="str">
        <f t="shared" si="3"/>
        <v>Plokkfiskur - Mjólkurlaus</v>
      </c>
      <c r="T107" s="282">
        <f ca="1">IF($B107="","",$C107/1000*IFERROR(INDEX(Vöruskrá!$R:$R,MATCH($B107,Vöruskrá!$B:$B,0)),0))</f>
        <v>100</v>
      </c>
      <c r="U107" s="283" t="str">
        <f t="shared" ca="1" si="4"/>
        <v/>
      </c>
      <c r="W107">
        <f t="shared" ca="1" si="5"/>
        <v>0</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84" t="str">
        <f t="shared" si="3"/>
        <v>Plokkfiskur - Mjólkurlaus</v>
      </c>
      <c r="T108" s="282">
        <f ca="1">IF($B108="","",$C108/1000*IFERROR(INDEX(Vöruskrá!$R:$R,MATCH($B108,Vöruskrá!$B:$B,0)),0))</f>
        <v>144.68</v>
      </c>
      <c r="U108" s="283" t="str">
        <f t="shared" ca="1" si="4"/>
        <v/>
      </c>
      <c r="W108">
        <f t="shared" ca="1" si="5"/>
        <v>0</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84" t="str">
        <f t="shared" si="3"/>
        <v>Plokkfiskur - Mjólkurlaus</v>
      </c>
      <c r="T109" s="282">
        <f ca="1">IF($B109="","",$C109/1000*IFERROR(INDEX(Vöruskrá!$R:$R,MATCH($B109,Vöruskrá!$B:$B,0)),0))</f>
        <v>180</v>
      </c>
      <c r="U109" s="283" t="str">
        <f t="shared" ca="1" si="4"/>
        <v/>
      </c>
      <c r="W109">
        <f t="shared" ca="1" si="5"/>
        <v>0</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 ca="1">IF(OR(B110="",C110=""),"",IFERROR(C110/1000*IFERROR(INDEX(Vöruskrá!R:R,MATCH(B110,Vöruskrá!B:B,0)),0)/1000,""))</f>
        <v>0</v>
      </c>
      <c r="P110" s="6"/>
      <c r="Q110" s="27"/>
      <c r="R110" s="6"/>
      <c r="S110" s="284" t="str">
        <f t="shared" si="3"/>
        <v>Plokkfiskur - Mjólkurlaus</v>
      </c>
      <c r="T110" s="282">
        <f ca="1">IF($B110="","",$C110/1000*IFERROR(INDEX(Vöruskrá!$R:$R,MATCH($B110,Vöruskrá!$B:$B,0)),0))</f>
        <v>0</v>
      </c>
      <c r="U110" s="283" t="str">
        <f t="shared" ca="1" si="4"/>
        <v/>
      </c>
      <c r="W110">
        <f t="shared" ca="1" si="5"/>
        <v>0</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 ca="1">IF(OR(B111="",C111=""),"",IFERROR(C111/1000*IFERROR(INDEX(Vöruskrá!R:R,MATCH(B111,Vöruskrá!B:B,0)),0)/1000,""))</f>
        <v/>
      </c>
      <c r="P111" s="28" t="s">
        <v>1576</v>
      </c>
      <c r="Q111" s="30" t="s">
        <v>1577</v>
      </c>
      <c r="R111" s="31" t="s">
        <v>1578</v>
      </c>
      <c r="S111" s="284" t="str">
        <f t="shared" si="3"/>
        <v>Nautagrýta</v>
      </c>
      <c r="T111" s="282" t="str">
        <f ca="1">IF($B111="","",$C111/1000*IFERROR(INDEX(Vöruskrá!$R:$R,MATCH($B111,Vöruskrá!$B:$B,0)),0))</f>
        <v/>
      </c>
      <c r="U111" s="283">
        <f t="shared" ca="1" si="4"/>
        <v>153.94372294372295</v>
      </c>
      <c r="W111">
        <f t="shared" ca="1" si="5"/>
        <v>0</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 ca="1">IF(OR(B112="",C112=""),"",IFERROR(C112/1000*IFERROR(INDEX(Vöruskrá!R:R,MATCH(B112,Vöruskrá!B:B,0)),0)/1000,""))</f>
        <v>0</v>
      </c>
      <c r="P112" s="6"/>
      <c r="Q112" s="27"/>
      <c r="R112" s="6"/>
      <c r="S112" s="284" t="str">
        <f t="shared" si="3"/>
        <v>Nautagrýta</v>
      </c>
      <c r="T112" s="282">
        <f ca="1">IF($B112="","",$C112/1000*IFERROR(INDEX(Vöruskrá!$R:$R,MATCH($B112,Vöruskrá!$B:$B,0)),0))</f>
        <v>0</v>
      </c>
      <c r="U112" s="283" t="str">
        <f t="shared" ca="1" si="4"/>
        <v/>
      </c>
      <c r="W112">
        <f t="shared" ca="1" si="5"/>
        <v>0</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 ca="1">IF(OR(B113="",C113=""),"",IFERROR(C113/1000*IFERROR(INDEX(Vöruskrá!R:R,MATCH(B113,Vöruskrá!B:B,0)),0)/1000,""))</f>
        <v>0</v>
      </c>
      <c r="P113" s="20"/>
      <c r="Q113" s="25"/>
      <c r="R113" s="26"/>
      <c r="S113" s="284" t="str">
        <f t="shared" si="3"/>
        <v>Nautagrýta</v>
      </c>
      <c r="T113" s="282">
        <f ca="1">IF($B113="","",$C113/1000*IFERROR(INDEX(Vöruskrá!$R:$R,MATCH($B113,Vöruskrá!$B:$B,0)),0))</f>
        <v>0</v>
      </c>
      <c r="U113" s="283" t="str">
        <f t="shared" ca="1" si="4"/>
        <v/>
      </c>
      <c r="W113">
        <f t="shared" ca="1" si="5"/>
        <v>0</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 ca="1">IF(OR(B114="",C114=""),"",IFERROR(C114/1000*IFERROR(INDEX(Vöruskrá!R:R,MATCH(B114,Vöruskrá!B:B,0)),0)/1000,""))</f>
        <v>0</v>
      </c>
      <c r="P114" s="6"/>
      <c r="Q114" s="27"/>
      <c r="R114" s="6"/>
      <c r="S114" s="284" t="str">
        <f t="shared" si="3"/>
        <v>Nautagrýta</v>
      </c>
      <c r="T114" s="282">
        <f ca="1">IF($B114="","",$C114/1000*IFERROR(INDEX(Vöruskrá!$R:$R,MATCH($B114,Vöruskrá!$B:$B,0)),0))</f>
        <v>0</v>
      </c>
      <c r="U114" s="283" t="str">
        <f t="shared" ca="1" si="4"/>
        <v/>
      </c>
      <c r="W114">
        <f t="shared" ca="1" si="5"/>
        <v>0</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 ca="1">IF(OR(B115="",C115=""),"",IFERROR(C115/1000*IFERROR(INDEX(Vöruskrá!R:R,MATCH(B115,Vöruskrá!B:B,0)),0)/1000,""))</f>
        <v>0</v>
      </c>
      <c r="P115" s="20"/>
      <c r="Q115" s="25"/>
      <c r="R115" s="26"/>
      <c r="S115" s="284" t="str">
        <f t="shared" si="3"/>
        <v>Nautagrýta</v>
      </c>
      <c r="T115" s="282">
        <f ca="1">IF($B115="","",$C115/1000*IFERROR(INDEX(Vöruskrá!$R:$R,MATCH($B115,Vöruskrá!$B:$B,0)),0))</f>
        <v>0</v>
      </c>
      <c r="U115" s="283" t="str">
        <f t="shared" ca="1" si="4"/>
        <v/>
      </c>
      <c r="W115">
        <f t="shared" ca="1" si="5"/>
        <v>0</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84" t="str">
        <f t="shared" si="3"/>
        <v>Nautagrýta</v>
      </c>
      <c r="T116" s="282">
        <f ca="1">IF($B116="","",$C116/1000*IFERROR(INDEX(Vöruskrá!$R:$R,MATCH($B116,Vöruskrá!$B:$B,0)),0))</f>
        <v>5828</v>
      </c>
      <c r="U116" s="283" t="str">
        <f t="shared" ca="1" si="4"/>
        <v/>
      </c>
      <c r="W116">
        <f t="shared" ca="1" si="5"/>
        <v>0</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 ca="1">IF(OR(B117="",C117=""),"",IFERROR(C117/1000*IFERROR(INDEX(Vöruskrá!R:R,MATCH(B117,Vöruskrá!B:B,0)),0)/1000,""))</f>
        <v>0</v>
      </c>
      <c r="P117" s="6"/>
      <c r="Q117" s="27"/>
      <c r="R117" s="6"/>
      <c r="S117" s="284" t="str">
        <f t="shared" si="3"/>
        <v>Nautagrýta</v>
      </c>
      <c r="T117" s="282">
        <f ca="1">IF($B117="","",$C117/1000*IFERROR(INDEX(Vöruskrá!$R:$R,MATCH($B117,Vöruskrá!$B:$B,0)),0))</f>
        <v>0</v>
      </c>
      <c r="U117" s="283" t="str">
        <f t="shared" ca="1" si="4"/>
        <v/>
      </c>
      <c r="W117">
        <f t="shared" ca="1" si="5"/>
        <v>0</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84" t="str">
        <f t="shared" si="3"/>
        <v>Nautagrýta</v>
      </c>
      <c r="T118" s="282">
        <f ca="1">IF($B118="","",$C118/1000*IFERROR(INDEX(Vöruskrá!$R:$R,MATCH($B118,Vöruskrá!$B:$B,0)),0))</f>
        <v>592.5</v>
      </c>
      <c r="U118" s="283" t="str">
        <f t="shared" ca="1" si="4"/>
        <v/>
      </c>
      <c r="W118">
        <f t="shared" ca="1" si="5"/>
        <v>0</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84" t="str">
        <f t="shared" si="3"/>
        <v>Nautagrýta</v>
      </c>
      <c r="T119" s="282">
        <f ca="1">IF($B119="","",$C119/1000*IFERROR(INDEX(Vöruskrá!$R:$R,MATCH($B119,Vöruskrá!$B:$B,0)),0))</f>
        <v>7200</v>
      </c>
      <c r="U119" s="283" t="str">
        <f t="shared" ca="1" si="4"/>
        <v/>
      </c>
      <c r="W119">
        <f t="shared" ca="1" si="5"/>
        <v>0</v>
      </c>
    </row>
    <row r="120" spans="1:23">
      <c r="A120" s="20"/>
      <c r="B120" s="20" t="s">
        <v>348</v>
      </c>
      <c r="C120" s="21">
        <v>1200</v>
      </c>
      <c r="D120" s="22" t="s">
        <v>351</v>
      </c>
      <c r="E120" s="22" t="s">
        <v>134</v>
      </c>
      <c r="F120" s="22"/>
      <c r="G120" s="23"/>
      <c r="H120" s="23"/>
      <c r="I120" s="23"/>
      <c r="J120" s="23"/>
      <c r="K120" s="23"/>
      <c r="L120" s="23"/>
      <c r="M120" s="23"/>
      <c r="N120" s="23"/>
      <c r="O120" s="24">
        <f ca="1">IF(OR(B120="",C120=""),"",IFERROR(C120/1000*IFERROR(INDEX(Vöruskrá!R:R,MATCH(B120,Vöruskrá!B:B,0)),0)/1000,""))</f>
        <v>0</v>
      </c>
      <c r="P120" s="20"/>
      <c r="Q120" s="25"/>
      <c r="R120" s="26"/>
      <c r="S120" s="284" t="str">
        <f t="shared" si="3"/>
        <v>Nautagrýta</v>
      </c>
      <c r="T120" s="282">
        <f ca="1">IF($B120="","",$C120/1000*IFERROR(INDEX(Vöruskrá!$R:$R,MATCH($B120,Vöruskrá!$B:$B,0)),0))</f>
        <v>0</v>
      </c>
      <c r="U120" s="283" t="str">
        <f t="shared" ca="1" si="4"/>
        <v/>
      </c>
      <c r="W120">
        <f t="shared" ca="1" si="5"/>
        <v>0</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 ca="1">IF(OR(B121="",C121=""),"",IFERROR(C121/1000*IFERROR(INDEX(Vöruskrá!R:R,MATCH(B121,Vöruskrá!B:B,0)),0)/1000,""))</f>
        <v>0</v>
      </c>
      <c r="P121" s="6"/>
      <c r="Q121" s="27"/>
      <c r="R121" s="6"/>
      <c r="S121" s="284" t="str">
        <f t="shared" si="3"/>
        <v>Nautagrýta</v>
      </c>
      <c r="T121" s="282">
        <f ca="1">IF($B121="","",$C121/1000*IFERROR(INDEX(Vöruskrá!$R:$R,MATCH($B121,Vöruskrá!$B:$B,0)),0))</f>
        <v>0</v>
      </c>
      <c r="U121" s="283" t="str">
        <f t="shared" ca="1" si="4"/>
        <v/>
      </c>
      <c r="W121">
        <f t="shared" ca="1" si="5"/>
        <v>0</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 ca="1">IF(OR(B122="",C122=""),"",IFERROR(C122/1000*IFERROR(INDEX(Vöruskrá!R:R,MATCH(B122,Vöruskrá!B:B,0)),0)/1000,""))</f>
        <v>0</v>
      </c>
      <c r="P122" s="20"/>
      <c r="Q122" s="25"/>
      <c r="R122" s="26"/>
      <c r="S122" s="284" t="str">
        <f t="shared" si="3"/>
        <v>Nautagrýta</v>
      </c>
      <c r="T122" s="282">
        <f ca="1">IF($B122="","",$C122/1000*IFERROR(INDEX(Vöruskrá!$R:$R,MATCH($B122,Vöruskrá!$B:$B,0)),0))</f>
        <v>0</v>
      </c>
      <c r="U122" s="283" t="str">
        <f t="shared" ca="1" si="4"/>
        <v/>
      </c>
      <c r="W122">
        <f t="shared" ca="1" si="5"/>
        <v>0</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 ca="1">IF(OR(B123="",C123=""),"",IFERROR(C123/1000*IFERROR(INDEX(Vöruskrá!R:R,MATCH(B123,Vöruskrá!B:B,0)),0)/1000,""))</f>
        <v>4.16</v>
      </c>
      <c r="P123" s="6"/>
      <c r="Q123" s="27"/>
      <c r="R123" s="6"/>
      <c r="S123" s="284" t="str">
        <f t="shared" si="3"/>
        <v>Nautagrýta</v>
      </c>
      <c r="T123" s="282">
        <f ca="1">IF($B123="","",$C123/1000*IFERROR(INDEX(Vöruskrá!$R:$R,MATCH($B123,Vöruskrá!$B:$B,0)),0))</f>
        <v>4160</v>
      </c>
      <c r="U123" s="283" t="str">
        <f t="shared" ca="1" si="4"/>
        <v/>
      </c>
      <c r="W123">
        <f t="shared" ca="1" si="5"/>
        <v>0</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 ca="1">IF(OR(B124="",C124=""),"",IFERROR(C124/1000*IFERROR(INDEX(Vöruskrá!R:R,MATCH(B124,Vöruskrá!B:B,0)),0)/1000,""))</f>
        <v/>
      </c>
      <c r="P124" s="28" t="s">
        <v>1582</v>
      </c>
      <c r="Q124" s="30" t="s">
        <v>1583</v>
      </c>
      <c r="R124" s="31" t="s">
        <v>1584</v>
      </c>
      <c r="S124" s="284" t="str">
        <f t="shared" si="3"/>
        <v>Gúllassúpa</v>
      </c>
      <c r="T124" s="282" t="str">
        <f ca="1">IF($B124="","",$C124/1000*IFERROR(INDEX(Vöruskrá!$R:$R,MATCH($B124,Vöruskrá!$B:$B,0)),0))</f>
        <v/>
      </c>
      <c r="U124" s="283">
        <f t="shared" ca="1" si="4"/>
        <v>80.022068965517235</v>
      </c>
      <c r="W124">
        <f t="shared" ca="1" si="5"/>
        <v>0</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 ca="1">IF(OR(B125="",C125=""),"",IFERROR(C125/1000*IFERROR(INDEX(Vöruskrá!R:R,MATCH(B125,Vöruskrá!B:B,0)),0)/1000,""))</f>
        <v>0</v>
      </c>
      <c r="P125" s="6"/>
      <c r="Q125" s="27"/>
      <c r="R125" s="6"/>
      <c r="S125" s="284" t="str">
        <f t="shared" si="3"/>
        <v>Gúllassúpa</v>
      </c>
      <c r="T125" s="282">
        <f ca="1">IF($B125="","",$C125/1000*IFERROR(INDEX(Vöruskrá!$R:$R,MATCH($B125,Vöruskrá!$B:$B,0)),0))</f>
        <v>0</v>
      </c>
      <c r="U125" s="283" t="str">
        <f t="shared" ca="1" si="4"/>
        <v/>
      </c>
      <c r="W125">
        <f t="shared" ca="1" si="5"/>
        <v>0</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 ca="1">IF(OR(B126="",C126=""),"",IFERROR(C126/1000*IFERROR(INDEX(Vöruskrá!R:R,MATCH(B126,Vöruskrá!B:B,0)),0)/1000,""))</f>
        <v>0</v>
      </c>
      <c r="P126" s="20"/>
      <c r="Q126" s="25"/>
      <c r="R126" s="26"/>
      <c r="S126" s="284" t="str">
        <f t="shared" si="3"/>
        <v>Gúllassúpa</v>
      </c>
      <c r="T126" s="282">
        <f ca="1">IF($B126="","",$C126/1000*IFERROR(INDEX(Vöruskrá!$R:$R,MATCH($B126,Vöruskrá!$B:$B,0)),0))</f>
        <v>0</v>
      </c>
      <c r="U126" s="283" t="str">
        <f t="shared" ca="1" si="4"/>
        <v/>
      </c>
      <c r="W126">
        <f t="shared" ca="1" si="5"/>
        <v>0</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 ca="1">IF(OR(B127="",C127=""),"",IFERROR(C127/1000*IFERROR(INDEX(Vöruskrá!R:R,MATCH(B127,Vöruskrá!B:B,0)),0)/1000,""))</f>
        <v>0</v>
      </c>
      <c r="P127" s="6"/>
      <c r="Q127" s="27"/>
      <c r="R127" s="6"/>
      <c r="S127" s="284" t="str">
        <f t="shared" si="3"/>
        <v>Gúllassúpa</v>
      </c>
      <c r="T127" s="282">
        <f ca="1">IF($B127="","",$C127/1000*IFERROR(INDEX(Vöruskrá!$R:$R,MATCH($B127,Vöruskrá!$B:$B,0)),0))</f>
        <v>0</v>
      </c>
      <c r="U127" s="283" t="str">
        <f t="shared" ca="1" si="4"/>
        <v/>
      </c>
      <c r="W127">
        <f t="shared" ca="1" si="5"/>
        <v>0</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 ca="1">IF(OR(B128="",C128=""),"",IFERROR(C128/1000*IFERROR(INDEX(Vöruskrá!R:R,MATCH(B128,Vöruskrá!B:B,0)),0)/1000,""))</f>
        <v>0</v>
      </c>
      <c r="P128" s="20"/>
      <c r="Q128" s="25"/>
      <c r="R128" s="26"/>
      <c r="S128" s="284" t="str">
        <f t="shared" si="3"/>
        <v>Gúllassúpa</v>
      </c>
      <c r="T128" s="282">
        <f ca="1">IF($B128="","",$C128/1000*IFERROR(INDEX(Vöruskrá!$R:$R,MATCH($B128,Vöruskrá!$B:$B,0)),0))</f>
        <v>0</v>
      </c>
      <c r="U128" s="283" t="str">
        <f t="shared" ca="1" si="4"/>
        <v/>
      </c>
      <c r="W128">
        <f t="shared" ca="1" si="5"/>
        <v>0</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 ca="1">IF(OR(B129="",C129=""),"",IFERROR(C129/1000*IFERROR(INDEX(Vöruskrá!R:R,MATCH(B129,Vöruskrá!B:B,0)),0)/1000,""))</f>
        <v>0</v>
      </c>
      <c r="P129" s="6"/>
      <c r="Q129" s="27"/>
      <c r="R129" s="6"/>
      <c r="S129" s="284" t="str">
        <f t="shared" si="3"/>
        <v>Gúllassúpa</v>
      </c>
      <c r="T129" s="282">
        <f ca="1">IF($B129="","",$C129/1000*IFERROR(INDEX(Vöruskrá!$R:$R,MATCH($B129,Vöruskrá!$B:$B,0)),0))</f>
        <v>0</v>
      </c>
      <c r="U129" s="283" t="str">
        <f t="shared" ca="1" si="4"/>
        <v/>
      </c>
      <c r="W129">
        <f t="shared" ca="1" si="5"/>
        <v>0</v>
      </c>
    </row>
    <row r="130" spans="1:23">
      <c r="A130" s="6"/>
      <c r="B130" s="6" t="s">
        <v>743</v>
      </c>
      <c r="C130" s="27">
        <v>6000</v>
      </c>
      <c r="D130" s="22" t="s">
        <v>745</v>
      </c>
      <c r="E130" s="22"/>
      <c r="F130" s="22"/>
      <c r="G130" s="23"/>
      <c r="H130" s="23"/>
      <c r="I130" s="23"/>
      <c r="J130" s="23"/>
      <c r="K130" s="23"/>
      <c r="L130" s="23"/>
      <c r="M130" s="23"/>
      <c r="N130" s="23"/>
      <c r="O130" s="24"/>
      <c r="P130" s="6"/>
      <c r="Q130" s="27"/>
      <c r="R130" s="6"/>
      <c r="S130" s="284" t="str">
        <f t="shared" si="3"/>
        <v>Gúllassúpa</v>
      </c>
      <c r="T130" s="282">
        <f ca="1">IF($B130="","",$C130/1000*IFERROR(INDEX(Vöruskrá!$R:$R,MATCH($B130,Vöruskrá!$B:$B,0)),0))</f>
        <v>3216</v>
      </c>
      <c r="U130" s="283" t="str">
        <f t="shared" ca="1" si="4"/>
        <v/>
      </c>
      <c r="W130">
        <f t="shared" ca="1" si="5"/>
        <v>0</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 ca="1">IF(OR(B131="",C131=""),"",IFERROR(C131/1000*IFERROR(INDEX(Vöruskrá!R:R,MATCH(B131,Vöruskrá!B:B,0)),0)/1000,""))</f>
        <v>0</v>
      </c>
      <c r="P131" s="20"/>
      <c r="Q131" s="25"/>
      <c r="R131" s="26"/>
      <c r="S131" s="284" t="str">
        <f t="shared" si="3"/>
        <v>Gúllassúpa</v>
      </c>
      <c r="T131" s="282">
        <f ca="1">IF($B131="","",$C131/1000*IFERROR(INDEX(Vöruskrá!$R:$R,MATCH($B131,Vöruskrá!$B:$B,0)),0))</f>
        <v>0</v>
      </c>
      <c r="U131" s="283" t="str">
        <f t="shared" ca="1" si="4"/>
        <v/>
      </c>
      <c r="W131">
        <f t="shared" ca="1" si="5"/>
        <v>0</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84" t="str">
        <f t="shared" ref="S132:S195" si="6">IF($A132="",S131,$A132)</f>
        <v>Gúllassúpa</v>
      </c>
      <c r="T132" s="282">
        <f ca="1">IF($B132="","",$C132/1000*IFERROR(INDEX(Vöruskrá!$R:$R,MATCH($B132,Vöruskrá!$B:$B,0)),0))</f>
        <v>720</v>
      </c>
      <c r="U132" s="283" t="str">
        <f t="shared" ref="U132:U195" ca="1" si="7">IF($A132="","",IFERROR(SUMIFS($T:$T,$S:$S,$A132)/(SUMIFS($C:$C,$S:$S,$A132)/1000),""))</f>
        <v/>
      </c>
      <c r="W132">
        <f t="shared" ref="W132:W195" ca="1" si="8">IF($A132="",W131,$A132)</f>
        <v>0</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84" t="str">
        <f t="shared" si="6"/>
        <v>Gúllassúpa</v>
      </c>
      <c r="T133" s="282">
        <f ca="1">IF($B133="","",$C133/1000*IFERROR(INDEX(Vöruskrá!$R:$R,MATCH($B133,Vöruskrá!$B:$B,0)),0))</f>
        <v>1293.8999999999999</v>
      </c>
      <c r="U133" s="283" t="str">
        <f t="shared" ca="1" si="7"/>
        <v/>
      </c>
      <c r="W133">
        <f t="shared" ca="1" si="8"/>
        <v>0</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84" t="str">
        <f t="shared" si="6"/>
        <v>Gúllassúpa</v>
      </c>
      <c r="T134" s="282">
        <f ca="1">IF($B134="","",$C134/1000*IFERROR(INDEX(Vöruskrá!$R:$R,MATCH($B134,Vöruskrá!$B:$B,0)),0))</f>
        <v>592.5</v>
      </c>
      <c r="U134" s="283" t="str">
        <f t="shared" ca="1" si="7"/>
        <v/>
      </c>
      <c r="W134">
        <f t="shared" ca="1" si="8"/>
        <v>0</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84" t="str">
        <f t="shared" si="6"/>
        <v>Gúllassúpa</v>
      </c>
      <c r="T135" s="282">
        <f ca="1">IF($B135="","",$C135/1000*IFERROR(INDEX(Vöruskrá!$R:$R,MATCH($B135,Vöruskrá!$B:$B,0)),0))</f>
        <v>750</v>
      </c>
      <c r="U135" s="283" t="str">
        <f t="shared" ca="1" si="7"/>
        <v/>
      </c>
      <c r="W135">
        <f t="shared" ca="1" si="8"/>
        <v>0</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 ca="1">IF(OR(B136="",C136=""),"",IFERROR(C136/1000*IFERROR(INDEX(Vöruskrá!R:R,MATCH(B136,Vöruskrá!B:B,0)),0)/1000,""))</f>
        <v>0</v>
      </c>
      <c r="P136" s="6"/>
      <c r="Q136" s="27"/>
      <c r="R136" s="6"/>
      <c r="S136" s="284" t="str">
        <f t="shared" si="6"/>
        <v>Gúllassúpa</v>
      </c>
      <c r="T136" s="282">
        <f ca="1">IF($B136="","",$C136/1000*IFERROR(INDEX(Vöruskrá!$R:$R,MATCH($B136,Vöruskrá!$B:$B,0)),0))</f>
        <v>0</v>
      </c>
      <c r="U136" s="283" t="str">
        <f t="shared" ca="1" si="7"/>
        <v/>
      </c>
      <c r="W136">
        <f t="shared" ca="1" si="8"/>
        <v>0</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 ca="1">IF(OR(B137="",C137=""),"",IFERROR(C137/1000*IFERROR(INDEX(Vöruskrá!R:R,MATCH(B137,Vöruskrá!B:B,0)),0)/1000,""))</f>
        <v>0.3</v>
      </c>
      <c r="P137" s="20"/>
      <c r="Q137" s="25"/>
      <c r="R137" s="26"/>
      <c r="S137" s="284" t="str">
        <f t="shared" si="6"/>
        <v>Gúllassúpa</v>
      </c>
      <c r="T137" s="282">
        <f ca="1">IF($B137="","",$C137/1000*IFERROR(INDEX(Vöruskrá!$R:$R,MATCH($B137,Vöruskrá!$B:$B,0)),0))</f>
        <v>300</v>
      </c>
      <c r="U137" s="283" t="str">
        <f t="shared" ca="1" si="7"/>
        <v/>
      </c>
      <c r="W137">
        <f t="shared" ca="1" si="8"/>
        <v>0</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 ca="1">IF(OR(B138="",C138=""),"",IFERROR(C138/1000*IFERROR(INDEX(Vöruskrá!R:R,MATCH(B138,Vöruskrá!B:B,0)),0)/1000,""))</f>
        <v>1.83</v>
      </c>
      <c r="P138" s="6"/>
      <c r="Q138" s="27"/>
      <c r="R138" s="6"/>
      <c r="S138" s="284" t="str">
        <f t="shared" si="6"/>
        <v>Gúllassúpa</v>
      </c>
      <c r="T138" s="282">
        <f ca="1">IF($B138="","",$C138/1000*IFERROR(INDEX(Vöruskrá!$R:$R,MATCH($B138,Vöruskrá!$B:$B,0)),0))</f>
        <v>1830</v>
      </c>
      <c r="U138" s="283" t="str">
        <f t="shared" ca="1" si="7"/>
        <v/>
      </c>
      <c r="W138">
        <f t="shared" ca="1" si="8"/>
        <v>0</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 ca="1">IF(OR(B139="",C139=""),"",IFERROR(C139/1000*IFERROR(INDEX(Vöruskrá!R:R,MATCH(B139,Vöruskrá!B:B,0)),0)/1000,""))</f>
        <v/>
      </c>
      <c r="P139" s="28" t="s">
        <v>1586</v>
      </c>
      <c r="Q139" s="30" t="s">
        <v>1587</v>
      </c>
      <c r="R139" s="31" t="s">
        <v>1588</v>
      </c>
      <c r="S139" s="284" t="str">
        <f t="shared" si="6"/>
        <v>Spaghetti með kjúkling í mildri rjómasósu</v>
      </c>
      <c r="T139" s="282" t="str">
        <f ca="1">IF($B139="","",$C139/1000*IFERROR(INDEX(Vöruskrá!$R:$R,MATCH($B139,Vöruskrá!$B:$B,0)),0))</f>
        <v/>
      </c>
      <c r="U139" s="283">
        <f t="shared" ca="1" si="7"/>
        <v>615.17819148936167</v>
      </c>
      <c r="W139">
        <f t="shared" ca="1" si="8"/>
        <v>0</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 ca="1">IF(OR(B140="",C140=""),"",IFERROR(C140/1000*IFERROR(INDEX(Vöruskrá!R:R,MATCH(B140,Vöruskrá!B:B,0)),0)/1000,""))</f>
        <v>27.5</v>
      </c>
      <c r="P140" s="6"/>
      <c r="Q140" s="27"/>
      <c r="R140" s="6"/>
      <c r="S140" s="284" t="str">
        <f t="shared" si="6"/>
        <v>Spaghetti með kjúkling í mildri rjómasósu</v>
      </c>
      <c r="T140" s="282">
        <f ca="1">IF($B140="","",$C140/1000*IFERROR(INDEX(Vöruskrá!$R:$R,MATCH($B140,Vöruskrá!$B:$B,0)),0))</f>
        <v>27500</v>
      </c>
      <c r="U140" s="283" t="str">
        <f t="shared" ca="1" si="7"/>
        <v/>
      </c>
      <c r="W140">
        <f t="shared" ca="1" si="8"/>
        <v>0</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84" t="str">
        <f t="shared" si="6"/>
        <v>Spaghetti með kjúkling í mildri rjómasósu</v>
      </c>
      <c r="T141" s="282">
        <f ca="1">IF($B141="","",$C141/1000*IFERROR(INDEX(Vöruskrá!$R:$R,MATCH($B141,Vöruskrá!$B:$B,0)),0))</f>
        <v>13500</v>
      </c>
      <c r="U141" s="283" t="str">
        <f t="shared" ca="1" si="7"/>
        <v/>
      </c>
      <c r="W141">
        <f t="shared" ca="1" si="8"/>
        <v>0</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 ca="1">IF(OR(B142="",C142=""),"",IFERROR(C142/1000*IFERROR(INDEX(Vöruskrá!R:R,MATCH(B142,Vöruskrá!B:B,0)),0)/1000,""))</f>
        <v>0</v>
      </c>
      <c r="P142" s="20"/>
      <c r="Q142" s="25"/>
      <c r="R142" s="26"/>
      <c r="S142" s="284" t="str">
        <f t="shared" si="6"/>
        <v>Spaghetti með kjúkling í mildri rjómasósu</v>
      </c>
      <c r="T142" s="282">
        <f ca="1">IF($B142="","",$C142/1000*IFERROR(INDEX(Vöruskrá!$R:$R,MATCH($B142,Vöruskrá!$B:$B,0)),0))</f>
        <v>0</v>
      </c>
      <c r="U142" s="283" t="str">
        <f t="shared" ca="1" si="7"/>
        <v/>
      </c>
      <c r="W142">
        <f t="shared" ca="1" si="8"/>
        <v>0</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 ca="1">IF(OR(B143="",C143=""),"",IFERROR(C143/1000*IFERROR(INDEX(Vöruskrá!R:R,MATCH(B143,Vöruskrá!B:B,0)),0)/1000,""))</f>
        <v>0</v>
      </c>
      <c r="P143" s="6"/>
      <c r="Q143" s="27"/>
      <c r="R143" s="6"/>
      <c r="S143" s="284" t="str">
        <f t="shared" si="6"/>
        <v>Spaghetti með kjúkling í mildri rjómasósu</v>
      </c>
      <c r="T143" s="282">
        <f ca="1">IF($B143="","",$C143/1000*IFERROR(INDEX(Vöruskrá!$R:$R,MATCH($B143,Vöruskrá!$B:$B,0)),0))</f>
        <v>0</v>
      </c>
      <c r="U143" s="283" t="str">
        <f t="shared" ca="1" si="7"/>
        <v/>
      </c>
      <c r="W143">
        <f t="shared" ca="1" si="8"/>
        <v>0</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84" t="str">
        <f t="shared" si="6"/>
        <v>Spaghetti með kjúkling í mildri rjómasósu</v>
      </c>
      <c r="T144" s="282">
        <f ca="1">IF($B144="","",$C144/1000*IFERROR(INDEX(Vöruskrá!$R:$R,MATCH($B144,Vöruskrá!$B:$B,0)),0))</f>
        <v>3000</v>
      </c>
      <c r="U144" s="283" t="str">
        <f t="shared" ca="1" si="7"/>
        <v/>
      </c>
      <c r="W144">
        <f t="shared" ca="1" si="8"/>
        <v>0</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84" t="str">
        <f t="shared" si="6"/>
        <v>Spaghetti með kjúkling í mildri rjómasósu</v>
      </c>
      <c r="T145" s="282">
        <f ca="1">IF($B145="","",$C145/1000*IFERROR(INDEX(Vöruskrá!$R:$R,MATCH($B145,Vöruskrá!$B:$B,0)),0))</f>
        <v>0</v>
      </c>
      <c r="U145" s="283" t="str">
        <f t="shared" ca="1" si="7"/>
        <v/>
      </c>
      <c r="W145">
        <f t="shared" ca="1" si="8"/>
        <v>0</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 ca="1">IF(OR(B146="",C146=""),"",IFERROR(C146/1000*IFERROR(INDEX(Vöruskrá!R:R,MATCH(B146,Vöruskrá!B:B,0)),0)/1000,""))</f>
        <v>0</v>
      </c>
      <c r="P146" s="20"/>
      <c r="Q146" s="25"/>
      <c r="R146" s="26"/>
      <c r="S146" s="284" t="str">
        <f t="shared" si="6"/>
        <v>Spaghetti með kjúkling í mildri rjómasósu</v>
      </c>
      <c r="T146" s="282">
        <f ca="1">IF($B146="","",$C146/1000*IFERROR(INDEX(Vöruskrá!$R:$R,MATCH($B146,Vöruskrá!$B:$B,0)),0))</f>
        <v>0</v>
      </c>
      <c r="U146" s="283" t="str">
        <f t="shared" ca="1" si="7"/>
        <v/>
      </c>
      <c r="W146">
        <f t="shared" ca="1" si="8"/>
        <v>0</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 ca="1">IF(OR(B147="",C147=""),"",IFERROR(C147/1000*IFERROR(INDEX(Vöruskrá!R:R,MATCH(B147,Vöruskrá!B:B,0)),0)/1000,""))</f>
        <v>0</v>
      </c>
      <c r="P147" s="6"/>
      <c r="Q147" s="27"/>
      <c r="R147" s="6"/>
      <c r="S147" s="284" t="str">
        <f t="shared" si="6"/>
        <v>Spaghetti með kjúkling í mildri rjómasósu</v>
      </c>
      <c r="T147" s="282">
        <f ca="1">IF($B147="","",$C147/1000*IFERROR(INDEX(Vöruskrá!$R:$R,MATCH($B147,Vöruskrá!$B:$B,0)),0))</f>
        <v>0</v>
      </c>
      <c r="U147" s="283" t="str">
        <f t="shared" ca="1" si="7"/>
        <v/>
      </c>
      <c r="W147">
        <f t="shared" ca="1" si="8"/>
        <v>0</v>
      </c>
    </row>
    <row r="148" spans="1:23">
      <c r="A148" s="20"/>
      <c r="B148" s="20" t="s">
        <v>348</v>
      </c>
      <c r="C148" s="21">
        <v>1000</v>
      </c>
      <c r="D148" s="22" t="s">
        <v>351</v>
      </c>
      <c r="E148" s="22" t="s">
        <v>134</v>
      </c>
      <c r="F148" s="22"/>
      <c r="G148" s="23"/>
      <c r="H148" s="23"/>
      <c r="I148" s="23"/>
      <c r="J148" s="23"/>
      <c r="K148" s="23"/>
      <c r="L148" s="23"/>
      <c r="M148" s="23"/>
      <c r="N148" s="23"/>
      <c r="O148" s="24">
        <f ca="1">IF(OR(B148="",C148=""),"",IFERROR(C148/1000*IFERROR(INDEX(Vöruskrá!R:R,MATCH(B148,Vöruskrá!B:B,0)),0)/1000,""))</f>
        <v>0</v>
      </c>
      <c r="P148" s="20"/>
      <c r="Q148" s="25"/>
      <c r="R148" s="26"/>
      <c r="S148" s="284" t="str">
        <f t="shared" si="6"/>
        <v>Spaghetti með kjúkling í mildri rjómasósu</v>
      </c>
      <c r="T148" s="282">
        <f ca="1">IF($B148="","",$C148/1000*IFERROR(INDEX(Vöruskrá!$R:$R,MATCH($B148,Vöruskrá!$B:$B,0)),0))</f>
        <v>0</v>
      </c>
      <c r="U148" s="283" t="str">
        <f t="shared" ca="1" si="7"/>
        <v/>
      </c>
      <c r="W148">
        <f t="shared" ca="1" si="8"/>
        <v>0</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84" t="str">
        <f t="shared" si="6"/>
        <v>Spaghetti með kjúkling í mildri rjómasósu</v>
      </c>
      <c r="T149" s="282">
        <f ca="1">IF($B149="","",$C149/1000*IFERROR(INDEX(Vöruskrá!$R:$R,MATCH($B149,Vöruskrá!$B:$B,0)),0))</f>
        <v>197.5</v>
      </c>
      <c r="U149" s="283" t="str">
        <f t="shared" ca="1" si="7"/>
        <v/>
      </c>
      <c r="W149">
        <f t="shared" ca="1" si="8"/>
        <v>0</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84" t="str">
        <f t="shared" si="6"/>
        <v>Spaghetti með kjúkling í mildri rjómasósu</v>
      </c>
      <c r="T150" s="282">
        <f ca="1">IF($B150="","",$C150/1000*IFERROR(INDEX(Vöruskrá!$R:$R,MATCH($B150,Vöruskrá!$B:$B,0)),0))</f>
        <v>1293.8999999999999</v>
      </c>
      <c r="U150" s="283" t="str">
        <f t="shared" ca="1" si="7"/>
        <v/>
      </c>
      <c r="W150">
        <f t="shared" ca="1" si="8"/>
        <v>0</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 ca="1">IF(OR(B151="",C151=""),"",IFERROR(C151/1000*IFERROR(INDEX(Vöruskrá!R:R,MATCH(B151,Vöruskrá!B:B,0)),0)/1000,""))</f>
        <v>0</v>
      </c>
      <c r="P151" s="6"/>
      <c r="Q151" s="27"/>
      <c r="R151" s="6"/>
      <c r="S151" s="284" t="str">
        <f t="shared" si="6"/>
        <v>Spaghetti með kjúkling í mildri rjómasósu</v>
      </c>
      <c r="T151" s="282">
        <f ca="1">IF($B151="","",$C151/1000*IFERROR(INDEX(Vöruskrá!$R:$R,MATCH($B151,Vöruskrá!$B:$B,0)),0))</f>
        <v>0</v>
      </c>
      <c r="U151" s="283" t="str">
        <f t="shared" ca="1" si="7"/>
        <v/>
      </c>
      <c r="W151">
        <f t="shared" ca="1" si="8"/>
        <v>0</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 ca="1">IF(OR(B152="",C152=""),"",IFERROR(C152/1000*IFERROR(INDEX(Vöruskrá!R:R,MATCH(B152,Vöruskrá!B:B,0)),0)/1000,""))</f>
        <v>0.15</v>
      </c>
      <c r="P152" s="20"/>
      <c r="Q152" s="25"/>
      <c r="R152" s="26"/>
      <c r="S152" s="284" t="str">
        <f t="shared" si="6"/>
        <v>Spaghetti með kjúkling í mildri rjómasósu</v>
      </c>
      <c r="T152" s="282">
        <f ca="1">IF($B152="","",$C152/1000*IFERROR(INDEX(Vöruskrá!$R:$R,MATCH($B152,Vöruskrá!$B:$B,0)),0))</f>
        <v>150</v>
      </c>
      <c r="U152" s="283" t="str">
        <f t="shared" ca="1" si="7"/>
        <v/>
      </c>
      <c r="W152">
        <f t="shared" ca="1" si="8"/>
        <v>0</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84" t="str">
        <f t="shared" si="6"/>
        <v>Spaghetti með kjúkling í mildri rjómasósu</v>
      </c>
      <c r="T153" s="282">
        <f ca="1">IF($B153="","",$C153/1000*IFERROR(INDEX(Vöruskrá!$R:$R,MATCH($B153,Vöruskrá!$B:$B,0)),0))</f>
        <v>120</v>
      </c>
      <c r="U153" s="283" t="str">
        <f t="shared" ca="1" si="7"/>
        <v/>
      </c>
      <c r="W153">
        <f t="shared" ca="1" si="8"/>
        <v>0</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 ca="1">IF(OR(B154="",C154=""),"",IFERROR(C154/1000*IFERROR(INDEX(Vöruskrá!R:R,MATCH(B154,Vöruskrá!B:B,0)),0)/1000,""))</f>
        <v>0.5</v>
      </c>
      <c r="P154" s="6"/>
      <c r="Q154" s="27"/>
      <c r="R154" s="6"/>
      <c r="S154" s="284" t="str">
        <f t="shared" si="6"/>
        <v>Spaghetti með kjúkling í mildri rjómasósu</v>
      </c>
      <c r="T154" s="282">
        <f ca="1">IF($B154="","",$C154/1000*IFERROR(INDEX(Vöruskrá!$R:$R,MATCH($B154,Vöruskrá!$B:$B,0)),0))</f>
        <v>500</v>
      </c>
      <c r="U154" s="283" t="str">
        <f t="shared" ca="1" si="7"/>
        <v/>
      </c>
      <c r="W154">
        <f t="shared" ca="1" si="8"/>
        <v>0</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 ca="1">IF(OR(B155="",C155=""),"",IFERROR(C155/1000*IFERROR(INDEX(Vöruskrá!R:R,MATCH(B155,Vöruskrá!B:B,0)),0)/1000,""))</f>
        <v/>
      </c>
      <c r="P155" s="28" t="s">
        <v>1593</v>
      </c>
      <c r="Q155" s="30" t="s">
        <v>1594</v>
      </c>
      <c r="R155" s="31" t="s">
        <v>1595</v>
      </c>
      <c r="S155" s="284" t="str">
        <f t="shared" si="6"/>
        <v>Mildur grænmetiskarrýréttur</v>
      </c>
      <c r="T155" s="282" t="str">
        <f ca="1">IF($B155="","",$C155/1000*IFERROR(INDEX(Vöruskrá!$R:$R,MATCH($B155,Vöruskrá!$B:$B,0)),0))</f>
        <v/>
      </c>
      <c r="U155" s="283">
        <f t="shared" ca="1" si="7"/>
        <v>62.658227848101262</v>
      </c>
      <c r="W155">
        <f t="shared" ca="1" si="8"/>
        <v>0</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 ca="1">IF(OR(B156="",C156=""),"",IFERROR(C156/1000*IFERROR(INDEX(Vöruskrá!R:R,MATCH(B156,Vöruskrá!B:B,0)),0)/1000,""))</f>
        <v>0</v>
      </c>
      <c r="P156" s="6"/>
      <c r="Q156" s="27"/>
      <c r="R156" s="6"/>
      <c r="S156" s="284" t="str">
        <f t="shared" si="6"/>
        <v>Mildur grænmetiskarrýréttur</v>
      </c>
      <c r="T156" s="282">
        <f ca="1">IF($B156="","",$C156/1000*IFERROR(INDEX(Vöruskrá!$R:$R,MATCH($B156,Vöruskrá!$B:$B,0)),0))</f>
        <v>0</v>
      </c>
      <c r="U156" s="283" t="str">
        <f t="shared" ca="1" si="7"/>
        <v/>
      </c>
      <c r="W156">
        <f t="shared" ca="1" si="8"/>
        <v>0</v>
      </c>
    </row>
    <row r="157" spans="1:23">
      <c r="A157" s="20"/>
      <c r="B157" s="20" t="s">
        <v>1596</v>
      </c>
      <c r="C157" s="21">
        <v>500</v>
      </c>
      <c r="D157" s="22" t="s">
        <v>344</v>
      </c>
      <c r="E157" s="22" t="s">
        <v>134</v>
      </c>
      <c r="F157" s="22"/>
      <c r="G157" s="23"/>
      <c r="H157" s="23"/>
      <c r="I157" s="23"/>
      <c r="J157" s="23"/>
      <c r="K157" s="23"/>
      <c r="L157" s="23"/>
      <c r="M157" s="23"/>
      <c r="N157" s="23"/>
      <c r="O157" s="24">
        <f ca="1">IF(OR(B157="",C157=""),"",IFERROR(C157/1000*IFERROR(INDEX(Vöruskrá!R:R,MATCH(B157,Vöruskrá!B:B,0)),0)/1000,""))</f>
        <v>0</v>
      </c>
      <c r="P157" s="20"/>
      <c r="Q157" s="25"/>
      <c r="R157" s="26" t="s">
        <v>1547</v>
      </c>
      <c r="S157" s="284" t="str">
        <f t="shared" si="6"/>
        <v>Mildur grænmetiskarrýréttur</v>
      </c>
      <c r="T157" s="282">
        <f ca="1">IF($B157="","",$C157/1000*IFERROR(INDEX(Vöruskrá!$R:$R,MATCH($B157,Vöruskrá!$B:$B,0)),0))</f>
        <v>0</v>
      </c>
      <c r="U157" s="283" t="str">
        <f t="shared" ca="1" si="7"/>
        <v/>
      </c>
      <c r="W157">
        <f t="shared" ca="1" si="8"/>
        <v>0</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 ca="1">IF(OR(B158="",C158=""),"",IFERROR(C158/1000*IFERROR(INDEX(Vöruskrá!R:R,MATCH(B158,Vöruskrá!B:B,0)),0)/1000,""))</f>
        <v>3.2</v>
      </c>
      <c r="P158" s="6"/>
      <c r="Q158" s="27"/>
      <c r="R158" s="6"/>
      <c r="S158" s="284" t="str">
        <f t="shared" si="6"/>
        <v>Mildur grænmetiskarrýréttur</v>
      </c>
      <c r="T158" s="282">
        <f ca="1">IF($B158="","",$C158/1000*IFERROR(INDEX(Vöruskrá!$R:$R,MATCH($B158,Vöruskrá!$B:$B,0)),0))</f>
        <v>3200</v>
      </c>
      <c r="U158" s="283" t="str">
        <f t="shared" ca="1" si="7"/>
        <v/>
      </c>
      <c r="W158">
        <f t="shared" ca="1" si="8"/>
        <v>0</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 ca="1">IF(OR(B159="",C159=""),"",IFERROR(C159/1000*IFERROR(INDEX(Vöruskrá!R:R,MATCH(B159,Vöruskrá!B:B,0)),0)/1000,""))</f>
        <v>0</v>
      </c>
      <c r="P159" s="20"/>
      <c r="Q159" s="25"/>
      <c r="R159" s="26"/>
      <c r="S159" s="284" t="str">
        <f t="shared" si="6"/>
        <v>Mildur grænmetiskarrýréttur</v>
      </c>
      <c r="T159" s="282">
        <f ca="1">IF($B159="","",$C159/1000*IFERROR(INDEX(Vöruskrá!$R:$R,MATCH($B159,Vöruskrá!$B:$B,0)),0))</f>
        <v>0</v>
      </c>
      <c r="U159" s="283" t="str">
        <f t="shared" ca="1" si="7"/>
        <v/>
      </c>
      <c r="W159">
        <f t="shared" ca="1" si="8"/>
        <v>0</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 ca="1">IF(OR(B160="",C160=""),"",IFERROR(C160/1000*IFERROR(INDEX(Vöruskrá!R:R,MATCH(B160,Vöruskrá!B:B,0)),0)/1000,""))</f>
        <v>0</v>
      </c>
      <c r="P160" s="6"/>
      <c r="Q160" s="27"/>
      <c r="R160" s="6"/>
      <c r="S160" s="284" t="str">
        <f t="shared" si="6"/>
        <v>Mildur grænmetiskarrýréttur</v>
      </c>
      <c r="T160" s="282">
        <f ca="1">IF($B160="","",$C160/1000*IFERROR(INDEX(Vöruskrá!$R:$R,MATCH($B160,Vöruskrá!$B:$B,0)),0))</f>
        <v>0</v>
      </c>
      <c r="U160" s="283" t="str">
        <f t="shared" ca="1" si="7"/>
        <v/>
      </c>
      <c r="W160">
        <f t="shared" ca="1" si="8"/>
        <v>0</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 ca="1">IF(OR(B161="",C161=""),"",IFERROR(C161/1000*IFERROR(INDEX(Vöruskrá!R:R,MATCH(B161,Vöruskrá!B:B,0)),0)/1000,""))</f>
        <v>0</v>
      </c>
      <c r="P161" s="20"/>
      <c r="Q161" s="25"/>
      <c r="R161" s="26"/>
      <c r="S161" s="284" t="str">
        <f t="shared" si="6"/>
        <v>Mildur grænmetiskarrýréttur</v>
      </c>
      <c r="T161" s="282">
        <f ca="1">IF($B161="","",$C161/1000*IFERROR(INDEX(Vöruskrá!$R:$R,MATCH($B161,Vöruskrá!$B:$B,0)),0))</f>
        <v>0</v>
      </c>
      <c r="U161" s="283" t="str">
        <f t="shared" ca="1" si="7"/>
        <v/>
      </c>
      <c r="W161">
        <f t="shared" ca="1" si="8"/>
        <v>0</v>
      </c>
    </row>
    <row r="162" spans="1:23">
      <c r="A162" s="6"/>
      <c r="B162" s="6" t="s">
        <v>348</v>
      </c>
      <c r="C162" s="27">
        <v>1000</v>
      </c>
      <c r="D162" s="22" t="s">
        <v>351</v>
      </c>
      <c r="E162" s="22" t="s">
        <v>134</v>
      </c>
      <c r="F162" s="22"/>
      <c r="G162" s="23"/>
      <c r="H162" s="23"/>
      <c r="I162" s="23"/>
      <c r="J162" s="23"/>
      <c r="K162" s="23"/>
      <c r="L162" s="23"/>
      <c r="M162" s="23"/>
      <c r="N162" s="23"/>
      <c r="O162" s="24">
        <f ca="1">IF(OR(B162="",C162=""),"",IFERROR(C162/1000*IFERROR(INDEX(Vöruskrá!R:R,MATCH(B162,Vöruskrá!B:B,0)),0)/1000,""))</f>
        <v>0</v>
      </c>
      <c r="P162" s="6"/>
      <c r="Q162" s="27"/>
      <c r="R162" s="6"/>
      <c r="S162" s="284" t="str">
        <f t="shared" si="6"/>
        <v>Mildur grænmetiskarrýréttur</v>
      </c>
      <c r="T162" s="282">
        <f ca="1">IF($B162="","",$C162/1000*IFERROR(INDEX(Vöruskrá!$R:$R,MATCH($B162,Vöruskrá!$B:$B,0)),0))</f>
        <v>0</v>
      </c>
      <c r="U162" s="283" t="str">
        <f t="shared" ca="1" si="7"/>
        <v/>
      </c>
      <c r="W162">
        <f t="shared" ca="1" si="8"/>
        <v>0</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 ca="1">IF(OR(B163="",C163=""),"",IFERROR(C163/1000*IFERROR(INDEX(Vöruskrá!R:R,MATCH(B163,Vöruskrá!B:B,0)),0)/1000,""))</f>
        <v>0</v>
      </c>
      <c r="P163" s="20"/>
      <c r="Q163" s="25"/>
      <c r="R163" s="26"/>
      <c r="S163" s="284" t="str">
        <f t="shared" si="6"/>
        <v>Mildur grænmetiskarrýréttur</v>
      </c>
      <c r="T163" s="282">
        <f ca="1">IF($B163="","",$C163/1000*IFERROR(INDEX(Vöruskrá!$R:$R,MATCH($B163,Vöruskrá!$B:$B,0)),0))</f>
        <v>0</v>
      </c>
      <c r="U163" s="283" t="str">
        <f t="shared" ca="1" si="7"/>
        <v/>
      </c>
      <c r="W163">
        <f t="shared" ca="1" si="8"/>
        <v>0</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 ca="1">IF(OR(B164="",C164=""),"",IFERROR(C164/1000*IFERROR(INDEX(Vöruskrá!R:R,MATCH(B164,Vöruskrá!B:B,0)),0)/1000,""))</f>
        <v>0.76</v>
      </c>
      <c r="P164" s="6"/>
      <c r="Q164" s="27"/>
      <c r="R164" s="6"/>
      <c r="S164" s="284" t="str">
        <f t="shared" si="6"/>
        <v>Mildur grænmetiskarrýréttur</v>
      </c>
      <c r="T164" s="282">
        <f ca="1">IF($B164="","",$C164/1000*IFERROR(INDEX(Vöruskrá!$R:$R,MATCH($B164,Vöruskrá!$B:$B,0)),0))</f>
        <v>760</v>
      </c>
      <c r="U164" s="283" t="str">
        <f t="shared" ca="1" si="7"/>
        <v/>
      </c>
      <c r="W164">
        <f t="shared" ca="1" si="8"/>
        <v>0</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 ca="1">IF(OR(B165="",C165=""),"",IFERROR(C165/1000*IFERROR(INDEX(Vöruskrá!R:R,MATCH(B165,Vöruskrá!B:B,0)),0)/1000,""))</f>
        <v/>
      </c>
      <c r="P165" s="146" t="s">
        <v>1600</v>
      </c>
      <c r="Q165" s="25" t="s">
        <v>1601</v>
      </c>
      <c r="R165" s="26" t="s">
        <v>1602</v>
      </c>
      <c r="S165" s="284" t="str">
        <f t="shared" si="6"/>
        <v>Kjúklingur tikka masala "kennaraútgáfa"</v>
      </c>
      <c r="T165" s="282" t="str">
        <f ca="1">IF($B165="","",$C165/1000*IFERROR(INDEX(Vöruskrá!$R:$R,MATCH($B165,Vöruskrá!$B:$B,0)),0))</f>
        <v/>
      </c>
      <c r="U165" s="283">
        <f t="shared" ca="1" si="7"/>
        <v>836.65199999999993</v>
      </c>
      <c r="W165">
        <f t="shared" ca="1" si="8"/>
        <v>0</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 ca="1">IF(OR(B166="",C166=""),"",IFERROR(C166/1000*IFERROR(INDEX(Vöruskrá!R:R,MATCH(B166,Vöruskrá!B:B,0)),0)/1000,""))</f>
        <v>58.63</v>
      </c>
      <c r="P166" s="6"/>
      <c r="Q166" s="27"/>
      <c r="R166" s="6"/>
      <c r="S166" s="284" t="str">
        <f t="shared" si="6"/>
        <v>Kjúklingur tikka masala "kennaraútgáfa"</v>
      </c>
      <c r="T166" s="282">
        <f ca="1">IF($B166="","",$C166/1000*IFERROR(INDEX(Vöruskrá!$R:$R,MATCH($B166,Vöruskrá!$B:$B,0)),0))</f>
        <v>58630</v>
      </c>
      <c r="U166" s="283" t="str">
        <f t="shared" ca="1" si="7"/>
        <v/>
      </c>
      <c r="W166">
        <f t="shared" ca="1" si="8"/>
        <v>0</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 ca="1">IF(OR(B167="",C167=""),"",IFERROR(C167/1000*IFERROR(INDEX(Vöruskrá!R:R,MATCH(B167,Vöruskrá!B:B,0)),0)/1000,""))</f>
        <v>12</v>
      </c>
      <c r="P167" s="20"/>
      <c r="Q167" s="25"/>
      <c r="R167" s="26"/>
      <c r="S167" s="284" t="str">
        <f t="shared" si="6"/>
        <v>Kjúklingur tikka masala "kennaraútgáfa"</v>
      </c>
      <c r="T167" s="282">
        <f ca="1">IF($B167="","",$C167/1000*IFERROR(INDEX(Vöruskrá!$R:$R,MATCH($B167,Vöruskrá!$B:$B,0)),0))</f>
        <v>12000</v>
      </c>
      <c r="U167" s="283" t="str">
        <f t="shared" ca="1" si="7"/>
        <v/>
      </c>
      <c r="W167">
        <f t="shared" ca="1" si="8"/>
        <v>0</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 ca="1">IF(OR(B168="",C168=""),"",IFERROR(C168/1000*IFERROR(INDEX(Vöruskrá!R:R,MATCH(B168,Vöruskrá!B:B,0)),0)/1000,""))</f>
        <v>3.6</v>
      </c>
      <c r="P168" s="6"/>
      <c r="Q168" s="27"/>
      <c r="R168" s="6"/>
      <c r="S168" s="284" t="str">
        <f t="shared" si="6"/>
        <v>Kjúklingur tikka masala "kennaraútgáfa"</v>
      </c>
      <c r="T168" s="282">
        <f ca="1">IF($B168="","",$C168/1000*IFERROR(INDEX(Vöruskrá!$R:$R,MATCH($B168,Vöruskrá!$B:$B,0)),0))</f>
        <v>3600</v>
      </c>
      <c r="U168" s="283" t="str">
        <f t="shared" ca="1" si="7"/>
        <v/>
      </c>
      <c r="W168">
        <f t="shared" ca="1" si="8"/>
        <v>0</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 ca="1">IF(OR(B169="",C169=""),"",IFERROR(C169/1000*IFERROR(INDEX(Vöruskrá!R:R,MATCH(B169,Vöruskrá!B:B,0)),0)/1000,""))</f>
        <v>4.6900000000000004</v>
      </c>
      <c r="P169" s="20"/>
      <c r="Q169" s="25"/>
      <c r="R169" s="26"/>
      <c r="S169" s="284" t="str">
        <f t="shared" si="6"/>
        <v>Kjúklingur tikka masala "kennaraútgáfa"</v>
      </c>
      <c r="T169" s="282">
        <f ca="1">IF($B169="","",$C169/1000*IFERROR(INDEX(Vöruskrá!$R:$R,MATCH($B169,Vöruskrá!$B:$B,0)),0))</f>
        <v>4690</v>
      </c>
      <c r="U169" s="283" t="str">
        <f t="shared" ca="1" si="7"/>
        <v/>
      </c>
      <c r="W169">
        <f t="shared" ca="1" si="8"/>
        <v>0</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 ca="1">IF(OR(B170="",C170=""),"",IFERROR(C170/1000*IFERROR(INDEX(Vöruskrá!R:R,MATCH(B170,Vöruskrá!B:B,0)),0)/1000,""))</f>
        <v>0.9</v>
      </c>
      <c r="P170" s="6"/>
      <c r="Q170" s="27"/>
      <c r="R170" s="6"/>
      <c r="S170" s="284" t="str">
        <f t="shared" si="6"/>
        <v>Kjúklingur tikka masala "kennaraútgáfa"</v>
      </c>
      <c r="T170" s="282">
        <f ca="1">IF($B170="","",$C170/1000*IFERROR(INDEX(Vöruskrá!$R:$R,MATCH($B170,Vöruskrá!$B:$B,0)),0))</f>
        <v>900</v>
      </c>
      <c r="U170" s="283" t="str">
        <f t="shared" ca="1" si="7"/>
        <v/>
      </c>
      <c r="W170">
        <f t="shared" ca="1" si="8"/>
        <v>0</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 ca="1">IF(OR(B171="",C171=""),"",IFERROR(C171/1000*IFERROR(INDEX(Vöruskrá!R:R,MATCH(B171,Vöruskrá!B:B,0)),0)/1000,""))</f>
        <v>1.7252000000000001</v>
      </c>
      <c r="P171" s="20"/>
      <c r="Q171" s="25"/>
      <c r="R171" s="26"/>
      <c r="S171" s="284" t="str">
        <f t="shared" si="6"/>
        <v>Kjúklingur tikka masala "kennaraútgáfa"</v>
      </c>
      <c r="T171" s="282">
        <f ca="1">IF($B171="","",$C171/1000*IFERROR(INDEX(Vöruskrá!$R:$R,MATCH($B171,Vöruskrá!$B:$B,0)),0))</f>
        <v>1725.2</v>
      </c>
      <c r="U171" s="283" t="str">
        <f t="shared" ca="1" si="7"/>
        <v/>
      </c>
      <c r="W171">
        <f t="shared" ca="1" si="8"/>
        <v>0</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 ca="1">IF(OR(B172="",C172=""),"",IFERROR(C172/1000*IFERROR(INDEX(Vöruskrá!R:R,MATCH(B172,Vöruskrá!B:B,0)),0)/1000,""))</f>
        <v>1.2</v>
      </c>
      <c r="P172" s="6"/>
      <c r="Q172" s="27"/>
      <c r="R172" s="6"/>
      <c r="S172" s="284" t="str">
        <f t="shared" si="6"/>
        <v>Kjúklingur tikka masala "kennaraútgáfa"</v>
      </c>
      <c r="T172" s="282">
        <f ca="1">IF($B172="","",$C172/1000*IFERROR(INDEX(Vöruskrá!$R:$R,MATCH($B172,Vöruskrá!$B:$B,0)),0))</f>
        <v>1200</v>
      </c>
      <c r="U172" s="283" t="str">
        <f t="shared" ca="1" si="7"/>
        <v/>
      </c>
      <c r="W172">
        <f t="shared" ca="1" si="8"/>
        <v>0</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 ca="1">IF(OR(B173="",C173=""),"",IFERROR(C173/1000*IFERROR(INDEX(Vöruskrá!R:R,MATCH(B173,Vöruskrá!B:B,0)),0)/1000,""))</f>
        <v>0.91999999999999993</v>
      </c>
      <c r="P173" s="20"/>
      <c r="Q173" s="25"/>
      <c r="R173" s="26"/>
      <c r="S173" s="284" t="str">
        <f t="shared" si="6"/>
        <v>Kjúklingur tikka masala "kennaraútgáfa"</v>
      </c>
      <c r="T173" s="282">
        <f ca="1">IF($B173="","",$C173/1000*IFERROR(INDEX(Vöruskrá!$R:$R,MATCH($B173,Vöruskrá!$B:$B,0)),0))</f>
        <v>919.99999999999989</v>
      </c>
      <c r="U173" s="283" t="str">
        <f t="shared" ca="1" si="7"/>
        <v/>
      </c>
      <c r="W173">
        <f t="shared" ca="1" si="8"/>
        <v>0</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 ca="1">IF(OR(B174="",C174=""),"",IFERROR(C174/1000*IFERROR(INDEX(Vöruskrá!R:R,MATCH(B174,Vöruskrá!B:B,0)),0)/1000,""))</f>
        <v/>
      </c>
      <c r="P174" s="146" t="s">
        <v>1605</v>
      </c>
      <c r="Q174" s="27" t="s">
        <v>1606</v>
      </c>
      <c r="R174" s="6" t="s">
        <v>1607</v>
      </c>
      <c r="S174" s="284" t="str">
        <f t="shared" si="6"/>
        <v>Hakksósa með nautahakki (fyrir spaghetti)</v>
      </c>
      <c r="T174" s="282" t="str">
        <f ca="1">IF($B174="","",$C174/1000*IFERROR(INDEX(Vöruskrá!$R:$R,MATCH($B174,Vöruskrá!$B:$B,0)),0))</f>
        <v/>
      </c>
      <c r="U174" s="283">
        <f t="shared" ca="1" si="7"/>
        <v>823.78279999999995</v>
      </c>
      <c r="W174">
        <f t="shared" ca="1" si="8"/>
        <v>0</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 ca="1">IF(OR(B175="",C175=""),"",IFERROR(C175/1000*IFERROR(INDEX(Vöruskrá!R:R,MATCH(B175,Vöruskrá!B:B,0)),0)/1000,""))</f>
        <v>58.5</v>
      </c>
      <c r="P175" s="20"/>
      <c r="Q175" s="25"/>
      <c r="R175" s="26"/>
      <c r="S175" s="284" t="str">
        <f t="shared" si="6"/>
        <v>Hakksósa með nautahakki (fyrir spaghetti)</v>
      </c>
      <c r="T175" s="282">
        <f ca="1">IF($B175="","",$C175/1000*IFERROR(INDEX(Vöruskrá!$R:$R,MATCH($B175,Vöruskrá!$B:$B,0)),0))</f>
        <v>58500</v>
      </c>
      <c r="U175" s="283" t="str">
        <f t="shared" ca="1" si="7"/>
        <v/>
      </c>
      <c r="W175">
        <f t="shared" ca="1" si="8"/>
        <v>0</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 ca="1">IF(OR(B176="",C176=""),"",IFERROR(C176/1000*IFERROR(INDEX(Vöruskrá!R:R,MATCH(B176,Vöruskrá!B:B,0)),0)/1000,""))</f>
        <v>10.452</v>
      </c>
      <c r="P176" s="6"/>
      <c r="Q176" s="27"/>
      <c r="R176" s="6"/>
      <c r="S176" s="284" t="str">
        <f t="shared" si="6"/>
        <v>Hakksósa með nautahakki (fyrir spaghetti)</v>
      </c>
      <c r="T176" s="282">
        <f ca="1">IF($B176="","",$C176/1000*IFERROR(INDEX(Vöruskrá!$R:$R,MATCH($B176,Vöruskrá!$B:$B,0)),0))</f>
        <v>10452</v>
      </c>
      <c r="U176" s="283" t="str">
        <f t="shared" ca="1" si="7"/>
        <v/>
      </c>
      <c r="W176">
        <f t="shared" ca="1" si="8"/>
        <v>0</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 ca="1">IF(OR(B177="",C177=""),"",IFERROR(C177/1000*IFERROR(INDEX(Vöruskrá!R:R,MATCH(B177,Vöruskrá!B:B,0)),0)/1000,""))</f>
        <v>3.51</v>
      </c>
      <c r="P177" s="20"/>
      <c r="Q177" s="25"/>
      <c r="R177" s="26"/>
      <c r="S177" s="284" t="str">
        <f t="shared" si="6"/>
        <v>Hakksósa með nautahakki (fyrir spaghetti)</v>
      </c>
      <c r="T177" s="282">
        <f ca="1">IF($B177="","",$C177/1000*IFERROR(INDEX(Vöruskrá!$R:$R,MATCH($B177,Vöruskrá!$B:$B,0)),0))</f>
        <v>3510</v>
      </c>
      <c r="U177" s="283" t="str">
        <f t="shared" ca="1" si="7"/>
        <v/>
      </c>
      <c r="W177">
        <f t="shared" ca="1" si="8"/>
        <v>0</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 ca="1">IF(OR(B178="",C178=""),"",IFERROR(C178/1000*IFERROR(INDEX(Vöruskrá!R:R,MATCH(B178,Vöruskrá!B:B,0)),0)/1000,""))</f>
        <v>1.625</v>
      </c>
      <c r="P178" s="6"/>
      <c r="Q178" s="27"/>
      <c r="R178" s="6"/>
      <c r="S178" s="284" t="str">
        <f t="shared" si="6"/>
        <v>Hakksósa með nautahakki (fyrir spaghetti)</v>
      </c>
      <c r="T178" s="282">
        <f ca="1">IF($B178="","",$C178/1000*IFERROR(INDEX(Vöruskrá!$R:$R,MATCH($B178,Vöruskrá!$B:$B,0)),0))</f>
        <v>1625</v>
      </c>
      <c r="U178" s="283" t="str">
        <f t="shared" ca="1" si="7"/>
        <v/>
      </c>
      <c r="W178">
        <f t="shared" ca="1" si="8"/>
        <v>0</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 ca="1">IF(OR(B179="",C179=""),"",IFERROR(C179/1000*IFERROR(INDEX(Vöruskrá!R:R,MATCH(B179,Vöruskrá!B:B,0)),0)/1000,""))</f>
        <v>0.97499999999999998</v>
      </c>
      <c r="P179" s="20"/>
      <c r="Q179" s="25"/>
      <c r="R179" s="26"/>
      <c r="S179" s="284" t="str">
        <f t="shared" si="6"/>
        <v>Hakksósa með nautahakki (fyrir spaghetti)</v>
      </c>
      <c r="T179" s="282">
        <f ca="1">IF($B179="","",$C179/1000*IFERROR(INDEX(Vöruskrá!$R:$R,MATCH($B179,Vöruskrá!$B:$B,0)),0))</f>
        <v>975</v>
      </c>
      <c r="U179" s="283" t="str">
        <f t="shared" ca="1" si="7"/>
        <v/>
      </c>
      <c r="W179">
        <f t="shared" ca="1" si="8"/>
        <v>0</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 ca="1">IF(OR(B180="",C180=""),"",IFERROR(C180/1000*IFERROR(INDEX(Vöruskrá!R:R,MATCH(B180,Vöruskrá!B:B,0)),0)/1000,""))</f>
        <v>0.97499999999999998</v>
      </c>
      <c r="P180" s="6"/>
      <c r="Q180" s="27"/>
      <c r="R180" s="6"/>
      <c r="S180" s="284" t="str">
        <f t="shared" si="6"/>
        <v>Hakksósa með nautahakki (fyrir spaghetti)</v>
      </c>
      <c r="T180" s="282">
        <f ca="1">IF($B180="","",$C180/1000*IFERROR(INDEX(Vöruskrá!$R:$R,MATCH($B180,Vöruskrá!$B:$B,0)),0))</f>
        <v>975</v>
      </c>
      <c r="U180" s="283" t="str">
        <f t="shared" ca="1" si="7"/>
        <v/>
      </c>
      <c r="W180">
        <f t="shared" ca="1" si="8"/>
        <v>0</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 ca="1">IF(OR(B181="",C181=""),"",IFERROR(C181/1000*IFERROR(INDEX(Vöruskrá!R:R,MATCH(B181,Vöruskrá!B:B,0)),0)/1000,""))</f>
        <v>1.28128</v>
      </c>
      <c r="P181" s="20"/>
      <c r="Q181" s="25"/>
      <c r="R181" s="26"/>
      <c r="S181" s="284" t="str">
        <f t="shared" si="6"/>
        <v>Hakksósa með nautahakki (fyrir spaghetti)</v>
      </c>
      <c r="T181" s="282">
        <f ca="1">IF($B181="","",$C181/1000*IFERROR(INDEX(Vöruskrá!$R:$R,MATCH($B181,Vöruskrá!$B:$B,0)),0))</f>
        <v>1281.28</v>
      </c>
      <c r="U181" s="283" t="str">
        <f t="shared" ca="1" si="7"/>
        <v/>
      </c>
      <c r="W181">
        <f t="shared" ca="1" si="8"/>
        <v>0</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 ca="1">IF(OR(B182="",C182=""),"",IFERROR(C182/1000*IFERROR(INDEX(Vöruskrá!R:R,MATCH(B182,Vöruskrá!B:B,0)),0)/1000,""))</f>
        <v>0.45500000000000002</v>
      </c>
      <c r="P182" s="6"/>
      <c r="Q182" s="27"/>
      <c r="R182" s="6"/>
      <c r="S182" s="284" t="str">
        <f t="shared" si="6"/>
        <v>Hakksósa með nautahakki (fyrir spaghetti)</v>
      </c>
      <c r="T182" s="282">
        <f ca="1">IF($B182="","",$C182/1000*IFERROR(INDEX(Vöruskrá!$R:$R,MATCH($B182,Vöruskrá!$B:$B,0)),0))</f>
        <v>455</v>
      </c>
      <c r="U182" s="283" t="str">
        <f t="shared" ca="1" si="7"/>
        <v/>
      </c>
      <c r="W182">
        <f t="shared" ca="1" si="8"/>
        <v>0</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 ca="1">IF(OR(B183="",C183=""),"",IFERROR(C183/1000*IFERROR(INDEX(Vöruskrá!R:R,MATCH(B183,Vöruskrá!B:B,0)),0)/1000,""))</f>
        <v>2.34</v>
      </c>
      <c r="P183" s="20"/>
      <c r="Q183" s="25"/>
      <c r="R183" s="26"/>
      <c r="S183" s="284" t="str">
        <f t="shared" si="6"/>
        <v>Hakksósa með nautahakki (fyrir spaghetti)</v>
      </c>
      <c r="T183" s="282">
        <f ca="1">IF($B183="","",$C183/1000*IFERROR(INDEX(Vöruskrá!$R:$R,MATCH($B183,Vöruskrá!$B:$B,0)),0))</f>
        <v>2340</v>
      </c>
      <c r="U183" s="283" t="str">
        <f t="shared" ca="1" si="7"/>
        <v/>
      </c>
      <c r="W183">
        <f t="shared" ca="1" si="8"/>
        <v>0</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 ca="1">IF(OR(B184="",C184=""),"",IFERROR(C184/1000*IFERROR(INDEX(Vöruskrá!R:R,MATCH(B184,Vöruskrá!B:B,0)),0)/1000,""))</f>
        <v>0.13650000000000001</v>
      </c>
      <c r="P184" s="6"/>
      <c r="Q184" s="27"/>
      <c r="R184" s="6"/>
      <c r="S184" s="284" t="str">
        <f t="shared" si="6"/>
        <v>Hakksósa með nautahakki (fyrir spaghetti)</v>
      </c>
      <c r="T184" s="282">
        <f ca="1">IF($B184="","",$C184/1000*IFERROR(INDEX(Vöruskrá!$R:$R,MATCH($B184,Vöruskrá!$B:$B,0)),0))</f>
        <v>136.5</v>
      </c>
      <c r="U184" s="283" t="str">
        <f t="shared" ca="1" si="7"/>
        <v/>
      </c>
      <c r="W184">
        <f t="shared" ca="1" si="8"/>
        <v>0</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 ca="1">IF(OR(B185="",C185=""),"",IFERROR(C185/1000*IFERROR(INDEX(Vöruskrá!R:R,MATCH(B185,Vöruskrá!B:B,0)),0)/1000,""))</f>
        <v>2.1284999999999998</v>
      </c>
      <c r="P185" s="20"/>
      <c r="Q185" s="25"/>
      <c r="R185" s="26"/>
      <c r="S185" s="284" t="str">
        <f t="shared" si="6"/>
        <v>Hakksósa með nautahakki (fyrir spaghetti)</v>
      </c>
      <c r="T185" s="282">
        <f ca="1">IF($B185="","",$C185/1000*IFERROR(INDEX(Vöruskrá!$R:$R,MATCH($B185,Vöruskrá!$B:$B,0)),0))</f>
        <v>2128.5</v>
      </c>
      <c r="U185" s="283" t="str">
        <f t="shared" ca="1" si="7"/>
        <v/>
      </c>
      <c r="W185">
        <f t="shared" ca="1" si="8"/>
        <v>0</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 ca="1">IF(OR(B186="",C186=""),"",IFERROR(C186/1000*IFERROR(INDEX(Vöruskrá!R:R,MATCH(B186,Vöruskrá!B:B,0)),0)/1000,""))</f>
        <v/>
      </c>
      <c r="P186" s="146" t="s">
        <v>1611</v>
      </c>
      <c r="Q186" s="27" t="s">
        <v>1612</v>
      </c>
      <c r="R186" s="6" t="s">
        <v>1613</v>
      </c>
      <c r="S186" s="284" t="str">
        <f t="shared" si="6"/>
        <v>Hægeldað nautakjöt með rauðvínsósu og gljáðum gulrótum</v>
      </c>
      <c r="T186" s="282" t="str">
        <f ca="1">IF($B186="","",$C186/1000*IFERROR(INDEX(Vöruskrá!$R:$R,MATCH($B186,Vöruskrá!$B:$B,0)),0))</f>
        <v/>
      </c>
      <c r="U186" s="283">
        <f t="shared" ca="1" si="7"/>
        <v>1525.7049000000002</v>
      </c>
      <c r="W186">
        <f t="shared" ca="1" si="8"/>
        <v>0</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 ca="1">IF(OR(B187="",C187=""),"",IFERROR(C187/1000*IFERROR(INDEX(Vöruskrá!R:R,MATCH(B187,Vöruskrá!B:B,0)),0)/1000,""))</f>
        <v>135.43</v>
      </c>
      <c r="P187" s="20"/>
      <c r="Q187" s="25"/>
      <c r="R187" s="26"/>
      <c r="S187" s="284" t="str">
        <f t="shared" si="6"/>
        <v>Hægeldað nautakjöt með rauðvínsósu og gljáðum gulrótum</v>
      </c>
      <c r="T187" s="282">
        <f ca="1">IF($B187="","",$C187/1000*IFERROR(INDEX(Vöruskrá!$R:$R,MATCH($B187,Vöruskrá!$B:$B,0)),0))</f>
        <v>135430</v>
      </c>
      <c r="U187" s="283" t="str">
        <f t="shared" ca="1" si="7"/>
        <v/>
      </c>
      <c r="W187">
        <f t="shared" ca="1" si="8"/>
        <v>0</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 ca="1">IF(OR(B188="",C188=""),"",IFERROR(C188/1000*IFERROR(INDEX(Vöruskrá!R:R,MATCH(B188,Vöruskrá!B:B,0)),0)/1000,""))</f>
        <v>3.3250000000000002</v>
      </c>
      <c r="P188" s="20"/>
      <c r="Q188" s="25"/>
      <c r="R188" s="26"/>
      <c r="S188" s="284" t="str">
        <f t="shared" si="6"/>
        <v>Hægeldað nautakjöt með rauðvínsósu og gljáðum gulrótum</v>
      </c>
      <c r="T188" s="282">
        <f ca="1">IF($B188="","",$C188/1000*IFERROR(INDEX(Vöruskrá!$R:$R,MATCH($B188,Vöruskrá!$B:$B,0)),0))</f>
        <v>3325</v>
      </c>
      <c r="U188" s="283" t="str">
        <f t="shared" ca="1" si="7"/>
        <v/>
      </c>
      <c r="W188">
        <f t="shared" ca="1" si="8"/>
        <v>0</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 ca="1">IF(OR(B189="",C189=""),"",IFERROR(C189/1000*IFERROR(INDEX(Vöruskrá!R:R,MATCH(B189,Vöruskrá!B:B,0)),0)/1000,""))</f>
        <v>1.325</v>
      </c>
      <c r="P189" s="6"/>
      <c r="Q189" s="27"/>
      <c r="R189" s="6"/>
      <c r="S189" s="284" t="str">
        <f t="shared" si="6"/>
        <v>Hægeldað nautakjöt með rauðvínsósu og gljáðum gulrótum</v>
      </c>
      <c r="T189" s="282">
        <f ca="1">IF($B189="","",$C189/1000*IFERROR(INDEX(Vöruskrá!$R:$R,MATCH($B189,Vöruskrá!$B:$B,0)),0))</f>
        <v>1325</v>
      </c>
      <c r="U189" s="283" t="str">
        <f t="shared" ca="1" si="7"/>
        <v/>
      </c>
      <c r="W189">
        <f t="shared" ca="1" si="8"/>
        <v>0</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 ca="1">IF(OR(B190="",C190=""),"",IFERROR(C190/1000*IFERROR(INDEX(Vöruskrá!R:R,MATCH(B190,Vöruskrá!B:B,0)),0)/1000,""))</f>
        <v>1.2</v>
      </c>
      <c r="P190" s="20"/>
      <c r="Q190" s="25"/>
      <c r="R190" s="26"/>
      <c r="S190" s="284" t="str">
        <f t="shared" si="6"/>
        <v>Hægeldað nautakjöt með rauðvínsósu og gljáðum gulrótum</v>
      </c>
      <c r="T190" s="282">
        <f ca="1">IF($B190="","",$C190/1000*IFERROR(INDEX(Vöruskrá!$R:$R,MATCH($B190,Vöruskrá!$B:$B,0)),0))</f>
        <v>1200</v>
      </c>
      <c r="U190" s="283" t="str">
        <f t="shared" ca="1" si="7"/>
        <v/>
      </c>
      <c r="W190">
        <f t="shared" ca="1" si="8"/>
        <v>0</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 ca="1">IF(OR(B191="",C191=""),"",IFERROR(C191/1000*IFERROR(INDEX(Vöruskrá!R:R,MATCH(B191,Vöruskrá!B:B,0)),0)/1000,""))</f>
        <v>0.9</v>
      </c>
      <c r="P191" s="6"/>
      <c r="Q191" s="27"/>
      <c r="R191" s="6"/>
      <c r="S191" s="284" t="str">
        <f t="shared" si="6"/>
        <v>Hægeldað nautakjöt með rauðvínsósu og gljáðum gulrótum</v>
      </c>
      <c r="T191" s="282">
        <f ca="1">IF($B191="","",$C191/1000*IFERROR(INDEX(Vöruskrá!$R:$R,MATCH($B191,Vöruskrá!$B:$B,0)),0))</f>
        <v>900</v>
      </c>
      <c r="U191" s="283" t="str">
        <f t="shared" ca="1" si="7"/>
        <v/>
      </c>
      <c r="W191">
        <f t="shared" ca="1" si="8"/>
        <v>0</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 ca="1">IF(OR(B192="",C192=""),"",IFERROR(C192/1000*IFERROR(INDEX(Vöruskrá!R:R,MATCH(B192,Vöruskrá!B:B,0)),0)/1000,""))</f>
        <v>0.42799999999999999</v>
      </c>
      <c r="P192" s="20"/>
      <c r="Q192" s="25"/>
      <c r="R192" s="26"/>
      <c r="S192" s="284" t="str">
        <f t="shared" si="6"/>
        <v>Hægeldað nautakjöt með rauðvínsósu og gljáðum gulrótum</v>
      </c>
      <c r="T192" s="282">
        <f ca="1">IF($B192="","",$C192/1000*IFERROR(INDEX(Vöruskrá!$R:$R,MATCH($B192,Vöruskrá!$B:$B,0)),0))</f>
        <v>428</v>
      </c>
      <c r="U192" s="283" t="str">
        <f t="shared" ca="1" si="7"/>
        <v/>
      </c>
      <c r="W192">
        <f t="shared" ca="1" si="8"/>
        <v>0</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 ca="1">IF(OR(B193="",C193=""),"",IFERROR(C193/1000*IFERROR(INDEX(Vöruskrá!R:R,MATCH(B193,Vöruskrá!B:B,0)),0)/1000,""))</f>
        <v>0.40200000000000002</v>
      </c>
      <c r="P193" s="6"/>
      <c r="Q193" s="27"/>
      <c r="R193" s="6"/>
      <c r="S193" s="284" t="str">
        <f t="shared" si="6"/>
        <v>Hægeldað nautakjöt með rauðvínsósu og gljáðum gulrótum</v>
      </c>
      <c r="T193" s="282">
        <f ca="1">IF($B193="","",$C193/1000*IFERROR(INDEX(Vöruskrá!$R:$R,MATCH($B193,Vöruskrá!$B:$B,0)),0))</f>
        <v>402</v>
      </c>
      <c r="U193" s="283" t="str">
        <f t="shared" ca="1" si="7"/>
        <v/>
      </c>
      <c r="W193">
        <f t="shared" ca="1" si="8"/>
        <v>0</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 ca="1">IF(OR(B194="",C194=""),"",IFERROR(C194/1000*IFERROR(INDEX(Vöruskrá!R:R,MATCH(B194,Vöruskrá!B:B,0)),0)/1000,""))</f>
        <v>3.0590000000000002</v>
      </c>
      <c r="P194" s="20"/>
      <c r="Q194" s="25"/>
      <c r="R194" s="26"/>
      <c r="S194" s="284" t="str">
        <f t="shared" si="6"/>
        <v>Hægeldað nautakjöt með rauðvínsósu og gljáðum gulrótum</v>
      </c>
      <c r="T194" s="282">
        <f ca="1">IF($B194="","",$C194/1000*IFERROR(INDEX(Vöruskrá!$R:$R,MATCH($B194,Vöruskrá!$B:$B,0)),0))</f>
        <v>3059</v>
      </c>
      <c r="U194" s="283" t="str">
        <f t="shared" ca="1" si="7"/>
        <v/>
      </c>
      <c r="W194">
        <f t="shared" ca="1" si="8"/>
        <v>0</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 ca="1">IF(OR(B195="",C195=""),"",IFERROR(C195/1000*IFERROR(INDEX(Vöruskrá!R:R,MATCH(B195,Vöruskrá!B:B,0)),0)/1000,""))</f>
        <v>0.47964000000000007</v>
      </c>
      <c r="P195" s="6"/>
      <c r="Q195" s="27"/>
      <c r="R195" s="6"/>
      <c r="S195" s="284" t="str">
        <f t="shared" si="6"/>
        <v>Hægeldað nautakjöt með rauðvínsósu og gljáðum gulrótum</v>
      </c>
      <c r="T195" s="282">
        <f ca="1">IF($B195="","",$C195/1000*IFERROR(INDEX(Vöruskrá!$R:$R,MATCH($B195,Vöruskrá!$B:$B,0)),0))</f>
        <v>479.64000000000004</v>
      </c>
      <c r="U195" s="283" t="str">
        <f t="shared" ca="1" si="7"/>
        <v/>
      </c>
      <c r="W195">
        <f t="shared" ca="1" si="8"/>
        <v>0</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 ca="1">IF(OR(B196="",C196=""),"",IFERROR(C196/1000*IFERROR(INDEX(Vöruskrá!R:R,MATCH(B196,Vöruskrá!B:B,0)),0)/1000,""))</f>
        <v>0.51285000000000003</v>
      </c>
      <c r="P196" s="20"/>
      <c r="Q196" s="25"/>
      <c r="R196" s="26"/>
      <c r="S196" s="284" t="str">
        <f t="shared" ref="S196:S259" si="9">IF($A196="",S195,$A196)</f>
        <v>Hægeldað nautakjöt með rauðvínsósu og gljáðum gulrótum</v>
      </c>
      <c r="T196" s="282">
        <f ca="1">IF($B196="","",$C196/1000*IFERROR(INDEX(Vöruskrá!$R:$R,MATCH($B196,Vöruskrá!$B:$B,0)),0))</f>
        <v>512.85</v>
      </c>
      <c r="U196" s="283" t="str">
        <f t="shared" ref="U196:U259" ca="1" si="10">IF($A196="","",IFERROR(SUMIFS($T:$T,$S:$S,$A196)/(SUMIFS($C:$C,$S:$S,$A196)/1000),""))</f>
        <v/>
      </c>
      <c r="W196">
        <f t="shared" ref="W196:W259" ca="1" si="11">IF($A196="",W195,$A196)</f>
        <v>0</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 ca="1">IF(OR(B197="",C197=""),"",IFERROR(C197/1000*IFERROR(INDEX(Vöruskrá!R:R,MATCH(B197,Vöruskrá!B:B,0)),0)/1000,""))</f>
        <v>0.56000000000000005</v>
      </c>
      <c r="P197" s="6"/>
      <c r="Q197" s="27"/>
      <c r="R197" s="6"/>
      <c r="S197" s="284" t="str">
        <f t="shared" si="9"/>
        <v>Hægeldað nautakjöt með rauðvínsósu og gljáðum gulrótum</v>
      </c>
      <c r="T197" s="282">
        <f ca="1">IF($B197="","",$C197/1000*IFERROR(INDEX(Vöruskrá!$R:$R,MATCH($B197,Vöruskrá!$B:$B,0)),0))</f>
        <v>560</v>
      </c>
      <c r="U197" s="283" t="str">
        <f t="shared" ca="1" si="10"/>
        <v/>
      </c>
      <c r="W197">
        <f t="shared" ca="1" si="11"/>
        <v>0</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 ca="1">IF(OR(B198="",C198=""),"",IFERROR(C198/1000*IFERROR(INDEX(Vöruskrá!R:R,MATCH(B198,Vöruskrá!B:B,0)),0)/1000,""))</f>
        <v>2.2799999999999998</v>
      </c>
      <c r="P198" s="20"/>
      <c r="Q198" s="25"/>
      <c r="R198" s="26"/>
      <c r="S198" s="284" t="str">
        <f t="shared" si="9"/>
        <v>Hægeldað nautakjöt með rauðvínsósu og gljáðum gulrótum</v>
      </c>
      <c r="T198" s="282">
        <f ca="1">IF($B198="","",$C198/1000*IFERROR(INDEX(Vöruskrá!$R:$R,MATCH($B198,Vöruskrá!$B:$B,0)),0))</f>
        <v>2280</v>
      </c>
      <c r="U198" s="283" t="str">
        <f t="shared" ca="1" si="10"/>
        <v/>
      </c>
      <c r="W198">
        <f t="shared" ca="1" si="11"/>
        <v>0</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 ca="1">IF(OR(B199="",C199=""),"",IFERROR(C199/1000*IFERROR(INDEX(Vöruskrá!R:R,MATCH(B199,Vöruskrá!B:B,0)),0)/1000,""))</f>
        <v>2.669</v>
      </c>
      <c r="P199" s="6"/>
      <c r="Q199" s="27"/>
      <c r="R199" s="6"/>
      <c r="S199" s="284" t="str">
        <f t="shared" si="9"/>
        <v>Hægeldað nautakjöt með rauðvínsósu og gljáðum gulrótum</v>
      </c>
      <c r="T199" s="282">
        <f ca="1">IF($B199="","",$C199/1000*IFERROR(INDEX(Vöruskrá!$R:$R,MATCH($B199,Vöruskrá!$B:$B,0)),0))</f>
        <v>2669</v>
      </c>
      <c r="U199" s="283" t="str">
        <f t="shared" ca="1" si="10"/>
        <v/>
      </c>
      <c r="W199">
        <f t="shared" ca="1" si="11"/>
        <v>0</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 ca="1">IF(OR(B200="",C200=""),"",IFERROR(C200/1000*IFERROR(INDEX(Vöruskrá!R:R,MATCH(B200,Vöruskrá!B:B,0)),0)/1000,""))</f>
        <v/>
      </c>
      <c r="P200" s="146" t="s">
        <v>1617</v>
      </c>
      <c r="Q200" s="25" t="s">
        <v>1618</v>
      </c>
      <c r="R200" s="26" t="s">
        <v>1619</v>
      </c>
      <c r="S200" s="284" t="str">
        <f t="shared" si="9"/>
        <v>Þorskur með kryddjurtahjúp og hvítvínsósu</v>
      </c>
      <c r="T200" s="282" t="str">
        <f ca="1">IF($B200="","",$C200/1000*IFERROR(INDEX(Vöruskrá!$R:$R,MATCH($B200,Vöruskrá!$B:$B,0)),0))</f>
        <v/>
      </c>
      <c r="U200" s="283">
        <f t="shared" ca="1" si="10"/>
        <v>1251.6222</v>
      </c>
      <c r="W200">
        <f t="shared" ca="1" si="11"/>
        <v>0</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 ca="1">IF(OR(B201="",C201=""),"",IFERROR(C201/1000*IFERROR(INDEX(Vöruskrá!R:R,MATCH(B201,Vöruskrá!B:B,0)),0)/1000,""))</f>
        <v>95</v>
      </c>
      <c r="P201" s="6"/>
      <c r="Q201" s="27"/>
      <c r="R201" s="6"/>
      <c r="S201" s="284" t="str">
        <f t="shared" si="9"/>
        <v>Þorskur með kryddjurtahjúp og hvítvínsósu</v>
      </c>
      <c r="T201" s="282">
        <f ca="1">IF($B201="","",$C201/1000*IFERROR(INDEX(Vöruskrá!$R:$R,MATCH($B201,Vöruskrá!$B:$B,0)),0))</f>
        <v>95000</v>
      </c>
      <c r="U201" s="283" t="str">
        <f t="shared" ca="1" si="10"/>
        <v/>
      </c>
      <c r="W201">
        <f t="shared" ca="1" si="11"/>
        <v>0</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 ca="1">IF(OR(B202="",C202=""),"",IFERROR(C202/1000*IFERROR(INDEX(Vöruskrá!R:R,MATCH(B202,Vöruskrá!B:B,0)),0)/1000,""))</f>
        <v>9</v>
      </c>
      <c r="P202" s="6"/>
      <c r="Q202" s="27"/>
      <c r="R202" s="6"/>
      <c r="S202" s="284" t="str">
        <f t="shared" si="9"/>
        <v>Þorskur með kryddjurtahjúp og hvítvínsósu</v>
      </c>
      <c r="T202" s="282">
        <f ca="1">IF($B202="","",$C202/1000*IFERROR(INDEX(Vöruskrá!$R:$R,MATCH($B202,Vöruskrá!$B:$B,0)),0))</f>
        <v>9000</v>
      </c>
      <c r="U202" s="283" t="str">
        <f t="shared" ca="1" si="10"/>
        <v/>
      </c>
      <c r="W202">
        <f t="shared" ca="1" si="11"/>
        <v>0</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 ca="1">IF(OR(B203="",C203=""),"",IFERROR(C203/1000*IFERROR(INDEX(Vöruskrá!R:R,MATCH(B203,Vöruskrá!B:B,0)),0)/1000,""))</f>
        <v>5.75</v>
      </c>
      <c r="P203" s="20"/>
      <c r="Q203" s="25"/>
      <c r="R203" s="26"/>
      <c r="S203" s="284" t="str">
        <f t="shared" si="9"/>
        <v>Þorskur með kryddjurtahjúp og hvítvínsósu</v>
      </c>
      <c r="T203" s="282">
        <f ca="1">IF($B203="","",$C203/1000*IFERROR(INDEX(Vöruskrá!$R:$R,MATCH($B203,Vöruskrá!$B:$B,0)),0))</f>
        <v>5750</v>
      </c>
      <c r="U203" s="283" t="str">
        <f t="shared" ca="1" si="10"/>
        <v/>
      </c>
      <c r="W203">
        <f t="shared" ca="1" si="11"/>
        <v>0</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 ca="1">IF(OR(B204="",C204=""),"",IFERROR(C204/1000*IFERROR(INDEX(Vöruskrá!R:R,MATCH(B204,Vöruskrá!B:B,0)),0)/1000,""))</f>
        <v>0.75</v>
      </c>
      <c r="P204" s="6"/>
      <c r="Q204" s="27"/>
      <c r="R204" s="6"/>
      <c r="S204" s="284" t="str">
        <f t="shared" si="9"/>
        <v>Þorskur með kryddjurtahjúp og hvítvínsósu</v>
      </c>
      <c r="T204" s="282">
        <f ca="1">IF($B204="","",$C204/1000*IFERROR(INDEX(Vöruskrá!$R:$R,MATCH($B204,Vöruskrá!$B:$B,0)),0))</f>
        <v>750</v>
      </c>
      <c r="U204" s="283" t="str">
        <f t="shared" ca="1" si="10"/>
        <v/>
      </c>
      <c r="W204">
        <f t="shared" ca="1" si="11"/>
        <v>0</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 ca="1">IF(OR(B205="",C205=""),"",IFERROR(C205/1000*IFERROR(INDEX(Vöruskrá!R:R,MATCH(B205,Vöruskrá!B:B,0)),0)/1000,""))</f>
        <v>0.378</v>
      </c>
      <c r="P205" s="20"/>
      <c r="Q205" s="25"/>
      <c r="R205" s="26"/>
      <c r="S205" s="284" t="str">
        <f t="shared" si="9"/>
        <v>Þorskur með kryddjurtahjúp og hvítvínsósu</v>
      </c>
      <c r="T205" s="282">
        <f ca="1">IF($B205="","",$C205/1000*IFERROR(INDEX(Vöruskrá!$R:$R,MATCH($B205,Vöruskrá!$B:$B,0)),0))</f>
        <v>378</v>
      </c>
      <c r="U205" s="283" t="str">
        <f t="shared" ca="1" si="10"/>
        <v/>
      </c>
      <c r="W205">
        <f t="shared" ca="1" si="11"/>
        <v>0</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 ca="1">IF(OR(B206="",C206=""),"",IFERROR(C206/1000*IFERROR(INDEX(Vöruskrá!R:R,MATCH(B206,Vöruskrá!B:B,0)),0)/1000,""))</f>
        <v>0.39</v>
      </c>
      <c r="P206" s="6"/>
      <c r="Q206" s="27"/>
      <c r="R206" s="6"/>
      <c r="S206" s="284" t="str">
        <f t="shared" si="9"/>
        <v>Þorskur með kryddjurtahjúp og hvítvínsósu</v>
      </c>
      <c r="T206" s="282">
        <f ca="1">IF($B206="","",$C206/1000*IFERROR(INDEX(Vöruskrá!$R:$R,MATCH($B206,Vöruskrá!$B:$B,0)),0))</f>
        <v>390</v>
      </c>
      <c r="U206" s="283" t="str">
        <f t="shared" ca="1" si="10"/>
        <v/>
      </c>
      <c r="W206">
        <f t="shared" ca="1" si="11"/>
        <v>0</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 ca="1">IF(OR(B207="",C207=""),"",IFERROR(C207/1000*IFERROR(INDEX(Vöruskrá!R:R,MATCH(B207,Vöruskrá!B:B,0)),0)/1000,""))</f>
        <v>0.41111999999999999</v>
      </c>
      <c r="P207" s="20"/>
      <c r="Q207" s="25"/>
      <c r="R207" s="26"/>
      <c r="S207" s="284" t="str">
        <f t="shared" si="9"/>
        <v>Þorskur með kryddjurtahjúp og hvítvínsósu</v>
      </c>
      <c r="T207" s="282">
        <f ca="1">IF($B207="","",$C207/1000*IFERROR(INDEX(Vöruskrá!$R:$R,MATCH($B207,Vöruskrá!$B:$B,0)),0))</f>
        <v>411.12</v>
      </c>
      <c r="U207" s="283" t="str">
        <f t="shared" ca="1" si="10"/>
        <v/>
      </c>
      <c r="W207">
        <f t="shared" ca="1" si="11"/>
        <v>0</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 ca="1">IF(OR(B208="",C208=""),"",IFERROR(C208/1000*IFERROR(INDEX(Vöruskrá!R:R,MATCH(B208,Vöruskrá!B:B,0)),0)/1000,""))</f>
        <v>0.4</v>
      </c>
      <c r="P208" s="6"/>
      <c r="Q208" s="27"/>
      <c r="R208" s="6"/>
      <c r="S208" s="284" t="str">
        <f t="shared" si="9"/>
        <v>Þorskur með kryddjurtahjúp og hvítvínsósu</v>
      </c>
      <c r="T208" s="282">
        <f ca="1">IF($B208="","",$C208/1000*IFERROR(INDEX(Vöruskrá!$R:$R,MATCH($B208,Vöruskrá!$B:$B,0)),0))</f>
        <v>400</v>
      </c>
      <c r="U208" s="283" t="str">
        <f t="shared" ca="1" si="10"/>
        <v/>
      </c>
      <c r="W208">
        <f t="shared" ca="1" si="11"/>
        <v>0</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 ca="1">IF(OR(B209="",C209=""),"",IFERROR(C209/1000*IFERROR(INDEX(Vöruskrá!R:R,MATCH(B209,Vöruskrá!B:B,0)),0)/1000,""))</f>
        <v>6</v>
      </c>
      <c r="P209" s="20"/>
      <c r="Q209" s="25"/>
      <c r="R209" s="26"/>
      <c r="S209" s="284" t="str">
        <f t="shared" si="9"/>
        <v>Þorskur með kryddjurtahjúp og hvítvínsósu</v>
      </c>
      <c r="T209" s="282">
        <f ca="1">IF($B209="","",$C209/1000*IFERROR(INDEX(Vöruskrá!$R:$R,MATCH($B209,Vöruskrá!$B:$B,0)),0))</f>
        <v>6000</v>
      </c>
      <c r="U209" s="283" t="str">
        <f t="shared" ca="1" si="10"/>
        <v/>
      </c>
      <c r="W209">
        <f t="shared" ca="1" si="11"/>
        <v>0</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 ca="1">IF(OR(B210="",C210=""),"",IFERROR(C210/1000*IFERROR(INDEX(Vöruskrá!R:R,MATCH(B210,Vöruskrá!B:B,0)),0)/1000,""))</f>
        <v>1.5625</v>
      </c>
      <c r="P210" s="6"/>
      <c r="Q210" s="27"/>
      <c r="R210" s="6"/>
      <c r="S210" s="284" t="str">
        <f t="shared" si="9"/>
        <v>Þorskur með kryddjurtahjúp og hvítvínsósu</v>
      </c>
      <c r="T210" s="282">
        <f ca="1">IF($B210="","",$C210/1000*IFERROR(INDEX(Vöruskrá!$R:$R,MATCH($B210,Vöruskrá!$B:$B,0)),0))</f>
        <v>1562.5</v>
      </c>
      <c r="U210" s="283" t="str">
        <f t="shared" ca="1" si="10"/>
        <v/>
      </c>
      <c r="W210">
        <f t="shared" ca="1" si="11"/>
        <v>0</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 ca="1">IF(OR(B211="",C211=""),"",IFERROR(C211/1000*IFERROR(INDEX(Vöruskrá!R:R,MATCH(B211,Vöruskrá!B:B,0)),0)/1000,""))</f>
        <v>0.625</v>
      </c>
      <c r="P211" s="20"/>
      <c r="Q211" s="25"/>
      <c r="R211" s="26"/>
      <c r="S211" s="284" t="str">
        <f t="shared" si="9"/>
        <v>Þorskur með kryddjurtahjúp og hvítvínsósu</v>
      </c>
      <c r="T211" s="282">
        <f ca="1">IF($B211="","",$C211/1000*IFERROR(INDEX(Vöruskrá!$R:$R,MATCH($B211,Vöruskrá!$B:$B,0)),0))</f>
        <v>625</v>
      </c>
      <c r="U211" s="283" t="str">
        <f t="shared" ca="1" si="10"/>
        <v/>
      </c>
      <c r="W211">
        <f t="shared" ca="1" si="11"/>
        <v>0</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 ca="1">IF(OR(B212="",C212=""),"",IFERROR(C212/1000*IFERROR(INDEX(Vöruskrá!R:R,MATCH(B212,Vöruskrá!B:B,0)),0)/1000,""))</f>
        <v>0.56999999999999995</v>
      </c>
      <c r="P212" s="6"/>
      <c r="Q212" s="27"/>
      <c r="R212" s="6"/>
      <c r="S212" s="284" t="str">
        <f t="shared" si="9"/>
        <v>Þorskur með kryddjurtahjúp og hvítvínsósu</v>
      </c>
      <c r="T212" s="282">
        <f ca="1">IF($B212="","",$C212/1000*IFERROR(INDEX(Vöruskrá!$R:$R,MATCH($B212,Vöruskrá!$B:$B,0)),0))</f>
        <v>570</v>
      </c>
      <c r="U212" s="283" t="str">
        <f t="shared" ca="1" si="10"/>
        <v/>
      </c>
      <c r="W212">
        <f t="shared" ca="1" si="11"/>
        <v>0</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 ca="1">IF(OR(B213="",C213=""),"",IFERROR(C213/1000*IFERROR(INDEX(Vöruskrá!R:R,MATCH(B213,Vöruskrá!B:B,0)),0)/1000,""))</f>
        <v>1.89</v>
      </c>
      <c r="P213" s="20"/>
      <c r="Q213" s="25"/>
      <c r="R213" s="26"/>
      <c r="S213" s="284" t="str">
        <f t="shared" si="9"/>
        <v>Þorskur með kryddjurtahjúp og hvítvínsósu</v>
      </c>
      <c r="T213" s="282">
        <f ca="1">IF($B213="","",$C213/1000*IFERROR(INDEX(Vöruskrá!$R:$R,MATCH($B213,Vöruskrá!$B:$B,0)),0))</f>
        <v>1890</v>
      </c>
      <c r="U213" s="283" t="str">
        <f t="shared" ca="1" si="10"/>
        <v/>
      </c>
      <c r="W213">
        <f t="shared" ca="1" si="11"/>
        <v>0</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 ca="1">IF(OR(B214="",C214=""),"",IFERROR(C214/1000*IFERROR(INDEX(Vöruskrá!R:R,MATCH(B214,Vöruskrá!B:B,0)),0)/1000,""))</f>
        <v>0.42</v>
      </c>
      <c r="P214" s="6"/>
      <c r="Q214" s="27"/>
      <c r="R214" s="6"/>
      <c r="S214" s="284" t="str">
        <f t="shared" si="9"/>
        <v>Þorskur með kryddjurtahjúp og hvítvínsósu</v>
      </c>
      <c r="T214" s="282">
        <f ca="1">IF($B214="","",$C214/1000*IFERROR(INDEX(Vöruskrá!$R:$R,MATCH($B214,Vöruskrá!$B:$B,0)),0))</f>
        <v>420</v>
      </c>
      <c r="U214" s="283" t="str">
        <f t="shared" ca="1" si="10"/>
        <v/>
      </c>
      <c r="W214">
        <f t="shared" ca="1" si="11"/>
        <v>0</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 ca="1">IF(OR(B215="",C215=""),"",IFERROR(C215/1000*IFERROR(INDEX(Vöruskrá!R:R,MATCH(B215,Vöruskrá!B:B,0)),0)/1000,""))</f>
        <v>0.74259999999999993</v>
      </c>
      <c r="P215" s="20"/>
      <c r="Q215" s="25"/>
      <c r="R215" s="26"/>
      <c r="S215" s="284" t="str">
        <f t="shared" si="9"/>
        <v>Þorskur með kryddjurtahjúp og hvítvínsósu</v>
      </c>
      <c r="T215" s="282">
        <f ca="1">IF($B215="","",$C215/1000*IFERROR(INDEX(Vöruskrá!$R:$R,MATCH($B215,Vöruskrá!$B:$B,0)),0))</f>
        <v>742.59999999999991</v>
      </c>
      <c r="U215" s="283" t="str">
        <f t="shared" ca="1" si="10"/>
        <v/>
      </c>
      <c r="W215">
        <f t="shared" ca="1" si="11"/>
        <v>0</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 ca="1">IF(OR(B216="",C216=""),"",IFERROR(C216/1000*IFERROR(INDEX(Vöruskrá!R:R,MATCH(B216,Vöruskrá!B:B,0)),0)/1000,""))</f>
        <v>1.2729999999999999</v>
      </c>
      <c r="P216" s="6"/>
      <c r="Q216" s="27"/>
      <c r="R216" s="6"/>
      <c r="S216" s="284" t="str">
        <f t="shared" si="9"/>
        <v>Þorskur með kryddjurtahjúp og hvítvínsósu</v>
      </c>
      <c r="T216" s="282">
        <f ca="1">IF($B216="","",$C216/1000*IFERROR(INDEX(Vöruskrá!$R:$R,MATCH($B216,Vöruskrá!$B:$B,0)),0))</f>
        <v>1273</v>
      </c>
      <c r="U216" s="283" t="str">
        <f t="shared" ca="1" si="10"/>
        <v/>
      </c>
      <c r="W216">
        <f t="shared" ca="1" si="11"/>
        <v>0</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 ca="1">IF(OR(B217="",C217=""),"",IFERROR(C217/1000*IFERROR(INDEX(Vöruskrá!R:R,MATCH(B217,Vöruskrá!B:B,0)),0)/1000,""))</f>
        <v/>
      </c>
      <c r="P217" s="146" t="s">
        <v>1622</v>
      </c>
      <c r="Q217" s="25" t="s">
        <v>1623</v>
      </c>
      <c r="R217" s="26" t="s">
        <v>1624</v>
      </c>
      <c r="S217" s="284" t="str">
        <f t="shared" si="9"/>
        <v>Grillaður kjúklingur með chimichurri</v>
      </c>
      <c r="T217" s="282" t="str">
        <f ca="1">IF($B217="","",$C217/1000*IFERROR(INDEX(Vöruskrá!$R:$R,MATCH($B217,Vöruskrá!$B:$B,0)),0))</f>
        <v/>
      </c>
      <c r="U217" s="283">
        <f t="shared" ca="1" si="10"/>
        <v>2395.8679999999999</v>
      </c>
      <c r="W217">
        <f t="shared" ca="1" si="11"/>
        <v>0</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 ca="1">IF(OR(B218="",C218=""),"",IFERROR(C218/1000*IFERROR(INDEX(Vöruskrá!R:R,MATCH(B218,Vöruskrá!B:B,0)),0)/1000,""))</f>
        <v>225</v>
      </c>
      <c r="P218" s="6"/>
      <c r="Q218" s="27"/>
      <c r="R218" s="6"/>
      <c r="S218" s="284" t="str">
        <f t="shared" si="9"/>
        <v>Grillaður kjúklingur með chimichurri</v>
      </c>
      <c r="T218" s="282">
        <f ca="1">IF($B218="","",$C218/1000*IFERROR(INDEX(Vöruskrá!$R:$R,MATCH($B218,Vöruskrá!$B:$B,0)),0))</f>
        <v>225000</v>
      </c>
      <c r="U218" s="283" t="str">
        <f t="shared" ca="1" si="10"/>
        <v/>
      </c>
      <c r="W218">
        <f t="shared" ca="1" si="11"/>
        <v>0</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 ca="1">IF(OR(B219="",C219=""),"",IFERROR(C219/1000*IFERROR(INDEX(Vöruskrá!R:R,MATCH(B219,Vöruskrá!B:B,0)),0)/1000,""))</f>
        <v>1.6</v>
      </c>
      <c r="P219" s="6"/>
      <c r="Q219" s="27"/>
      <c r="R219" s="6"/>
      <c r="S219" s="284" t="str">
        <f t="shared" si="9"/>
        <v>Grillaður kjúklingur með chimichurri</v>
      </c>
      <c r="T219" s="282">
        <f ca="1">IF($B219="","",$C219/1000*IFERROR(INDEX(Vöruskrá!$R:$R,MATCH($B219,Vöruskrá!$B:$B,0)),0))</f>
        <v>1600</v>
      </c>
      <c r="U219" s="283" t="str">
        <f t="shared" ca="1" si="10"/>
        <v/>
      </c>
      <c r="W219">
        <f t="shared" ca="1" si="11"/>
        <v>0</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 ca="1">IF(OR(B220="",C220=""),"",IFERROR(C220/1000*IFERROR(INDEX(Vöruskrá!R:R,MATCH(B220,Vöruskrá!B:B,0)),0)/1000,""))</f>
        <v>1.95</v>
      </c>
      <c r="P220" s="20"/>
      <c r="Q220" s="25"/>
      <c r="R220" s="26"/>
      <c r="S220" s="284" t="str">
        <f t="shared" si="9"/>
        <v>Grillaður kjúklingur með chimichurri</v>
      </c>
      <c r="T220" s="282">
        <f ca="1">IF($B220="","",$C220/1000*IFERROR(INDEX(Vöruskrá!$R:$R,MATCH($B220,Vöruskrá!$B:$B,0)),0))</f>
        <v>1950</v>
      </c>
      <c r="U220" s="283" t="str">
        <f t="shared" ca="1" si="10"/>
        <v/>
      </c>
      <c r="W220">
        <f t="shared" ca="1" si="11"/>
        <v>0</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 ca="1">IF(OR(B221="",C221=""),"",IFERROR(C221/1000*IFERROR(INDEX(Vöruskrá!R:R,MATCH(B221,Vöruskrá!B:B,0)),0)/1000,""))</f>
        <v>1.5</v>
      </c>
      <c r="P221" s="6"/>
      <c r="Q221" s="27"/>
      <c r="R221" s="6"/>
      <c r="S221" s="284" t="str">
        <f t="shared" si="9"/>
        <v>Grillaður kjúklingur með chimichurri</v>
      </c>
      <c r="T221" s="282">
        <f ca="1">IF($B221="","",$C221/1000*IFERROR(INDEX(Vöruskrá!$R:$R,MATCH($B221,Vöruskrá!$B:$B,0)),0))</f>
        <v>1500</v>
      </c>
      <c r="U221" s="283" t="str">
        <f t="shared" ca="1" si="10"/>
        <v/>
      </c>
      <c r="W221">
        <f t="shared" ca="1" si="11"/>
        <v>0</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 ca="1">IF(OR(B222="",C222=""),"",IFERROR(C222/1000*IFERROR(INDEX(Vöruskrá!R:R,MATCH(B222,Vöruskrá!B:B,0)),0)/1000,""))</f>
        <v>2.9567999999999999</v>
      </c>
      <c r="P222" s="20"/>
      <c r="Q222" s="25"/>
      <c r="R222" s="26"/>
      <c r="S222" s="284" t="str">
        <f t="shared" si="9"/>
        <v>Grillaður kjúklingur með chimichurri</v>
      </c>
      <c r="T222" s="282">
        <f ca="1">IF($B222="","",$C222/1000*IFERROR(INDEX(Vöruskrá!$R:$R,MATCH($B222,Vöruskrá!$B:$B,0)),0))</f>
        <v>2956.7999999999997</v>
      </c>
      <c r="U222" s="283" t="str">
        <f t="shared" ca="1" si="10"/>
        <v/>
      </c>
      <c r="W222">
        <f t="shared" ca="1" si="11"/>
        <v>0</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 ca="1">IF(OR(B223="",C223=""),"",IFERROR(C223/1000*IFERROR(INDEX(Vöruskrá!R:R,MATCH(B223,Vöruskrá!B:B,0)),0)/1000,""))</f>
        <v>0.96</v>
      </c>
      <c r="P223" s="6"/>
      <c r="Q223" s="27"/>
      <c r="R223" s="6"/>
      <c r="S223" s="284" t="str">
        <f t="shared" si="9"/>
        <v>Grillaður kjúklingur með chimichurri</v>
      </c>
      <c r="T223" s="282">
        <f ca="1">IF($B223="","",$C223/1000*IFERROR(INDEX(Vöruskrá!$R:$R,MATCH($B223,Vöruskrá!$B:$B,0)),0))</f>
        <v>960</v>
      </c>
      <c r="U223" s="283" t="str">
        <f t="shared" ca="1" si="10"/>
        <v/>
      </c>
      <c r="W223">
        <f t="shared" ca="1" si="11"/>
        <v>0</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 ca="1">IF(OR(B224="",C224=""),"",IFERROR(C224/1000*IFERROR(INDEX(Vöruskrá!R:R,MATCH(B224,Vöruskrá!B:B,0)),0)/1000,""))</f>
        <v>0.48</v>
      </c>
      <c r="P224" s="20"/>
      <c r="Q224" s="25"/>
      <c r="R224" s="26"/>
      <c r="S224" s="284" t="str">
        <f t="shared" si="9"/>
        <v>Grillaður kjúklingur með chimichurri</v>
      </c>
      <c r="T224" s="282">
        <f ca="1">IF($B224="","",$C224/1000*IFERROR(INDEX(Vöruskrá!$R:$R,MATCH($B224,Vöruskrá!$B:$B,0)),0))</f>
        <v>480</v>
      </c>
      <c r="U224" s="283" t="str">
        <f t="shared" ca="1" si="10"/>
        <v/>
      </c>
      <c r="W224">
        <f t="shared" ca="1" si="11"/>
        <v>0</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 ca="1">IF(OR(B225="",C225=""),"",IFERROR(C225/1000*IFERROR(INDEX(Vöruskrá!R:R,MATCH(B225,Vöruskrá!B:B,0)),0)/1000,""))</f>
        <v>0.45</v>
      </c>
      <c r="P225" s="6"/>
      <c r="Q225" s="27"/>
      <c r="R225" s="6"/>
      <c r="S225" s="284" t="str">
        <f t="shared" si="9"/>
        <v>Grillaður kjúklingur með chimichurri</v>
      </c>
      <c r="T225" s="282">
        <f ca="1">IF($B225="","",$C225/1000*IFERROR(INDEX(Vöruskrá!$R:$R,MATCH($B225,Vöruskrá!$B:$B,0)),0))</f>
        <v>450</v>
      </c>
      <c r="U225" s="283" t="str">
        <f t="shared" ca="1" si="10"/>
        <v/>
      </c>
      <c r="W225">
        <f t="shared" ca="1" si="11"/>
        <v>0</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 ca="1">IF(OR(B226="",C226=""),"",IFERROR(C226/1000*IFERROR(INDEX(Vöruskrá!R:R,MATCH(B226,Vöruskrá!B:B,0)),0)/1000,""))</f>
        <v>0.6</v>
      </c>
      <c r="P226" s="20"/>
      <c r="Q226" s="25"/>
      <c r="R226" s="26"/>
      <c r="S226" s="284" t="str">
        <f t="shared" si="9"/>
        <v>Grillaður kjúklingur með chimichurri</v>
      </c>
      <c r="T226" s="282">
        <f ca="1">IF($B226="","",$C226/1000*IFERROR(INDEX(Vöruskrá!$R:$R,MATCH($B226,Vöruskrá!$B:$B,0)),0))</f>
        <v>600</v>
      </c>
      <c r="U226" s="283" t="str">
        <f t="shared" ca="1" si="10"/>
        <v/>
      </c>
      <c r="W226">
        <f t="shared" ca="1" si="11"/>
        <v>0</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 ca="1">IF(OR(B227="",C227=""),"",IFERROR(C227/1000*IFERROR(INDEX(Vöruskrá!R:R,MATCH(B227,Vöruskrá!B:B,0)),0)/1000,""))</f>
        <v>2.97</v>
      </c>
      <c r="P227" s="6"/>
      <c r="Q227" s="27"/>
      <c r="R227" s="6"/>
      <c r="S227" s="284" t="str">
        <f t="shared" si="9"/>
        <v>Grillaður kjúklingur með chimichurri</v>
      </c>
      <c r="T227" s="282">
        <f ca="1">IF($B227="","",$C227/1000*IFERROR(INDEX(Vöruskrá!$R:$R,MATCH($B227,Vöruskrá!$B:$B,0)),0))</f>
        <v>2970</v>
      </c>
      <c r="U227" s="283" t="str">
        <f t="shared" ca="1" si="10"/>
        <v/>
      </c>
      <c r="W227">
        <f t="shared" ca="1" si="11"/>
        <v>0</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 ca="1">IF(OR(B228="",C228=""),"",IFERROR(C228/1000*IFERROR(INDEX(Vöruskrá!R:R,MATCH(B228,Vöruskrá!B:B,0)),0)/1000,""))</f>
        <v>1.1200000000000001</v>
      </c>
      <c r="P228" s="20"/>
      <c r="Q228" s="25"/>
      <c r="R228" s="26"/>
      <c r="S228" s="284" t="str">
        <f t="shared" si="9"/>
        <v>Grillaður kjúklingur með chimichurri</v>
      </c>
      <c r="T228" s="282">
        <f ca="1">IF($B228="","",$C228/1000*IFERROR(INDEX(Vöruskrá!$R:$R,MATCH($B228,Vöruskrá!$B:$B,0)),0))</f>
        <v>1120</v>
      </c>
      <c r="U228" s="283" t="str">
        <f t="shared" ca="1" si="10"/>
        <v/>
      </c>
      <c r="W228">
        <f t="shared" ca="1" si="11"/>
        <v>0</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 ca="1">IF(OR(B229="",C229=""),"",IFERROR(C229/1000*IFERROR(INDEX(Vöruskrá!R:R,MATCH(B229,Vöruskrá!B:B,0)),0)/1000,""))</f>
        <v/>
      </c>
      <c r="P229" s="146" t="s">
        <v>1627</v>
      </c>
      <c r="Q229" s="27" t="s">
        <v>1628</v>
      </c>
      <c r="R229" s="6" t="s">
        <v>1629</v>
      </c>
      <c r="S229" s="284" t="str">
        <f t="shared" si="9"/>
        <v>Nautapottréttur að hætti Provence</v>
      </c>
      <c r="T229" s="282" t="str">
        <f ca="1">IF($B229="","",$C229/1000*IFERROR(INDEX(Vöruskrá!$R:$R,MATCH($B229,Vöruskrá!$B:$B,0)),0))</f>
        <v/>
      </c>
      <c r="U229" s="283">
        <f t="shared" ca="1" si="10"/>
        <v>1714.0409000000002</v>
      </c>
      <c r="W229">
        <f t="shared" ca="1" si="11"/>
        <v>0</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 ca="1">IF(OR(B230="",C230=""),"",IFERROR(C230/1000*IFERROR(INDEX(Vöruskrá!R:R,MATCH(B230,Vöruskrá!B:B,0)),0)/1000,""))</f>
        <v>146.25</v>
      </c>
      <c r="P230" s="20"/>
      <c r="Q230" s="25"/>
      <c r="R230" s="26"/>
      <c r="S230" s="284" t="str">
        <f t="shared" si="9"/>
        <v>Nautapottréttur að hætti Provence</v>
      </c>
      <c r="T230" s="282">
        <f ca="1">IF($B230="","",$C230/1000*IFERROR(INDEX(Vöruskrá!$R:$R,MATCH($B230,Vöruskrá!$B:$B,0)),0))</f>
        <v>146250</v>
      </c>
      <c r="U230" s="283" t="str">
        <f t="shared" ca="1" si="10"/>
        <v/>
      </c>
      <c r="W230">
        <f t="shared" ca="1" si="11"/>
        <v>0</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 ca="1">IF(OR(B231="",C231=""),"",IFERROR(C231/1000*IFERROR(INDEX(Vöruskrá!R:R,MATCH(B231,Vöruskrá!B:B,0)),0)/1000,""))</f>
        <v>8.0399999999999991</v>
      </c>
      <c r="P231" s="20"/>
      <c r="Q231" s="25"/>
      <c r="R231" s="26"/>
      <c r="S231" s="284" t="str">
        <f t="shared" si="9"/>
        <v>Nautapottréttur að hætti Provence</v>
      </c>
      <c r="T231" s="282">
        <f ca="1">IF($B231="","",$C231/1000*IFERROR(INDEX(Vöruskrá!$R:$R,MATCH($B231,Vöruskrá!$B:$B,0)),0))</f>
        <v>8040</v>
      </c>
      <c r="U231" s="283" t="str">
        <f t="shared" ca="1" si="10"/>
        <v/>
      </c>
      <c r="W231">
        <f t="shared" ca="1" si="11"/>
        <v>0</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 ca="1">IF(OR(B232="",C232=""),"",IFERROR(C232/1000*IFERROR(INDEX(Vöruskrá!R:R,MATCH(B232,Vöruskrá!B:B,0)),0)/1000,""))</f>
        <v>2.5</v>
      </c>
      <c r="P232" s="6"/>
      <c r="Q232" s="27"/>
      <c r="R232" s="6"/>
      <c r="S232" s="284" t="str">
        <f t="shared" si="9"/>
        <v>Nautapottréttur að hætti Provence</v>
      </c>
      <c r="T232" s="282">
        <f ca="1">IF($B232="","",$C232/1000*IFERROR(INDEX(Vöruskrá!$R:$R,MATCH($B232,Vöruskrá!$B:$B,0)),0))</f>
        <v>2500</v>
      </c>
      <c r="U232" s="283" t="str">
        <f t="shared" ca="1" si="10"/>
        <v/>
      </c>
      <c r="W232">
        <f t="shared" ca="1" si="11"/>
        <v>0</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 ca="1">IF(OR(B233="",C233=""),"",IFERROR(C233/1000*IFERROR(INDEX(Vöruskrá!R:R,MATCH(B233,Vöruskrá!B:B,0)),0)/1000,""))</f>
        <v>1.875</v>
      </c>
      <c r="P233" s="20"/>
      <c r="Q233" s="25"/>
      <c r="R233" s="26"/>
      <c r="S233" s="284" t="str">
        <f t="shared" si="9"/>
        <v>Nautapottréttur að hætti Provence</v>
      </c>
      <c r="T233" s="282">
        <f ca="1">IF($B233="","",$C233/1000*IFERROR(INDEX(Vöruskrá!$R:$R,MATCH($B233,Vöruskrá!$B:$B,0)),0))</f>
        <v>1875</v>
      </c>
      <c r="U233" s="283" t="str">
        <f t="shared" ca="1" si="10"/>
        <v/>
      </c>
      <c r="W233">
        <f t="shared" ca="1" si="11"/>
        <v>0</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 ca="1">IF(OR(B234="",C234=""),"",IFERROR(C234/1000*IFERROR(INDEX(Vöruskrá!R:R,MATCH(B234,Vöruskrá!B:B,0)),0)/1000,""))</f>
        <v>1</v>
      </c>
      <c r="P234" s="6"/>
      <c r="Q234" s="27"/>
      <c r="R234" s="6"/>
      <c r="S234" s="284" t="str">
        <f t="shared" si="9"/>
        <v>Nautapottréttur að hætti Provence</v>
      </c>
      <c r="T234" s="282">
        <f ca="1">IF($B234="","",$C234/1000*IFERROR(INDEX(Vöruskrá!$R:$R,MATCH($B234,Vöruskrá!$B:$B,0)),0))</f>
        <v>1000</v>
      </c>
      <c r="U234" s="283" t="str">
        <f t="shared" ca="1" si="10"/>
        <v/>
      </c>
      <c r="W234">
        <f t="shared" ca="1" si="11"/>
        <v>0</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 ca="1">IF(OR(B235="",C235=""),"",IFERROR(C235/1000*IFERROR(INDEX(Vöruskrá!R:R,MATCH(B235,Vöruskrá!B:B,0)),0)/1000,""))</f>
        <v>1.25</v>
      </c>
      <c r="P235" s="20"/>
      <c r="Q235" s="25"/>
      <c r="R235" s="26"/>
      <c r="S235" s="284" t="str">
        <f t="shared" si="9"/>
        <v>Nautapottréttur að hætti Provence</v>
      </c>
      <c r="T235" s="282">
        <f ca="1">IF($B235="","",$C235/1000*IFERROR(INDEX(Vöruskrá!$R:$R,MATCH($B235,Vöruskrá!$B:$B,0)),0))</f>
        <v>1250</v>
      </c>
      <c r="U235" s="283" t="str">
        <f t="shared" ca="1" si="10"/>
        <v/>
      </c>
      <c r="W235">
        <f t="shared" ca="1" si="11"/>
        <v>0</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 ca="1">IF(OR(B236="",C236=""),"",IFERROR(C236/1000*IFERROR(INDEX(Vöruskrá!R:R,MATCH(B236,Vöruskrá!B:B,0)),0)/1000,""))</f>
        <v>0.94499999999999995</v>
      </c>
      <c r="P236" s="6"/>
      <c r="Q236" s="27"/>
      <c r="R236" s="6"/>
      <c r="S236" s="284" t="str">
        <f t="shared" si="9"/>
        <v>Nautapottréttur að hætti Provence</v>
      </c>
      <c r="T236" s="282">
        <f ca="1">IF($B236="","",$C236/1000*IFERROR(INDEX(Vöruskrá!$R:$R,MATCH($B236,Vöruskrá!$B:$B,0)),0))</f>
        <v>945</v>
      </c>
      <c r="U236" s="283" t="str">
        <f t="shared" ca="1" si="10"/>
        <v/>
      </c>
      <c r="W236">
        <f t="shared" ca="1" si="11"/>
        <v>0</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 ca="1">IF(OR(B237="",C237=""),"",IFERROR(C237/1000*IFERROR(INDEX(Vöruskrá!R:R,MATCH(B237,Vöruskrá!B:B,0)),0)/1000,""))</f>
        <v>1.125</v>
      </c>
      <c r="P237" s="20"/>
      <c r="Q237" s="25"/>
      <c r="R237" s="26"/>
      <c r="S237" s="284" t="str">
        <f t="shared" si="9"/>
        <v>Nautapottréttur að hætti Provence</v>
      </c>
      <c r="T237" s="282">
        <f ca="1">IF($B237="","",$C237/1000*IFERROR(INDEX(Vöruskrá!$R:$R,MATCH($B237,Vöruskrá!$B:$B,0)),0))</f>
        <v>1125</v>
      </c>
      <c r="U237" s="283" t="str">
        <f t="shared" ca="1" si="10"/>
        <v/>
      </c>
      <c r="W237">
        <f t="shared" ca="1" si="11"/>
        <v>0</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 ca="1">IF(OR(B238="",C238=""),"",IFERROR(C238/1000*IFERROR(INDEX(Vöruskrá!R:R,MATCH(B238,Vöruskrá!B:B,0)),0)/1000,""))</f>
        <v>0.9</v>
      </c>
      <c r="P238" s="6"/>
      <c r="Q238" s="27"/>
      <c r="R238" s="6"/>
      <c r="S238" s="284" t="str">
        <f t="shared" si="9"/>
        <v>Nautapottréttur að hætti Provence</v>
      </c>
      <c r="T238" s="282">
        <f ca="1">IF($B238="","",$C238/1000*IFERROR(INDEX(Vöruskrá!$R:$R,MATCH($B238,Vöruskrá!$B:$B,0)),0))</f>
        <v>900</v>
      </c>
      <c r="U238" s="283" t="str">
        <f t="shared" ca="1" si="10"/>
        <v/>
      </c>
      <c r="W238">
        <f t="shared" ca="1" si="11"/>
        <v>0</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 ca="1">IF(OR(B239="",C239=""),"",IFERROR(C239/1000*IFERROR(INDEX(Vöruskrá!R:R,MATCH(B239,Vöruskrá!B:B,0)),0)/1000,""))</f>
        <v>0.54815999999999998</v>
      </c>
      <c r="P239" s="20"/>
      <c r="Q239" s="25"/>
      <c r="R239" s="26"/>
      <c r="S239" s="284" t="str">
        <f t="shared" si="9"/>
        <v>Nautapottréttur að hætti Provence</v>
      </c>
      <c r="T239" s="282">
        <f ca="1">IF($B239="","",$C239/1000*IFERROR(INDEX(Vöruskrá!$R:$R,MATCH($B239,Vöruskrá!$B:$B,0)),0))</f>
        <v>548.16</v>
      </c>
      <c r="U239" s="283" t="str">
        <f t="shared" ca="1" si="10"/>
        <v/>
      </c>
      <c r="W239">
        <f t="shared" ca="1" si="11"/>
        <v>0</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 ca="1">IF(OR(B240="",C240=""),"",IFERROR(C240/1000*IFERROR(INDEX(Vöruskrá!R:R,MATCH(B240,Vöruskrá!B:B,0)),0)/1000,""))</f>
        <v>0.24</v>
      </c>
      <c r="P240" s="6"/>
      <c r="Q240" s="27"/>
      <c r="R240" s="6"/>
      <c r="S240" s="284" t="str">
        <f t="shared" si="9"/>
        <v>Nautapottréttur að hætti Provence</v>
      </c>
      <c r="T240" s="282">
        <f ca="1">IF($B240="","",$C240/1000*IFERROR(INDEX(Vöruskrá!$R:$R,MATCH($B240,Vöruskrá!$B:$B,0)),0))</f>
        <v>240</v>
      </c>
      <c r="U240" s="283" t="str">
        <f t="shared" ca="1" si="10"/>
        <v/>
      </c>
      <c r="W240">
        <f t="shared" ca="1" si="11"/>
        <v>0</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 ca="1">IF(OR(B241="",C241=""),"",IFERROR(C241/1000*IFERROR(INDEX(Vöruskrá!R:R,MATCH(B241,Vöruskrá!B:B,0)),0)/1000,""))</f>
        <v>0.78848000000000007</v>
      </c>
      <c r="P241" s="20"/>
      <c r="Q241" s="25"/>
      <c r="R241" s="26"/>
      <c r="S241" s="284" t="str">
        <f t="shared" si="9"/>
        <v>Nautapottréttur að hætti Provence</v>
      </c>
      <c r="T241" s="282">
        <f ca="1">IF($B241="","",$C241/1000*IFERROR(INDEX(Vöruskrá!$R:$R,MATCH($B241,Vöruskrá!$B:$B,0)),0))</f>
        <v>788.48</v>
      </c>
      <c r="U241" s="283" t="str">
        <f t="shared" ca="1" si="10"/>
        <v/>
      </c>
      <c r="W241">
        <f t="shared" ca="1" si="11"/>
        <v>0</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 ca="1">IF(OR(B242="",C242=""),"",IFERROR(C242/1000*IFERROR(INDEX(Vöruskrá!R:R,MATCH(B242,Vöruskrá!B:B,0)),0)/1000,""))</f>
        <v>0.51285000000000003</v>
      </c>
      <c r="P242" s="6"/>
      <c r="Q242" s="27"/>
      <c r="R242" s="6"/>
      <c r="S242" s="284" t="str">
        <f t="shared" si="9"/>
        <v>Nautapottréttur að hætti Provence</v>
      </c>
      <c r="T242" s="282">
        <f ca="1">IF($B242="","",$C242/1000*IFERROR(INDEX(Vöruskrá!$R:$R,MATCH($B242,Vöruskrá!$B:$B,0)),0))</f>
        <v>512.85</v>
      </c>
      <c r="U242" s="283" t="str">
        <f t="shared" ca="1" si="10"/>
        <v/>
      </c>
      <c r="W242">
        <f t="shared" ca="1" si="11"/>
        <v>0</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 ca="1">IF(OR(B243="",C243=""),"",IFERROR(C243/1000*IFERROR(INDEX(Vöruskrá!R:R,MATCH(B243,Vöruskrá!B:B,0)),0)/1000,""))</f>
        <v>0.7</v>
      </c>
      <c r="P243" s="20"/>
      <c r="Q243" s="25"/>
      <c r="R243" s="26"/>
      <c r="S243" s="284" t="str">
        <f t="shared" si="9"/>
        <v>Nautapottréttur að hætti Provence</v>
      </c>
      <c r="T243" s="282">
        <f ca="1">IF($B243="","",$C243/1000*IFERROR(INDEX(Vöruskrá!$R:$R,MATCH($B243,Vöruskrá!$B:$B,0)),0))</f>
        <v>700</v>
      </c>
      <c r="U243" s="283" t="str">
        <f t="shared" ca="1" si="10"/>
        <v/>
      </c>
      <c r="W243">
        <f t="shared" ca="1" si="11"/>
        <v>0</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 ca="1">IF(OR(B244="",C244=""),"",IFERROR(C244/1000*IFERROR(INDEX(Vöruskrá!R:R,MATCH(B244,Vöruskrá!B:B,0)),0)/1000,""))</f>
        <v>2.25</v>
      </c>
      <c r="P244" s="6"/>
      <c r="Q244" s="27"/>
      <c r="R244" s="6"/>
      <c r="S244" s="284" t="str">
        <f t="shared" si="9"/>
        <v>Nautapottréttur að hætti Provence</v>
      </c>
      <c r="T244" s="282">
        <f ca="1">IF($B244="","",$C244/1000*IFERROR(INDEX(Vöruskrá!$R:$R,MATCH($B244,Vöruskrá!$B:$B,0)),0))</f>
        <v>2250</v>
      </c>
      <c r="U244" s="283" t="str">
        <f t="shared" ca="1" si="10"/>
        <v/>
      </c>
      <c r="W244">
        <f t="shared" ca="1" si="11"/>
        <v>0</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 ca="1">IF(OR(B245="",C245=""),"",IFERROR(C245/1000*IFERROR(INDEX(Vöruskrá!R:R,MATCH(B245,Vöruskrá!B:B,0)),0)/1000,""))</f>
        <v>0.74259999999999993</v>
      </c>
      <c r="P245" s="20"/>
      <c r="Q245" s="25"/>
      <c r="R245" s="26"/>
      <c r="S245" s="284" t="str">
        <f t="shared" si="9"/>
        <v>Nautapottréttur að hætti Provence</v>
      </c>
      <c r="T245" s="282">
        <f ca="1">IF($B245="","",$C245/1000*IFERROR(INDEX(Vöruskrá!$R:$R,MATCH($B245,Vöruskrá!$B:$B,0)),0))</f>
        <v>742.59999999999991</v>
      </c>
      <c r="U245" s="283" t="str">
        <f t="shared" ca="1" si="10"/>
        <v/>
      </c>
      <c r="W245">
        <f t="shared" ca="1" si="11"/>
        <v>0</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 ca="1">IF(OR(B246="",C246=""),"",IFERROR(C246/1000*IFERROR(INDEX(Vöruskrá!R:R,MATCH(B246,Vöruskrá!B:B,0)),0)/1000,""))</f>
        <v>1.7370000000000001</v>
      </c>
      <c r="P246" s="6"/>
      <c r="Q246" s="27"/>
      <c r="R246" s="6"/>
      <c r="S246" s="284" t="str">
        <f t="shared" si="9"/>
        <v>Nautapottréttur að hætti Provence</v>
      </c>
      <c r="T246" s="282">
        <f ca="1">IF($B246="","",$C246/1000*IFERROR(INDEX(Vöruskrá!$R:$R,MATCH($B246,Vöruskrá!$B:$B,0)),0))</f>
        <v>1737</v>
      </c>
      <c r="U246" s="283" t="str">
        <f t="shared" ca="1" si="10"/>
        <v/>
      </c>
      <c r="W246">
        <f t="shared" ca="1" si="11"/>
        <v>0</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 ca="1">IF(OR(B247="",C247=""),"",IFERROR(C247/1000*IFERROR(INDEX(Vöruskrá!R:R,MATCH(B247,Vöruskrá!B:B,0)),0)/1000,""))</f>
        <v/>
      </c>
      <c r="P247" s="146" t="s">
        <v>1633</v>
      </c>
      <c r="Q247" s="25" t="s">
        <v>1634</v>
      </c>
      <c r="R247" s="26" t="s">
        <v>1635</v>
      </c>
      <c r="S247" s="284" t="str">
        <f t="shared" si="9"/>
        <v>Plokkfiskur „kennaraútgáfa“</v>
      </c>
      <c r="T247" s="282" t="str">
        <f ca="1">IF($B247="","",$C247/1000*IFERROR(INDEX(Vöruskrá!$R:$R,MATCH($B247,Vöruskrá!$B:$B,0)),0))</f>
        <v/>
      </c>
      <c r="U247" s="283">
        <f t="shared" ca="1" si="10"/>
        <v>1030.6500000000001</v>
      </c>
      <c r="W247">
        <f t="shared" ca="1" si="11"/>
        <v>0</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 ca="1">IF(OR(B248="",C248=""),"",IFERROR(C248/1000*IFERROR(INDEX(Vöruskrá!R:R,MATCH(B248,Vöruskrá!B:B,0)),0)/1000,""))</f>
        <v>82.65</v>
      </c>
      <c r="P248" s="6"/>
      <c r="Q248" s="27"/>
      <c r="R248" s="6"/>
      <c r="S248" s="284" t="str">
        <f t="shared" si="9"/>
        <v>Plokkfiskur „kennaraútgáfa“</v>
      </c>
      <c r="T248" s="282">
        <f ca="1">IF($B248="","",$C248/1000*IFERROR(INDEX(Vöruskrá!$R:$R,MATCH($B248,Vöruskrá!$B:$B,0)),0))</f>
        <v>82650</v>
      </c>
      <c r="U248" s="283" t="str">
        <f t="shared" ca="1" si="10"/>
        <v/>
      </c>
      <c r="W248">
        <f t="shared" ca="1" si="11"/>
        <v>0</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 ca="1">IF(OR(B249="",C249=""),"",IFERROR(C249/1000*IFERROR(INDEX(Vöruskrá!R:R,MATCH(B249,Vöruskrá!B:B,0)),0)/1000,""))</f>
        <v>6.52</v>
      </c>
      <c r="P249" s="20"/>
      <c r="Q249" s="25"/>
      <c r="R249" s="26"/>
      <c r="S249" s="284" t="str">
        <f t="shared" si="9"/>
        <v>Plokkfiskur „kennaraútgáfa“</v>
      </c>
      <c r="T249" s="282">
        <f ca="1">IF($B249="","",$C249/1000*IFERROR(INDEX(Vöruskrá!$R:$R,MATCH($B249,Vöruskrá!$B:$B,0)),0))</f>
        <v>6520</v>
      </c>
      <c r="U249" s="283" t="str">
        <f t="shared" ca="1" si="10"/>
        <v/>
      </c>
      <c r="W249">
        <f t="shared" ca="1" si="11"/>
        <v>0</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 ca="1">IF(OR(B250="",C250=""),"",IFERROR(C250/1000*IFERROR(INDEX(Vöruskrá!R:R,MATCH(B250,Vöruskrá!B:B,0)),0)/1000,""))</f>
        <v>1.2250000000000001</v>
      </c>
      <c r="P250" s="6"/>
      <c r="Q250" s="27"/>
      <c r="R250" s="6"/>
      <c r="S250" s="284" t="str">
        <f t="shared" si="9"/>
        <v>Plokkfiskur „kennaraútgáfa“</v>
      </c>
      <c r="T250" s="282">
        <f ca="1">IF($B250="","",$C250/1000*IFERROR(INDEX(Vöruskrá!$R:$R,MATCH($B250,Vöruskrá!$B:$B,0)),0))</f>
        <v>1225</v>
      </c>
      <c r="U250" s="283" t="str">
        <f t="shared" ca="1" si="10"/>
        <v/>
      </c>
      <c r="W250">
        <f t="shared" ca="1" si="11"/>
        <v>0</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 ca="1">IF(OR(B251="",C251=""),"",IFERROR(C251/1000*IFERROR(INDEX(Vöruskrá!R:R,MATCH(B251,Vöruskrá!B:B,0)),0)/1000,""))</f>
        <v>2.6</v>
      </c>
      <c r="P251" s="20"/>
      <c r="Q251" s="25"/>
      <c r="R251" s="26"/>
      <c r="S251" s="284" t="str">
        <f t="shared" si="9"/>
        <v>Plokkfiskur „kennaraútgáfa“</v>
      </c>
      <c r="T251" s="282">
        <f ca="1">IF($B251="","",$C251/1000*IFERROR(INDEX(Vöruskrá!$R:$R,MATCH($B251,Vöruskrá!$B:$B,0)),0))</f>
        <v>2600</v>
      </c>
      <c r="U251" s="283" t="str">
        <f t="shared" ca="1" si="10"/>
        <v/>
      </c>
      <c r="W251">
        <f t="shared" ca="1" si="11"/>
        <v>0</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 ca="1">IF(OR(B252="",C252=""),"",IFERROR(C252/1000*IFERROR(INDEX(Vöruskrá!R:R,MATCH(B252,Vöruskrá!B:B,0)),0)/1000,""))</f>
        <v>7.59</v>
      </c>
      <c r="P252" s="6"/>
      <c r="Q252" s="27"/>
      <c r="R252" s="6"/>
      <c r="S252" s="284" t="str">
        <f t="shared" si="9"/>
        <v>Plokkfiskur „kennaraútgáfa“</v>
      </c>
      <c r="T252" s="282">
        <f ca="1">IF($B252="","",$C252/1000*IFERROR(INDEX(Vöruskrá!$R:$R,MATCH($B252,Vöruskrá!$B:$B,0)),0))</f>
        <v>7590</v>
      </c>
      <c r="U252" s="283" t="str">
        <f t="shared" ca="1" si="10"/>
        <v/>
      </c>
      <c r="W252">
        <f t="shared" ca="1" si="11"/>
        <v>0</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 ca="1">IF(OR(B253="",C253=""),"",IFERROR(C253/1000*IFERROR(INDEX(Vöruskrá!R:R,MATCH(B253,Vöruskrá!B:B,0)),0)/1000,""))</f>
        <v>0.64</v>
      </c>
      <c r="P253" s="20"/>
      <c r="Q253" s="25"/>
      <c r="R253" s="26"/>
      <c r="S253" s="284" t="str">
        <f t="shared" si="9"/>
        <v>Plokkfiskur „kennaraútgáfa“</v>
      </c>
      <c r="T253" s="282">
        <f ca="1">IF($B253="","",$C253/1000*IFERROR(INDEX(Vöruskrá!$R:$R,MATCH($B253,Vöruskrá!$B:$B,0)),0))</f>
        <v>640</v>
      </c>
      <c r="U253" s="283" t="str">
        <f t="shared" ca="1" si="10"/>
        <v/>
      </c>
      <c r="W253">
        <f t="shared" ca="1" si="11"/>
        <v>0</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 ca="1">IF(OR(B254="",C254=""),"",IFERROR(C254/1000*IFERROR(INDEX(Vöruskrá!R:R,MATCH(B254,Vöruskrá!B:B,0)),0)/1000,""))</f>
        <v>1.29</v>
      </c>
      <c r="P254" s="20"/>
      <c r="Q254" s="25"/>
      <c r="R254" s="26"/>
      <c r="S254" s="284" t="str">
        <f t="shared" si="9"/>
        <v>Plokkfiskur „kennaraútgáfa“</v>
      </c>
      <c r="T254" s="282">
        <f ca="1">IF($B254="","",$C254/1000*IFERROR(INDEX(Vöruskrá!$R:$R,MATCH($B254,Vöruskrá!$B:$B,0)),0))</f>
        <v>1290</v>
      </c>
      <c r="U254" s="283" t="str">
        <f t="shared" ca="1" si="10"/>
        <v/>
      </c>
      <c r="W254">
        <f t="shared" ca="1" si="11"/>
        <v>0</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 ca="1">IF(OR(B255="",C255=""),"",IFERROR(C255/1000*IFERROR(INDEX(Vöruskrá!R:R,MATCH(B255,Vöruskrá!B:B,0)),0)/1000,""))</f>
        <v>0.49000000000000005</v>
      </c>
      <c r="P255" s="6"/>
      <c r="Q255" s="27"/>
      <c r="R255" s="6"/>
      <c r="S255" s="284" t="str">
        <f t="shared" si="9"/>
        <v>Plokkfiskur „kennaraútgáfa“</v>
      </c>
      <c r="T255" s="282">
        <f ca="1">IF($B255="","",$C255/1000*IFERROR(INDEX(Vöruskrá!$R:$R,MATCH($B255,Vöruskrá!$B:$B,0)),0))</f>
        <v>490.00000000000006</v>
      </c>
      <c r="U255" s="283" t="str">
        <f t="shared" ca="1" si="10"/>
        <v/>
      </c>
      <c r="W255">
        <f t="shared" ca="1" si="11"/>
        <v>0</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 ca="1">IF(OR(B256="",C256=""),"",IFERROR(C256/1000*IFERROR(INDEX(Vöruskrá!R:R,MATCH(B256,Vöruskrá!B:B,0)),0)/1000,""))</f>
        <v>0.06</v>
      </c>
      <c r="P256" s="20"/>
      <c r="Q256" s="25"/>
      <c r="R256" s="26"/>
      <c r="S256" s="284" t="str">
        <f t="shared" si="9"/>
        <v>Plokkfiskur „kennaraútgáfa“</v>
      </c>
      <c r="T256" s="282">
        <f ca="1">IF($B256="","",$C256/1000*IFERROR(INDEX(Vöruskrá!$R:$R,MATCH($B256,Vöruskrá!$B:$B,0)),0))</f>
        <v>60</v>
      </c>
      <c r="U256" s="283" t="str">
        <f t="shared" ca="1" si="10"/>
        <v/>
      </c>
      <c r="W256">
        <f t="shared" ca="1" si="11"/>
        <v>0</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 ca="1">IF(OR(B257="",C257=""),"",IFERROR(C257/1000*IFERROR(INDEX(Vöruskrá!R:R,MATCH(B257,Vöruskrá!B:B,0)),0)/1000,""))</f>
        <v/>
      </c>
      <c r="P257" s="146" t="s">
        <v>1639</v>
      </c>
      <c r="Q257" s="27" t="s">
        <v>1640</v>
      </c>
      <c r="R257" s="6" t="s">
        <v>1641</v>
      </c>
      <c r="S257" s="284" t="str">
        <f t="shared" si="9"/>
        <v>Byggotto (úr byggsalati) – meðlæti</v>
      </c>
      <c r="T257" s="282" t="str">
        <f ca="1">IF($B257="","",$C257/1000*IFERROR(INDEX(Vöruskrá!$R:$R,MATCH($B257,Vöruskrá!$B:$B,0)),0))</f>
        <v/>
      </c>
      <c r="U257" s="283">
        <f t="shared" ca="1" si="10"/>
        <v>515.5</v>
      </c>
      <c r="W257">
        <f t="shared" ca="1" si="11"/>
        <v>0</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 ca="1">IF(OR(B258="",C258=""),"",IFERROR(C258/1000*IFERROR(INDEX(Vöruskrá!R:R,MATCH(B258,Vöruskrá!B:B,0)),0)/1000,""))</f>
        <v>34</v>
      </c>
      <c r="P258" s="20"/>
      <c r="Q258" s="25"/>
      <c r="R258" s="26"/>
      <c r="S258" s="284" t="str">
        <f t="shared" si="9"/>
        <v>Byggotto (úr byggsalati) – meðlæti</v>
      </c>
      <c r="T258" s="282">
        <f ca="1">IF($B258="","",$C258/1000*IFERROR(INDEX(Vöruskrá!$R:$R,MATCH($B258,Vöruskrá!$B:$B,0)),0))</f>
        <v>34000</v>
      </c>
      <c r="U258" s="283" t="str">
        <f t="shared" ca="1" si="10"/>
        <v/>
      </c>
      <c r="W258">
        <f t="shared" ca="1" si="11"/>
        <v>0</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 ca="1">IF(OR(B259="",C259=""),"",IFERROR(C259/1000*IFERROR(INDEX(Vöruskrá!R:R,MATCH(B259,Vöruskrá!B:B,0)),0)/1000,""))</f>
        <v>9</v>
      </c>
      <c r="P259" s="6"/>
      <c r="Q259" s="27"/>
      <c r="R259" s="6"/>
      <c r="S259" s="284" t="str">
        <f t="shared" si="9"/>
        <v>Byggotto (úr byggsalati) – meðlæti</v>
      </c>
      <c r="T259" s="282">
        <f ca="1">IF($B259="","",$C259/1000*IFERROR(INDEX(Vöruskrá!$R:$R,MATCH($B259,Vöruskrá!$B:$B,0)),0))</f>
        <v>9000</v>
      </c>
      <c r="U259" s="283" t="str">
        <f t="shared" ca="1" si="10"/>
        <v/>
      </c>
      <c r="W259">
        <f t="shared" ca="1" si="11"/>
        <v>0</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 ca="1">IF(OR(B260="",C260=""),"",IFERROR(C260/1000*IFERROR(INDEX(Vöruskrá!R:R,MATCH(B260,Vöruskrá!B:B,0)),0)/1000,""))</f>
        <v>6.9</v>
      </c>
      <c r="P260" s="20"/>
      <c r="Q260" s="25"/>
      <c r="R260" s="26"/>
      <c r="S260" s="284" t="str">
        <f t="shared" ref="S260:S323" si="12">IF($A260="",S259,$A260)</f>
        <v>Byggotto (úr byggsalati) – meðlæti</v>
      </c>
      <c r="T260" s="282">
        <f ca="1">IF($B260="","",$C260/1000*IFERROR(INDEX(Vöruskrá!$R:$R,MATCH($B260,Vöruskrá!$B:$B,0)),0))</f>
        <v>6900</v>
      </c>
      <c r="U260" s="283" t="str">
        <f t="shared" ref="U260:U323" ca="1" si="13">IF($A260="","",IFERROR(SUMIFS($T:$T,$S:$S,$A260)/(SUMIFS($C:$C,$S:$S,$A260)/1000),""))</f>
        <v/>
      </c>
      <c r="W260">
        <f t="shared" ref="W260:W323" ca="1" si="14">IF($A260="",W259,$A260)</f>
        <v>0</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 ca="1">IF(OR(B261="",C261=""),"",IFERROR(C261/1000*IFERROR(INDEX(Vöruskrá!R:R,MATCH(B261,Vöruskrá!B:B,0)),0)/1000,""))</f>
        <v>1.5</v>
      </c>
      <c r="P261" s="6"/>
      <c r="Q261" s="27"/>
      <c r="R261" s="6"/>
      <c r="S261" s="284" t="str">
        <f t="shared" si="12"/>
        <v>Byggotto (úr byggsalati) – meðlæti</v>
      </c>
      <c r="T261" s="282">
        <f ca="1">IF($B261="","",$C261/1000*IFERROR(INDEX(Vöruskrá!$R:$R,MATCH($B261,Vöruskrá!$B:$B,0)),0))</f>
        <v>1500</v>
      </c>
      <c r="U261" s="283" t="str">
        <f t="shared" ca="1" si="13"/>
        <v/>
      </c>
      <c r="W261">
        <f t="shared" ca="1" si="14"/>
        <v>0</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 ca="1">IF(OR(B262="",C262=""),"",IFERROR(C262/1000*IFERROR(INDEX(Vöruskrá!R:R,MATCH(B262,Vöruskrá!B:B,0)),0)/1000,""))</f>
        <v>0.15</v>
      </c>
      <c r="P262" s="20"/>
      <c r="Q262" s="25"/>
      <c r="R262" s="26"/>
      <c r="S262" s="284" t="str">
        <f t="shared" si="12"/>
        <v>Byggotto (úr byggsalati) – meðlæti</v>
      </c>
      <c r="T262" s="282">
        <f ca="1">IF($B262="","",$C262/1000*IFERROR(INDEX(Vöruskrá!$R:$R,MATCH($B262,Vöruskrá!$B:$B,0)),0))</f>
        <v>150</v>
      </c>
      <c r="U262" s="283" t="str">
        <f t="shared" ca="1" si="13"/>
        <v/>
      </c>
      <c r="W262">
        <f t="shared" ca="1" si="14"/>
        <v>0</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 ca="1">IF(OR(B263="",C263=""),"",IFERROR(C263/1000*INDEX(Vöruskrá!R:R,MATCH(B263,Vöruskrá!B:B,0))/1000,""))</f>
        <v/>
      </c>
      <c r="P263" s="189" t="s">
        <v>1644</v>
      </c>
      <c r="Q263" s="192" t="s">
        <v>1645</v>
      </c>
      <c r="R263" s="191" t="s">
        <v>1646</v>
      </c>
      <c r="S263" s="284" t="str">
        <f t="shared" si="12"/>
        <v>Ýsa í Tandoori með hrísgrjónum og rjómalagaðri hvítlaukssósu</v>
      </c>
      <c r="T263" s="282" t="str">
        <f ca="1">IF($B263="","",$C263/1000*IFERROR(INDEX(Vöruskrá!$R:$R,MATCH($B263,Vöruskrá!$B:$B,0)),0))</f>
        <v/>
      </c>
      <c r="U263" s="283">
        <f t="shared" ca="1" si="13"/>
        <v>1759.1857</v>
      </c>
      <c r="W263">
        <f t="shared" ca="1" si="14"/>
        <v>0</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 ca="1">IF(OR(B264="",C264=""),"",IFERROR(C264/1000*INDEX(Vöruskrá!R:R,MATCH(B264,Vöruskrá!B:B,0))/1000,""))</f>
        <v>157.02549999999999</v>
      </c>
      <c r="P264" s="164"/>
      <c r="Q264" s="190"/>
      <c r="R264" s="157"/>
      <c r="S264" s="284" t="str">
        <f t="shared" si="12"/>
        <v>Ýsa í Tandoori með hrísgrjónum og rjómalagaðri hvítlaukssósu</v>
      </c>
      <c r="T264" s="282">
        <f ca="1">IF($B264="","",$C264/1000*IFERROR(INDEX(Vöruskrá!$R:$R,MATCH($B264,Vöruskrá!$B:$B,0)),0))</f>
        <v>157025.5</v>
      </c>
      <c r="U264" s="283" t="str">
        <f t="shared" ca="1" si="13"/>
        <v/>
      </c>
      <c r="W264">
        <f t="shared" ca="1" si="14"/>
        <v>0</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 ca="1">IF(OR(B265="",C265=""),"",IFERROR(C265/1000*INDEX(Vöruskrá!R:R,MATCH(B265,Vöruskrá!B:B,0))/1000,""))</f>
        <v>6.1979999999999995</v>
      </c>
      <c r="P265" s="166"/>
      <c r="Q265" s="154"/>
      <c r="R265" s="26"/>
      <c r="S265" s="284" t="str">
        <f t="shared" si="12"/>
        <v>Ýsa í Tandoori með hrísgrjónum og rjómalagaðri hvítlaukssósu</v>
      </c>
      <c r="T265" s="282">
        <f ca="1">IF($B265="","",$C265/1000*IFERROR(INDEX(Vöruskrá!$R:$R,MATCH($B265,Vöruskrá!$B:$B,0)),0))</f>
        <v>6197.9999999999991</v>
      </c>
      <c r="U265" s="283" t="str">
        <f t="shared" ca="1" si="13"/>
        <v/>
      </c>
      <c r="W265">
        <f t="shared" ca="1" si="14"/>
        <v>0</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 ca="1">IF(OR(B266="",C266=""),"",IFERROR(C266/1000*INDEX(Vöruskrá!R:R,MATCH(B266,Vöruskrá!B:B,0))/1000,""))</f>
        <v>7.2317</v>
      </c>
      <c r="P266" s="164"/>
      <c r="Q266" s="155"/>
      <c r="R266" s="6"/>
      <c r="S266" s="284" t="str">
        <f t="shared" si="12"/>
        <v>Ýsa í Tandoori með hrísgrjónum og rjómalagaðri hvítlaukssósu</v>
      </c>
      <c r="T266" s="282">
        <f ca="1">IF($B266="","",$C266/1000*IFERROR(INDEX(Vöruskrá!$R:$R,MATCH($B266,Vöruskrá!$B:$B,0)),0))</f>
        <v>7231.7</v>
      </c>
      <c r="U266" s="283" t="str">
        <f t="shared" ca="1" si="13"/>
        <v/>
      </c>
      <c r="W266">
        <f t="shared" ca="1" si="14"/>
        <v>0</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 ca="1">IF(OR(B267="",C267=""),"",IFERROR(C267/1000*INDEX(Vöruskrá!R:R,MATCH(B267,Vöruskrá!B:B,0))/1000,""))</f>
        <v>1.5494999999999999</v>
      </c>
      <c r="P267" s="166"/>
      <c r="Q267" s="154"/>
      <c r="R267" s="26"/>
      <c r="S267" s="284" t="str">
        <f t="shared" si="12"/>
        <v>Ýsa í Tandoori með hrísgrjónum og rjómalagaðri hvítlaukssósu</v>
      </c>
      <c r="T267" s="282">
        <f ca="1">IF($B267="","",$C267/1000*IFERROR(INDEX(Vöruskrá!$R:$R,MATCH($B267,Vöruskrá!$B:$B,0)),0))</f>
        <v>1549.4999999999998</v>
      </c>
      <c r="U267" s="283" t="str">
        <f t="shared" ca="1" si="13"/>
        <v/>
      </c>
      <c r="W267">
        <f t="shared" ca="1" si="14"/>
        <v>0</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 ca="1">IF(OR(B268="",C268=""),"",IFERROR(C268/1000*INDEX(Vöruskrá!R:R,MATCH(B268,Vöruskrá!B:B,0))/1000,""))</f>
        <v>0.61979999999999991</v>
      </c>
      <c r="P268" s="164"/>
      <c r="Q268" s="155"/>
      <c r="R268" s="6"/>
      <c r="S268" s="284" t="str">
        <f t="shared" si="12"/>
        <v>Ýsa í Tandoori með hrísgrjónum og rjómalagaðri hvítlaukssósu</v>
      </c>
      <c r="T268" s="282">
        <f ca="1">IF($B268="","",$C268/1000*IFERROR(INDEX(Vöruskrá!$R:$R,MATCH($B268,Vöruskrá!$B:$B,0)),0))</f>
        <v>619.79999999999995</v>
      </c>
      <c r="U268" s="283" t="str">
        <f t="shared" ca="1" si="13"/>
        <v/>
      </c>
      <c r="W268">
        <f t="shared" ca="1" si="14"/>
        <v>0</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 ca="1">IF(OR(B269="",C269=""),"",IFERROR(C269/1000*INDEX(Vöruskrá!R:R,MATCH(B269,Vöruskrá!B:B,0))/1000,""))</f>
        <v>2.4780000000000002</v>
      </c>
      <c r="P269" s="166"/>
      <c r="Q269" s="154"/>
      <c r="R269" s="26"/>
      <c r="S269" s="284" t="str">
        <f t="shared" si="12"/>
        <v>Ýsa í Tandoori með hrísgrjónum og rjómalagaðri hvítlaukssósu</v>
      </c>
      <c r="T269" s="282">
        <f ca="1">IF($B269="","",$C269/1000*IFERROR(INDEX(Vöruskrá!$R:$R,MATCH($B269,Vöruskrá!$B:$B,0)),0))</f>
        <v>2478</v>
      </c>
      <c r="U269" s="283" t="str">
        <f t="shared" ca="1" si="13"/>
        <v/>
      </c>
      <c r="W269">
        <f t="shared" ca="1" si="14"/>
        <v>0</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 ca="1">IF(OR(B270="",C270=""),"",IFERROR(C270/1000*INDEX(Vöruskrá!R:R,MATCH(B270,Vöruskrá!B:B,0))/1000,""))</f>
        <v>0.81606999999999996</v>
      </c>
      <c r="P270" s="164"/>
      <c r="Q270" s="193"/>
      <c r="R270" s="156"/>
      <c r="S270" s="284" t="str">
        <f t="shared" si="12"/>
        <v>Ýsa í Tandoori með hrísgrjónum og rjómalagaðri hvítlaukssósu</v>
      </c>
      <c r="T270" s="282">
        <f ca="1">IF($B270="","",$C270/1000*IFERROR(INDEX(Vöruskrá!$R:$R,MATCH($B270,Vöruskrá!$B:$B,0)),0))</f>
        <v>816.06999999999994</v>
      </c>
      <c r="U270" s="283" t="str">
        <f t="shared" ca="1" si="13"/>
        <v/>
      </c>
      <c r="W270">
        <f t="shared" ca="1" si="14"/>
        <v>0</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 ca="1">IF(OR(B271="",C271=""),"",IFERROR(C271/1000*INDEX(Vöruskrá!R:R,MATCH(B271,Vöruskrá!B:B,0))/1000,""))</f>
        <v/>
      </c>
      <c r="P271" s="189" t="s">
        <v>1648</v>
      </c>
      <c r="Q271" s="192" t="s">
        <v>1649</v>
      </c>
      <c r="R271" s="191" t="s">
        <v>1650</v>
      </c>
      <c r="S271" s="284" t="str">
        <f t="shared" si="12"/>
        <v>Ýsa í mildri hvítlauksmarineringu með kartöflum og rjómasósu</v>
      </c>
      <c r="T271" s="282" t="str">
        <f ca="1">IF($B271="","",$C271/1000*IFERROR(INDEX(Vöruskrá!$R:$R,MATCH($B271,Vöruskrá!$B:$B,0)),0))</f>
        <v/>
      </c>
      <c r="U271" s="283">
        <f t="shared" ca="1" si="13"/>
        <v>1864.3750000000002</v>
      </c>
      <c r="W271">
        <f t="shared" ca="1" si="14"/>
        <v>0</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 ca="1">IF(OR(B272="",C272=""),"",IFERROR(C272/1000*INDEX(Vöruskrá!R:R,MATCH(B272,Vöruskrá!B:B,0))/1000,""))</f>
        <v>173.51560000000001</v>
      </c>
      <c r="P272" s="164"/>
      <c r="Q272" s="196"/>
      <c r="R272" s="197"/>
      <c r="S272" s="284" t="str">
        <f t="shared" si="12"/>
        <v>Ýsa í mildri hvítlauksmarineringu með kartöflum og rjómasósu</v>
      </c>
      <c r="T272" s="282">
        <f ca="1">IF($B272="","",$C272/1000*IFERROR(INDEX(Vöruskrá!$R:$R,MATCH($B272,Vöruskrá!$B:$B,0)),0))</f>
        <v>173515.6</v>
      </c>
      <c r="U272" s="283" t="str">
        <f t="shared" ca="1" si="13"/>
        <v/>
      </c>
      <c r="W272">
        <f t="shared" ca="1" si="14"/>
        <v>0</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 ca="1">IF(OR(B273="",C273=""),"",IFERROR(C273/1000*INDEX(Vöruskrá!R:R,MATCH(B273,Vöruskrá!B:B,0))/1000,""))</f>
        <v>2.5680000000000001</v>
      </c>
      <c r="P273" s="166"/>
      <c r="Q273" s="155"/>
      <c r="R273" s="6"/>
      <c r="S273" s="284" t="str">
        <f t="shared" si="12"/>
        <v>Ýsa í mildri hvítlauksmarineringu með kartöflum og rjómasósu</v>
      </c>
      <c r="T273" s="282">
        <f ca="1">IF($B273="","",$C273/1000*IFERROR(INDEX(Vöruskrá!$R:$R,MATCH($B273,Vöruskrá!$B:$B,0)),0))</f>
        <v>2568</v>
      </c>
      <c r="U273" s="283" t="str">
        <f t="shared" ca="1" si="13"/>
        <v/>
      </c>
      <c r="W273">
        <f t="shared" ca="1" si="14"/>
        <v>0</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 ca="1">IF(OR(B274="",C274=""),"",IFERROR(C274/1000*INDEX(Vöruskrá!R:R,MATCH(B274,Vöruskrá!B:B,0))/1000,""))</f>
        <v>1.1097000000000001</v>
      </c>
      <c r="P274" s="164"/>
      <c r="Q274" s="154"/>
      <c r="R274" s="26"/>
      <c r="S274" s="284" t="str">
        <f t="shared" si="12"/>
        <v>Ýsa í mildri hvítlauksmarineringu með kartöflum og rjómasósu</v>
      </c>
      <c r="T274" s="282">
        <f ca="1">IF($B274="","",$C274/1000*IFERROR(INDEX(Vöruskrá!$R:$R,MATCH($B274,Vöruskrá!$B:$B,0)),0))</f>
        <v>1109.7</v>
      </c>
      <c r="U274" s="283" t="str">
        <f t="shared" ca="1" si="13"/>
        <v/>
      </c>
      <c r="W274">
        <f t="shared" ca="1" si="14"/>
        <v>0</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 ca="1">IF(OR(B275="",C275=""),"",IFERROR(C275/1000*INDEX(Vöruskrá!R:R,MATCH(B275,Vöruskrá!B:B,0))/1000,""))</f>
        <v>0.68519999999999992</v>
      </c>
      <c r="P275" s="166"/>
      <c r="Q275" s="155"/>
      <c r="R275" s="6"/>
      <c r="S275" s="284" t="str">
        <f t="shared" si="12"/>
        <v>Ýsa í mildri hvítlauksmarineringu með kartöflum og rjómasósu</v>
      </c>
      <c r="T275" s="282">
        <f ca="1">IF($B275="","",$C275/1000*IFERROR(INDEX(Vöruskrá!$R:$R,MATCH($B275,Vöruskrá!$B:$B,0)),0))</f>
        <v>685.19999999999993</v>
      </c>
      <c r="U275" s="283" t="str">
        <f t="shared" ca="1" si="13"/>
        <v/>
      </c>
      <c r="W275">
        <f t="shared" ca="1" si="14"/>
        <v>0</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 ca="1">IF(OR(B276="",C276=""),"",IFERROR(C276/1000*INDEX(Vöruskrá!R:R,MATCH(B276,Vöruskrá!B:B,0))/1000,""))</f>
        <v>3.4259999999999997</v>
      </c>
      <c r="P276" s="164"/>
      <c r="Q276" s="154"/>
      <c r="R276" s="26"/>
      <c r="S276" s="284" t="str">
        <f t="shared" si="12"/>
        <v>Ýsa í mildri hvítlauksmarineringu með kartöflum og rjómasósu</v>
      </c>
      <c r="T276" s="282">
        <f ca="1">IF($B276="","",$C276/1000*IFERROR(INDEX(Vöruskrá!$R:$R,MATCH($B276,Vöruskrá!$B:$B,0)),0))</f>
        <v>3425.9999999999995</v>
      </c>
      <c r="U276" s="283" t="str">
        <f t="shared" ca="1" si="13"/>
        <v/>
      </c>
      <c r="W276">
        <f t="shared" ca="1" si="14"/>
        <v>0</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 ca="1">IF(OR(B277="",C277=""),"",IFERROR(C277/1000*INDEX(Vöruskrá!R:R,MATCH(B277,Vöruskrá!B:B,0))/1000,""))</f>
        <v>2.7389999999999999</v>
      </c>
      <c r="P277" s="166"/>
      <c r="Q277" s="155"/>
      <c r="R277" s="6"/>
      <c r="S277" s="284" t="str">
        <f t="shared" si="12"/>
        <v>Ýsa í mildri hvítlauksmarineringu með kartöflum og rjómasósu</v>
      </c>
      <c r="T277" s="282">
        <f ca="1">IF($B277="","",$C277/1000*IFERROR(INDEX(Vöruskrá!$R:$R,MATCH($B277,Vöruskrá!$B:$B,0)),0))</f>
        <v>2739</v>
      </c>
      <c r="U277" s="283" t="str">
        <f t="shared" ca="1" si="13"/>
        <v/>
      </c>
      <c r="W277">
        <f t="shared" ca="1" si="14"/>
        <v>0</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 ca="1">IF(OR(B278="",C278=""),"",IFERROR(C278/1000*INDEX(Vöruskrá!R:R,MATCH(B278,Vöruskrá!B:B,0))/1000,""))</f>
        <v>2.3940000000000001</v>
      </c>
      <c r="P278" s="164"/>
      <c r="Q278" s="194"/>
      <c r="R278" s="195"/>
      <c r="S278" s="284" t="str">
        <f t="shared" si="12"/>
        <v>Ýsa í mildri hvítlauksmarineringu með kartöflum og rjómasósu</v>
      </c>
      <c r="T278" s="282">
        <f ca="1">IF($B278="","",$C278/1000*IFERROR(INDEX(Vöruskrá!$R:$R,MATCH($B278,Vöruskrá!$B:$B,0)),0))</f>
        <v>2394</v>
      </c>
      <c r="U278" s="283" t="str">
        <f t="shared" ca="1" si="13"/>
        <v/>
      </c>
      <c r="W278">
        <f t="shared" ca="1" si="14"/>
        <v>0</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 ca="1">IF(OR(B279="",C279=""),"",IFERROR(C279/1000*INDEX(Vöruskrá!R:R,MATCH(B279,Vöruskrá!B:B,0))/1000,""))</f>
        <v/>
      </c>
      <c r="P279" s="189" t="s">
        <v>1652</v>
      </c>
      <c r="Q279" s="192" t="s">
        <v>1653</v>
      </c>
      <c r="R279" s="191" t="s">
        <v>1654</v>
      </c>
      <c r="S279" s="284" t="str">
        <f t="shared" si="12"/>
        <v>Ýsa í kryddmarineringu með grænmeti og hvítlaukssósu</v>
      </c>
      <c r="T279" s="282" t="str">
        <f ca="1">IF($B279="","",$C279/1000*IFERROR(INDEX(Vöruskrá!$R:$R,MATCH($B279,Vöruskrá!$B:$B,0)),0))</f>
        <v/>
      </c>
      <c r="U279" s="283">
        <f t="shared" ca="1" si="13"/>
        <v>1872.9362706372938</v>
      </c>
      <c r="W279">
        <f t="shared" ca="1" si="14"/>
        <v>0</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 ca="1">IF(OR(B280="",C280=""),"",IFERROR(C280/1000*INDEX(Vöruskrá!R:R,MATCH(B280,Vöruskrá!B:B,0))/1000,""))</f>
        <v>173.51560000000001</v>
      </c>
      <c r="P280" s="164"/>
      <c r="Q280" s="196"/>
      <c r="R280" s="197"/>
      <c r="S280" s="284" t="str">
        <f t="shared" si="12"/>
        <v>Ýsa í kryddmarineringu með grænmeti og hvítlaukssósu</v>
      </c>
      <c r="T280" s="282">
        <f ca="1">IF($B280="","",$C280/1000*IFERROR(INDEX(Vöruskrá!$R:$R,MATCH($B280,Vöruskrá!$B:$B,0)),0))</f>
        <v>173515.6</v>
      </c>
      <c r="U280" s="283" t="str">
        <f t="shared" ca="1" si="13"/>
        <v/>
      </c>
      <c r="W280">
        <f t="shared" ca="1" si="14"/>
        <v>0</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 ca="1">IF(OR(B281="",C281=""),"",IFERROR(C281/1000*INDEX(Vöruskrá!R:R,MATCH(B281,Vöruskrá!B:B,0))/1000,""))</f>
        <v>3.4259999999999997</v>
      </c>
      <c r="P281" s="166"/>
      <c r="Q281" s="155"/>
      <c r="R281" s="6"/>
      <c r="S281" s="284" t="str">
        <f t="shared" si="12"/>
        <v>Ýsa í kryddmarineringu með grænmeti og hvítlaukssósu</v>
      </c>
      <c r="T281" s="282">
        <f ca="1">IF($B281="","",$C281/1000*IFERROR(INDEX(Vöruskrá!$R:$R,MATCH($B281,Vöruskrá!$B:$B,0)),0))</f>
        <v>3425.9999999999995</v>
      </c>
      <c r="U281" s="283" t="str">
        <f t="shared" ca="1" si="13"/>
        <v/>
      </c>
      <c r="W281">
        <f t="shared" ca="1" si="14"/>
        <v>0</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 ca="1">IF(OR(B282="",C282=""),"",IFERROR(C282/1000*INDEX(Vöruskrá!R:R,MATCH(B282,Vöruskrá!B:B,0))/1000,""))</f>
        <v>1.7129999999999999</v>
      </c>
      <c r="P282" s="164"/>
      <c r="Q282" s="154"/>
      <c r="R282" s="26"/>
      <c r="S282" s="284" t="str">
        <f t="shared" si="12"/>
        <v>Ýsa í kryddmarineringu með grænmeti og hvítlaukssósu</v>
      </c>
      <c r="T282" s="282">
        <f ca="1">IF($B282="","",$C282/1000*IFERROR(INDEX(Vöruskrá!$R:$R,MATCH($B282,Vöruskrá!$B:$B,0)),0))</f>
        <v>1712.9999999999998</v>
      </c>
      <c r="U282" s="283" t="str">
        <f t="shared" ca="1" si="13"/>
        <v/>
      </c>
      <c r="W282">
        <f t="shared" ca="1" si="14"/>
        <v>0</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 ca="1">IF(OR(B283="",C283=""),"",IFERROR(C283/1000*INDEX(Vöruskrá!R:R,MATCH(B283,Vöruskrá!B:B,0))/1000,""))</f>
        <v>1.7129999999999999</v>
      </c>
      <c r="P283" s="166"/>
      <c r="Q283" s="155"/>
      <c r="R283" s="6"/>
      <c r="S283" s="284" t="str">
        <f t="shared" si="12"/>
        <v>Ýsa í kryddmarineringu með grænmeti og hvítlaukssósu</v>
      </c>
      <c r="T283" s="282">
        <f ca="1">IF($B283="","",$C283/1000*IFERROR(INDEX(Vöruskrá!$R:$R,MATCH($B283,Vöruskrá!$B:$B,0)),0))</f>
        <v>1712.9999999999998</v>
      </c>
      <c r="U283" s="283" t="str">
        <f t="shared" ca="1" si="13"/>
        <v/>
      </c>
      <c r="W283">
        <f t="shared" ca="1" si="14"/>
        <v>0</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 ca="1">IF(OR(B284="",C284=""),"",IFERROR(C284/1000*INDEX(Vöruskrá!R:R,MATCH(B284,Vöruskrá!B:B,0))/1000,""))</f>
        <v>1.1097000000000001</v>
      </c>
      <c r="P284" s="164"/>
      <c r="Q284" s="154"/>
      <c r="R284" s="26"/>
      <c r="S284" s="284" t="str">
        <f t="shared" si="12"/>
        <v>Ýsa í kryddmarineringu með grænmeti og hvítlaukssósu</v>
      </c>
      <c r="T284" s="282">
        <f ca="1">IF($B284="","",$C284/1000*IFERROR(INDEX(Vöruskrá!$R:$R,MATCH($B284,Vöruskrá!$B:$B,0)),0))</f>
        <v>1109.7</v>
      </c>
      <c r="U284" s="283" t="str">
        <f t="shared" ca="1" si="13"/>
        <v/>
      </c>
      <c r="W284">
        <f t="shared" ca="1" si="14"/>
        <v>0</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 ca="1">IF(OR(B285="",C285=""),"",IFERROR(C285/1000*INDEX(Vöruskrá!R:R,MATCH(B285,Vöruskrá!B:B,0))/1000,""))</f>
        <v>0.68519999999999992</v>
      </c>
      <c r="P285" s="166"/>
      <c r="Q285" s="155"/>
      <c r="R285" s="6"/>
      <c r="S285" s="284" t="str">
        <f t="shared" si="12"/>
        <v>Ýsa í kryddmarineringu með grænmeti og hvítlaukssósu</v>
      </c>
      <c r="T285" s="282">
        <f ca="1">IF($B285="","",$C285/1000*IFERROR(INDEX(Vöruskrá!$R:$R,MATCH($B285,Vöruskrá!$B:$B,0)),0))</f>
        <v>685.19999999999993</v>
      </c>
      <c r="U285" s="283" t="str">
        <f t="shared" ca="1" si="13"/>
        <v/>
      </c>
      <c r="W285">
        <f t="shared" ca="1" si="14"/>
        <v>0</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 ca="1">IF(OR(B286="",C286=""),"",IFERROR(C286/1000*INDEX(Vöruskrá!R:R,MATCH(B286,Vöruskrá!B:B,0))/1000,""))</f>
        <v>2.7389999999999999</v>
      </c>
      <c r="P286" s="164"/>
      <c r="Q286" s="154"/>
      <c r="R286" s="26"/>
      <c r="S286" s="284" t="str">
        <f t="shared" si="12"/>
        <v>Ýsa í kryddmarineringu með grænmeti og hvítlaukssósu</v>
      </c>
      <c r="T286" s="282">
        <f ca="1">IF($B286="","",$C286/1000*IFERROR(INDEX(Vöruskrá!$R:$R,MATCH($B286,Vöruskrá!$B:$B,0)),0))</f>
        <v>2739</v>
      </c>
      <c r="U286" s="283" t="str">
        <f t="shared" ca="1" si="13"/>
        <v/>
      </c>
      <c r="W286">
        <f t="shared" ca="1" si="14"/>
        <v>0</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 ca="1">IF(OR(B287="",C287=""),"",IFERROR(C287/1000*INDEX(Vöruskrá!R:R,MATCH(B287,Vöruskrá!B:B,0))/1000,""))</f>
        <v>2.3940000000000001</v>
      </c>
      <c r="P287" s="166"/>
      <c r="Q287" s="193"/>
      <c r="R287" s="156"/>
      <c r="S287" s="284" t="str">
        <f t="shared" si="12"/>
        <v>Ýsa í kryddmarineringu með grænmeti og hvítlaukssósu</v>
      </c>
      <c r="T287" s="282">
        <f ca="1">IF($B287="","",$C287/1000*IFERROR(INDEX(Vöruskrá!$R:$R,MATCH($B287,Vöruskrá!$B:$B,0)),0))</f>
        <v>2394</v>
      </c>
      <c r="U287" s="283" t="str">
        <f t="shared" ca="1" si="13"/>
        <v/>
      </c>
      <c r="W287">
        <f t="shared" ca="1" si="14"/>
        <v>0</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 ca="1">IF(OR(B288="",C288=""),"",IFERROR(C288/1000*INDEX(Vöruskrá!R:R,MATCH(B288,Vöruskrá!B:B,0))/1000,""))</f>
        <v/>
      </c>
      <c r="P288" s="189" t="s">
        <v>1648</v>
      </c>
      <c r="Q288" s="188" t="s">
        <v>1656</v>
      </c>
      <c r="R288" s="187" t="s">
        <v>1657</v>
      </c>
      <c r="S288" s="284" t="str">
        <f t="shared" si="12"/>
        <v>Paprikukrydduð ýsa með kartöflum og rjómasósu</v>
      </c>
      <c r="T288" s="282" t="str">
        <f ca="1">IF($B288="","",$C288/1000*IFERROR(INDEX(Vöruskrá!$R:$R,MATCH($B288,Vöruskrá!$B:$B,0)),0))</f>
        <v/>
      </c>
      <c r="U288" s="283">
        <f t="shared" ca="1" si="13"/>
        <v>1868.1302413024132</v>
      </c>
      <c r="W288">
        <f t="shared" ca="1" si="14"/>
        <v>0</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 ca="1">IF(OR(B289="",C289=""),"",IFERROR(C289/1000*INDEX(Vöruskrá!R:R,MATCH(B289,Vöruskrá!B:B,0))/1000,""))</f>
        <v>172.9247</v>
      </c>
      <c r="P289" s="164"/>
      <c r="Q289" s="190"/>
      <c r="R289" s="157"/>
      <c r="S289" s="284" t="str">
        <f t="shared" si="12"/>
        <v>Paprikukrydduð ýsa með kartöflum og rjómasósu</v>
      </c>
      <c r="T289" s="282">
        <f ca="1">IF($B289="","",$C289/1000*IFERROR(INDEX(Vöruskrá!$R:$R,MATCH($B289,Vöruskrá!$B:$B,0)),0))</f>
        <v>172924.7</v>
      </c>
      <c r="U289" s="283" t="str">
        <f t="shared" ca="1" si="13"/>
        <v/>
      </c>
      <c r="W289">
        <f t="shared" ca="1" si="14"/>
        <v>0</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 ca="1">IF(OR(B290="",C290=""),"",IFERROR(C290/1000*INDEX(Vöruskrá!R:R,MATCH(B290,Vöruskrá!B:B,0))/1000,""))</f>
        <v>5.1180000000000003</v>
      </c>
      <c r="P290" s="166"/>
      <c r="Q290" s="154"/>
      <c r="R290" s="26"/>
      <c r="S290" s="284" t="str">
        <f t="shared" si="12"/>
        <v>Paprikukrydduð ýsa með kartöflum og rjómasósu</v>
      </c>
      <c r="T290" s="282">
        <f ca="1">IF($B290="","",$C290/1000*IFERROR(INDEX(Vöruskrá!$R:$R,MATCH($B290,Vöruskrá!$B:$B,0)),0))</f>
        <v>5118</v>
      </c>
      <c r="U290" s="283" t="str">
        <f t="shared" ca="1" si="13"/>
        <v/>
      </c>
      <c r="W290">
        <f t="shared" ca="1" si="14"/>
        <v>0</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 ca="1">IF(OR(B291="",C291=""),"",IFERROR(C291/1000*INDEX(Vöruskrá!R:R,MATCH(B291,Vöruskrá!B:B,0))/1000,""))</f>
        <v>1.365</v>
      </c>
      <c r="P291" s="164"/>
      <c r="Q291" s="155"/>
      <c r="R291" s="6"/>
      <c r="S291" s="284" t="str">
        <f t="shared" si="12"/>
        <v>Paprikukrydduð ýsa með kartöflum og rjómasósu</v>
      </c>
      <c r="T291" s="282">
        <f ca="1">IF($B291="","",$C291/1000*IFERROR(INDEX(Vöruskrá!$R:$R,MATCH($B291,Vöruskrá!$B:$B,0)),0))</f>
        <v>1365</v>
      </c>
      <c r="U291" s="283" t="str">
        <f t="shared" ca="1" si="13"/>
        <v/>
      </c>
      <c r="W291">
        <f t="shared" ca="1" si="14"/>
        <v>0</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 ca="1">IF(OR(B292="",C292=""),"",IFERROR(C292/1000*INDEX(Vöruskrá!R:R,MATCH(B292,Vöruskrá!B:B,0))/1000,""))</f>
        <v>0.92145599999999994</v>
      </c>
      <c r="P292" s="166"/>
      <c r="Q292" s="154"/>
      <c r="R292" s="26"/>
      <c r="S292" s="284" t="str">
        <f t="shared" si="12"/>
        <v>Paprikukrydduð ýsa með kartöflum og rjómasósu</v>
      </c>
      <c r="T292" s="282">
        <f ca="1">IF($B292="","",$C292/1000*IFERROR(INDEX(Vöruskrá!$R:$R,MATCH($B292,Vöruskrá!$B:$B,0)),0))</f>
        <v>921.4559999999999</v>
      </c>
      <c r="U292" s="283" t="str">
        <f t="shared" ca="1" si="13"/>
        <v/>
      </c>
      <c r="W292">
        <f t="shared" ca="1" si="14"/>
        <v>0</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 ca="1">IF(OR(B293="",C293=""),"",IFERROR(C293/1000*INDEX(Vöruskrá!R:R,MATCH(B293,Vöruskrá!B:B,0))/1000,""))</f>
        <v>2.73</v>
      </c>
      <c r="P293" s="164"/>
      <c r="Q293" s="155"/>
      <c r="R293" s="6"/>
      <c r="S293" s="284" t="str">
        <f t="shared" si="12"/>
        <v>Paprikukrydduð ýsa með kartöflum og rjómasósu</v>
      </c>
      <c r="T293" s="282">
        <f ca="1">IF($B293="","",$C293/1000*IFERROR(INDEX(Vöruskrá!$R:$R,MATCH($B293,Vöruskrá!$B:$B,0)),0))</f>
        <v>2730</v>
      </c>
      <c r="U293" s="283" t="str">
        <f t="shared" ca="1" si="13"/>
        <v/>
      </c>
      <c r="W293">
        <f t="shared" ca="1" si="14"/>
        <v>0</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 ca="1">IF(OR(B294="",C294=""),"",IFERROR(C294/1000*INDEX(Vöruskrá!R:R,MATCH(B294,Vöruskrá!B:B,0))/1000,""))</f>
        <v>2.387</v>
      </c>
      <c r="P294" s="166"/>
      <c r="Q294" s="154"/>
      <c r="R294" s="26"/>
      <c r="S294" s="284" t="str">
        <f t="shared" si="12"/>
        <v>Paprikukrydduð ýsa með kartöflum og rjómasósu</v>
      </c>
      <c r="T294" s="282">
        <f ca="1">IF($B294="","",$C294/1000*IFERROR(INDEX(Vöruskrá!$R:$R,MATCH($B294,Vöruskrá!$B:$B,0)),0))</f>
        <v>2387</v>
      </c>
      <c r="U294" s="283" t="str">
        <f t="shared" ca="1" si="13"/>
        <v/>
      </c>
      <c r="W294">
        <f t="shared" ca="1" si="14"/>
        <v>0</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 ca="1">IF(OR(B295="",C295=""),"",IFERROR(C295/1000*INDEX(Vöruskrá!R:R,MATCH(B295,Vöruskrá!B:B,0))/1000,""))</f>
        <v>1.365</v>
      </c>
      <c r="P295" s="164"/>
      <c r="Q295" s="193"/>
      <c r="R295" s="156"/>
      <c r="S295" s="284" t="str">
        <f t="shared" si="12"/>
        <v>Paprikukrydduð ýsa með kartöflum og rjómasósu</v>
      </c>
      <c r="T295" s="282">
        <f ca="1">IF($B295="","",$C295/1000*IFERROR(INDEX(Vöruskrá!$R:$R,MATCH($B295,Vöruskrá!$B:$B,0)),0))</f>
        <v>1365</v>
      </c>
      <c r="U295" s="283" t="str">
        <f t="shared" ca="1" si="13"/>
        <v/>
      </c>
      <c r="W295">
        <f t="shared" ca="1" si="14"/>
        <v>0</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 ca="1">IF(OR(B296="",C296=""),"",IFERROR(C296/1000*INDEX(Vöruskrá!R:R,MATCH(B296,Vöruskrá!B:B,0))/1000,""))</f>
        <v/>
      </c>
      <c r="P296" s="189" t="s">
        <v>1660</v>
      </c>
      <c r="Q296" s="192" t="s">
        <v>1661</v>
      </c>
      <c r="R296" s="191" t="s">
        <v>1662</v>
      </c>
      <c r="S296" s="284" t="str">
        <f t="shared" si="12"/>
        <v xml:space="preserve">Plokkfiskur </v>
      </c>
      <c r="T296" s="282" t="str">
        <f ca="1">IF($B296="","",$C296/1000*IFERROR(INDEX(Vöruskrá!$R:$R,MATCH($B296,Vöruskrá!$B:$B,0)),0))</f>
        <v/>
      </c>
      <c r="U296" s="283">
        <f t="shared" ca="1" si="13"/>
        <v>834.31349999999986</v>
      </c>
      <c r="W296">
        <f t="shared" ca="1" si="14"/>
        <v>0</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 ca="1">IF(OR(B297="",C297=""),"",IFERROR(C297/1000*INDEX(Vöruskrá!R:R,MATCH(B297,Vöruskrá!B:B,0))/1000,""))</f>
        <v>59.5916</v>
      </c>
      <c r="P297" s="164"/>
      <c r="Q297" s="190"/>
      <c r="R297" s="157"/>
      <c r="S297" s="284" t="str">
        <f t="shared" si="12"/>
        <v xml:space="preserve">Plokkfiskur </v>
      </c>
      <c r="T297" s="282">
        <f ca="1">IF($B297="","",$C297/1000*IFERROR(INDEX(Vöruskrá!$R:$R,MATCH($B297,Vöruskrá!$B:$B,0)),0))</f>
        <v>59591.6</v>
      </c>
      <c r="U297" s="283" t="str">
        <f t="shared" ca="1" si="13"/>
        <v/>
      </c>
      <c r="W297">
        <f t="shared" ca="1" si="14"/>
        <v>0</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 ca="1">IF(OR(B298="",C298=""),"",IFERROR(C298/1000*INDEX(Vöruskrá!R:R,MATCH(B298,Vöruskrá!B:B,0))/1000,""))</f>
        <v>8.3638000000000012</v>
      </c>
      <c r="P298" s="166"/>
      <c r="Q298" s="154"/>
      <c r="R298" s="26"/>
      <c r="S298" s="284" t="str">
        <f t="shared" si="12"/>
        <v xml:space="preserve">Plokkfiskur </v>
      </c>
      <c r="T298" s="282">
        <f ca="1">IF($B298="","",$C298/1000*IFERROR(INDEX(Vöruskrá!$R:$R,MATCH($B298,Vöruskrá!$B:$B,0)),0))</f>
        <v>8363.8000000000011</v>
      </c>
      <c r="U298" s="283" t="str">
        <f t="shared" ca="1" si="13"/>
        <v/>
      </c>
      <c r="W298">
        <f t="shared" ca="1" si="14"/>
        <v>0</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 ca="1">IF(OR(B299="",C299=""),"",IFERROR(C299/1000*INDEX(Vöruskrá!R:R,MATCH(B299,Vöruskrá!B:B,0))/1000,""))</f>
        <v>1.3067500000000001</v>
      </c>
      <c r="P299" s="164"/>
      <c r="Q299" s="155"/>
      <c r="R299" s="6"/>
      <c r="S299" s="284" t="str">
        <f t="shared" si="12"/>
        <v xml:space="preserve">Plokkfiskur </v>
      </c>
      <c r="T299" s="282">
        <f ca="1">IF($B299="","",$C299/1000*IFERROR(INDEX(Vöruskrá!$R:$R,MATCH($B299,Vöruskrá!$B:$B,0)),0))</f>
        <v>1306.75</v>
      </c>
      <c r="U299" s="283" t="str">
        <f t="shared" ca="1" si="13"/>
        <v/>
      </c>
      <c r="W299">
        <f t="shared" ca="1" si="14"/>
        <v>0</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 ca="1">IF(OR(B300="",C300=""),"",IFERROR(C300/1000*INDEX(Vöruskrá!R:R,MATCH(B300,Vöruskrá!B:B,0))/1000,""))</f>
        <v>6.0122</v>
      </c>
      <c r="P300" s="166"/>
      <c r="Q300" s="154"/>
      <c r="R300" s="26"/>
      <c r="S300" s="284" t="str">
        <f t="shared" si="12"/>
        <v xml:space="preserve">Plokkfiskur </v>
      </c>
      <c r="T300" s="282">
        <f ca="1">IF($B300="","",$C300/1000*IFERROR(INDEX(Vöruskrá!$R:$R,MATCH($B300,Vöruskrá!$B:$B,0)),0))</f>
        <v>6012.2</v>
      </c>
      <c r="U300" s="283" t="str">
        <f t="shared" ca="1" si="13"/>
        <v/>
      </c>
      <c r="W300">
        <f t="shared" ca="1" si="14"/>
        <v>0</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 ca="1">IF(OR(B301="",C301=""),"",IFERROR(C301/1000*INDEX(Vöruskrá!R:R,MATCH(B301,Vöruskrá!B:B,0))/1000,""))</f>
        <v>3.1364000000000001</v>
      </c>
      <c r="P301" s="164"/>
      <c r="Q301" s="155"/>
      <c r="R301" s="6"/>
      <c r="S301" s="284" t="str">
        <f t="shared" si="12"/>
        <v xml:space="preserve">Plokkfiskur </v>
      </c>
      <c r="T301" s="282">
        <f ca="1">IF($B301="","",$C301/1000*IFERROR(INDEX(Vöruskrá!$R:$R,MATCH($B301,Vöruskrá!$B:$B,0)),0))</f>
        <v>3136.4</v>
      </c>
      <c r="U301" s="283" t="str">
        <f t="shared" ca="1" si="13"/>
        <v/>
      </c>
      <c r="W301">
        <f t="shared" ca="1" si="14"/>
        <v>0</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 ca="1">IF(OR(B302="",C302=""),"",IFERROR(C302/1000*INDEX(Vöruskrá!R:R,MATCH(B302,Vöruskrá!B:B,0))/1000,""))</f>
        <v>2.3525999999999998</v>
      </c>
      <c r="P302" s="166"/>
      <c r="Q302" s="154"/>
      <c r="R302" s="26"/>
      <c r="S302" s="284" t="str">
        <f t="shared" si="12"/>
        <v xml:space="preserve">Plokkfiskur </v>
      </c>
      <c r="T302" s="282">
        <f ca="1">IF($B302="","",$C302/1000*IFERROR(INDEX(Vöruskrá!$R:$R,MATCH($B302,Vöruskrá!$B:$B,0)),0))</f>
        <v>2352.6</v>
      </c>
      <c r="U302" s="283" t="str">
        <f t="shared" ca="1" si="13"/>
        <v/>
      </c>
      <c r="W302">
        <f t="shared" ca="1" si="14"/>
        <v>0</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 ca="1">IF(OR(B303="",C303=""),"",IFERROR(C303/1000*INDEX(Vöruskrá!R:R,MATCH(B303,Vöruskrá!B:B,0))/1000,""))</f>
        <v>1.569</v>
      </c>
      <c r="P303" s="164"/>
      <c r="Q303" s="155"/>
      <c r="R303" s="6"/>
      <c r="S303" s="284" t="str">
        <f t="shared" si="12"/>
        <v xml:space="preserve">Plokkfiskur </v>
      </c>
      <c r="T303" s="282">
        <f ca="1">IF($B303="","",$C303/1000*IFERROR(INDEX(Vöruskrá!$R:$R,MATCH($B303,Vöruskrá!$B:$B,0)),0))</f>
        <v>1569</v>
      </c>
      <c r="U303" s="283" t="str">
        <f t="shared" ca="1" si="13"/>
        <v/>
      </c>
      <c r="W303">
        <f t="shared" ca="1" si="14"/>
        <v>0</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 ca="1">IF(OR(B304="",C304=""),"",IFERROR(C304/1000*INDEX(Vöruskrá!R:R,MATCH(B304,Vöruskrá!B:B,0))/1000,""))</f>
        <v>1.099</v>
      </c>
      <c r="P304" s="166"/>
      <c r="Q304" s="194"/>
      <c r="R304" s="195"/>
      <c r="S304" s="284" t="str">
        <f t="shared" si="12"/>
        <v xml:space="preserve">Plokkfiskur </v>
      </c>
      <c r="T304" s="282">
        <f ca="1">IF($B304="","",$C304/1000*IFERROR(INDEX(Vöruskrá!$R:$R,MATCH($B304,Vöruskrá!$B:$B,0)),0))</f>
        <v>1099</v>
      </c>
      <c r="U304" s="283" t="str">
        <f t="shared" ca="1" si="13"/>
        <v/>
      </c>
      <c r="W304">
        <f t="shared" ca="1" si="14"/>
        <v>0</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 ca="1">IF(OR(B305="",C305=""),"",IFERROR(C305/1000*INDEX(Vöruskrá!R:R,MATCH(B305,Vöruskrá!B:B,0))/1000,""))</f>
        <v/>
      </c>
      <c r="P305" s="189" t="s">
        <v>1664</v>
      </c>
      <c r="Q305" s="192" t="s">
        <v>1665</v>
      </c>
      <c r="R305" s="191" t="s">
        <v>1666</v>
      </c>
      <c r="S305" s="284" t="str">
        <f t="shared" si="12"/>
        <v>Fiski taco með grænmeti, salsa, osti og sýrðum rjóma</v>
      </c>
      <c r="T305" s="282" t="str">
        <f ca="1">IF($B305="","",$C305/1000*IFERROR(INDEX(Vöruskrá!$R:$R,MATCH($B305,Vöruskrá!$B:$B,0)),0))</f>
        <v/>
      </c>
      <c r="U305" s="283">
        <f t="shared" ca="1" si="13"/>
        <v>1315.2324000000001</v>
      </c>
      <c r="W305">
        <f t="shared" ca="1" si="14"/>
        <v>0</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 ca="1">IF(OR(B306="",C306=""),"",IFERROR(C306/1000*INDEX(Vöruskrá!R:R,MATCH(B306,Vöruskrá!B:B,0))/1000,""))</f>
        <v>103.35430000000001</v>
      </c>
      <c r="P306" s="164"/>
      <c r="Q306" s="190"/>
      <c r="R306" s="157"/>
      <c r="S306" s="284" t="str">
        <f t="shared" si="12"/>
        <v>Fiski taco með grænmeti, salsa, osti og sýrðum rjóma</v>
      </c>
      <c r="T306" s="282">
        <f ca="1">IF($B306="","",$C306/1000*IFERROR(INDEX(Vöruskrá!$R:$R,MATCH($B306,Vöruskrá!$B:$B,0)),0))</f>
        <v>103354.3</v>
      </c>
      <c r="U306" s="283" t="str">
        <f t="shared" ca="1" si="13"/>
        <v/>
      </c>
      <c r="W306">
        <f t="shared" ca="1" si="14"/>
        <v>0</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 ca="1">IF(OR(B307="",C307=""),"",IFERROR(C307/1000*INDEX(Vöruskrá!R:R,MATCH(B307,Vöruskrá!B:B,0))/1000,""))</f>
        <v>10.8796</v>
      </c>
      <c r="P307" s="166"/>
      <c r="Q307" s="154"/>
      <c r="R307" s="26"/>
      <c r="S307" s="284" t="str">
        <f t="shared" si="12"/>
        <v>Fiski taco með grænmeti, salsa, osti og sýrðum rjóma</v>
      </c>
      <c r="T307" s="282">
        <f ca="1">IF($B307="","",$C307/1000*IFERROR(INDEX(Vöruskrá!$R:$R,MATCH($B307,Vöruskrá!$B:$B,0)),0))</f>
        <v>10879.6</v>
      </c>
      <c r="U307" s="283" t="str">
        <f t="shared" ca="1" si="13"/>
        <v/>
      </c>
      <c r="W307">
        <f t="shared" ca="1" si="14"/>
        <v>0</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 ca="1">IF(OR(B308="",C308=""),"",IFERROR(C308/1000*INDEX(Vöruskrá!R:R,MATCH(B308,Vöruskrá!B:B,0))/1000,""))</f>
        <v>5.4396000000000004</v>
      </c>
      <c r="P308" s="164"/>
      <c r="Q308" s="155"/>
      <c r="R308" s="6"/>
      <c r="S308" s="284" t="str">
        <f t="shared" si="12"/>
        <v>Fiski taco með grænmeti, salsa, osti og sýrðum rjóma</v>
      </c>
      <c r="T308" s="282">
        <f ca="1">IF($B308="","",$C308/1000*IFERROR(INDEX(Vöruskrá!$R:$R,MATCH($B308,Vöruskrá!$B:$B,0)),0))</f>
        <v>5439.6</v>
      </c>
      <c r="U308" s="283" t="str">
        <f t="shared" ca="1" si="13"/>
        <v/>
      </c>
      <c r="W308">
        <f t="shared" ca="1" si="14"/>
        <v>0</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 ca="1">IF(OR(B309="",C309=""),"",IFERROR(C309/1000*INDEX(Vöruskrá!R:R,MATCH(B309,Vöruskrá!B:B,0))/1000,""))</f>
        <v>4.0796999999999999</v>
      </c>
      <c r="P309" s="166"/>
      <c r="Q309" s="154"/>
      <c r="R309" s="26"/>
      <c r="S309" s="284" t="str">
        <f t="shared" si="12"/>
        <v>Fiski taco með grænmeti, salsa, osti og sýrðum rjóma</v>
      </c>
      <c r="T309" s="282">
        <f ca="1">IF($B309="","",$C309/1000*IFERROR(INDEX(Vöruskrá!$R:$R,MATCH($B309,Vöruskrá!$B:$B,0)),0))</f>
        <v>4079.7000000000003</v>
      </c>
      <c r="U309" s="283" t="str">
        <f t="shared" ca="1" si="13"/>
        <v/>
      </c>
      <c r="W309">
        <f t="shared" ca="1" si="14"/>
        <v>0</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 ca="1">IF(OR(B310="",C310=""),"",IFERROR(C310/1000*INDEX(Vöruskrá!R:R,MATCH(B310,Vöruskrá!B:B,0))/1000,""))</f>
        <v>1.0877999999999999</v>
      </c>
      <c r="P310" s="164"/>
      <c r="Q310" s="155"/>
      <c r="R310" s="6"/>
      <c r="S310" s="284" t="str">
        <f t="shared" si="12"/>
        <v>Fiski taco með grænmeti, salsa, osti og sýrðum rjóma</v>
      </c>
      <c r="T310" s="282">
        <f ca="1">IF($B310="","",$C310/1000*IFERROR(INDEX(Vöruskrá!$R:$R,MATCH($B310,Vöruskrá!$B:$B,0)),0))</f>
        <v>1087.8</v>
      </c>
      <c r="U310" s="283" t="str">
        <f t="shared" ca="1" si="13"/>
        <v/>
      </c>
      <c r="W310">
        <f t="shared" ca="1" si="14"/>
        <v>0</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 ca="1">IF(OR(B311="",C311=""),"",IFERROR(C311/1000*INDEX(Vöruskrá!R:R,MATCH(B311,Vöruskrá!B:B,0))/1000,""))</f>
        <v>3.9630400000000003</v>
      </c>
      <c r="P311" s="166"/>
      <c r="Q311" s="154"/>
      <c r="R311" s="26"/>
      <c r="S311" s="284" t="str">
        <f t="shared" si="12"/>
        <v>Fiski taco með grænmeti, salsa, osti og sýrðum rjóma</v>
      </c>
      <c r="T311" s="282">
        <f ca="1">IF($B311="","",$C311/1000*IFERROR(INDEX(Vöruskrá!$R:$R,MATCH($B311,Vöruskrá!$B:$B,0)),0))</f>
        <v>3963.0400000000004</v>
      </c>
      <c r="U311" s="283" t="str">
        <f t="shared" ca="1" si="13"/>
        <v/>
      </c>
      <c r="W311">
        <f t="shared" ca="1" si="14"/>
        <v>0</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 ca="1">IF(OR(B312="",C312=""),"",IFERROR(C312/1000*INDEX(Vöruskrá!R:R,MATCH(B312,Vöruskrá!B:B,0))/1000,""))</f>
        <v>2.1749999999999998</v>
      </c>
      <c r="P312" s="164"/>
      <c r="Q312" s="155"/>
      <c r="R312" s="6"/>
      <c r="S312" s="284" t="str">
        <f t="shared" si="12"/>
        <v>Fiski taco með grænmeti, salsa, osti og sýrðum rjóma</v>
      </c>
      <c r="T312" s="282">
        <f ca="1">IF($B312="","",$C312/1000*IFERROR(INDEX(Vöruskrá!$R:$R,MATCH($B312,Vöruskrá!$B:$B,0)),0))</f>
        <v>2175</v>
      </c>
      <c r="U312" s="283" t="str">
        <f t="shared" ca="1" si="13"/>
        <v/>
      </c>
      <c r="W312">
        <f t="shared" ca="1" si="14"/>
        <v>0</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 ca="1">IF(OR(B313="",C313=""),"",IFERROR(C313/1000*INDEX(Vöruskrá!R:R,MATCH(B313,Vöruskrá!B:B,0))/1000,""))</f>
        <v>0.54420000000000002</v>
      </c>
      <c r="P313" s="166"/>
      <c r="Q313" s="194"/>
      <c r="R313" s="195"/>
      <c r="S313" s="284" t="str">
        <f t="shared" si="12"/>
        <v>Fiski taco með grænmeti, salsa, osti og sýrðum rjóma</v>
      </c>
      <c r="T313" s="282">
        <f ca="1">IF($B313="","",$C313/1000*IFERROR(INDEX(Vöruskrá!$R:$R,MATCH($B313,Vöruskrá!$B:$B,0)),0))</f>
        <v>544.20000000000005</v>
      </c>
      <c r="U313" s="283" t="str">
        <f t="shared" ca="1" si="13"/>
        <v/>
      </c>
      <c r="W313">
        <f t="shared" ca="1" si="14"/>
        <v>0</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 ca="1">IF(OR(B314="",C314=""),"",IFERROR(C314/1000*INDEX(Vöruskrá!R:R,MATCH(B314,Vöruskrá!B:B,0))/1000,""))</f>
        <v/>
      </c>
      <c r="P314" s="189" t="s">
        <v>1669</v>
      </c>
      <c r="Q314" s="192" t="s">
        <v>1670</v>
      </c>
      <c r="R314" s="191" t="s">
        <v>1671</v>
      </c>
      <c r="S314" s="284" t="str">
        <f t="shared" si="12"/>
        <v>Ofnbökuð langa í hvítlauk og steinselju með kartöflum</v>
      </c>
      <c r="T314" s="282" t="str">
        <f ca="1">IF($B314="","",$C314/1000*IFERROR(INDEX(Vöruskrá!$R:$R,MATCH($B314,Vöruskrá!$B:$B,0)),0))</f>
        <v/>
      </c>
      <c r="U314" s="283">
        <f t="shared" ca="1" si="13"/>
        <v>1918.9808101918979</v>
      </c>
      <c r="W314">
        <f t="shared" ca="1" si="14"/>
        <v>0</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 ca="1">IF(OR(B315="",C315=""),"",IFERROR(C315/1000*INDEX(Vöruskrá!R:R,MATCH(B315,Vöruskrá!B:B,0))/1000,""))</f>
        <v>168.70099999999999</v>
      </c>
      <c r="P315" s="164"/>
      <c r="Q315" s="196"/>
      <c r="R315" s="197"/>
      <c r="S315" s="284" t="str">
        <f t="shared" si="12"/>
        <v>Ofnbökuð langa í hvítlauk og steinselju með kartöflum</v>
      </c>
      <c r="T315" s="282">
        <f ca="1">IF($B315="","",$C315/1000*IFERROR(INDEX(Vöruskrá!$R:$R,MATCH($B315,Vöruskrá!$B:$B,0)),0))</f>
        <v>168701</v>
      </c>
      <c r="U315" s="283" t="str">
        <f t="shared" ca="1" si="13"/>
        <v/>
      </c>
      <c r="W315">
        <f t="shared" ca="1" si="14"/>
        <v>0</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 ca="1">IF(OR(B316="",C316=""),"",IFERROR(C316/1000*INDEX(Vöruskrá!R:R,MATCH(B316,Vöruskrá!B:B,0))/1000,""))</f>
        <v>3.3300000000000005</v>
      </c>
      <c r="P316" s="166"/>
      <c r="Q316" s="155"/>
      <c r="R316" s="6"/>
      <c r="S316" s="284" t="str">
        <f t="shared" si="12"/>
        <v>Ofnbökuð langa í hvítlauk og steinselju með kartöflum</v>
      </c>
      <c r="T316" s="282">
        <f ca="1">IF($B316="","",$C316/1000*IFERROR(INDEX(Vöruskrá!$R:$R,MATCH($B316,Vöruskrá!$B:$B,0)),0))</f>
        <v>3330.0000000000005</v>
      </c>
      <c r="U316" s="283" t="str">
        <f t="shared" ca="1" si="13"/>
        <v/>
      </c>
      <c r="W316">
        <f t="shared" ca="1" si="14"/>
        <v>0</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 ca="1">IF(OR(B317="",C317=""),"",IFERROR(C317/1000*INDEX(Vöruskrá!R:R,MATCH(B317,Vöruskrá!B:B,0))/1000,""))</f>
        <v>10.212</v>
      </c>
      <c r="P317" s="164"/>
      <c r="Q317" s="154"/>
      <c r="R317" s="26"/>
      <c r="S317" s="284" t="str">
        <f t="shared" si="12"/>
        <v>Ofnbökuð langa í hvítlauk og steinselju með kartöflum</v>
      </c>
      <c r="T317" s="282">
        <f ca="1">IF($B317="","",$C317/1000*IFERROR(INDEX(Vöruskrá!$R:$R,MATCH($B317,Vöruskrá!$B:$B,0)),0))</f>
        <v>10212</v>
      </c>
      <c r="U317" s="283" t="str">
        <f t="shared" ca="1" si="13"/>
        <v/>
      </c>
      <c r="W317">
        <f t="shared" ca="1" si="14"/>
        <v>0</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 ca="1">IF(OR(B318="",C318=""),"",IFERROR(C318/1000*INDEX(Vöruskrá!R:R,MATCH(B318,Vöruskrá!B:B,0))/1000,""))</f>
        <v>1.3320000000000003</v>
      </c>
      <c r="P318" s="166"/>
      <c r="Q318" s="155"/>
      <c r="R318" s="6"/>
      <c r="S318" s="284" t="str">
        <f t="shared" si="12"/>
        <v>Ofnbökuð langa í hvítlauk og steinselju með kartöflum</v>
      </c>
      <c r="T318" s="282">
        <f ca="1">IF($B318="","",$C318/1000*IFERROR(INDEX(Vöruskrá!$R:$R,MATCH($B318,Vöruskrá!$B:$B,0)),0))</f>
        <v>1332.0000000000002</v>
      </c>
      <c r="U318" s="283" t="str">
        <f t="shared" ca="1" si="13"/>
        <v/>
      </c>
      <c r="W318">
        <f t="shared" ca="1" si="14"/>
        <v>0</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 ca="1">IF(OR(B319="",C319=""),"",IFERROR(C319/1000*INDEX(Vöruskrá!R:R,MATCH(B319,Vöruskrá!B:B,0))/1000,""))</f>
        <v>3.3300000000000005</v>
      </c>
      <c r="P319" s="164"/>
      <c r="Q319" s="154"/>
      <c r="R319" s="26"/>
      <c r="S319" s="284" t="str">
        <f t="shared" si="12"/>
        <v>Ofnbökuð langa í hvítlauk og steinselju með kartöflum</v>
      </c>
      <c r="T319" s="282">
        <f ca="1">IF($B319="","",$C319/1000*IFERROR(INDEX(Vöruskrá!$R:$R,MATCH($B319,Vöruskrá!$B:$B,0)),0))</f>
        <v>3330.0000000000005</v>
      </c>
      <c r="U319" s="283" t="str">
        <f t="shared" ca="1" si="13"/>
        <v/>
      </c>
      <c r="W319">
        <f t="shared" ca="1" si="14"/>
        <v>0</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 ca="1">IF(OR(B320="",C320=""),"",IFERROR(C320/1000*INDEX(Vöruskrá!R:R,MATCH(B320,Vöruskrá!B:B,0))/1000,""))</f>
        <v>2.6640000000000001</v>
      </c>
      <c r="P320" s="166"/>
      <c r="Q320" s="155"/>
      <c r="R320" s="6"/>
      <c r="S320" s="284" t="str">
        <f t="shared" si="12"/>
        <v>Ofnbökuð langa í hvítlauk og steinselju með kartöflum</v>
      </c>
      <c r="T320" s="282">
        <f ca="1">IF($B320="","",$C320/1000*IFERROR(INDEX(Vöruskrá!$R:$R,MATCH($B320,Vöruskrá!$B:$B,0)),0))</f>
        <v>2664</v>
      </c>
      <c r="U320" s="283" t="str">
        <f t="shared" ca="1" si="13"/>
        <v/>
      </c>
      <c r="W320">
        <f t="shared" ca="1" si="14"/>
        <v>0</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 ca="1">IF(OR(B321="",C321=""),"",IFERROR(C321/1000*INDEX(Vöruskrá!R:R,MATCH(B321,Vöruskrá!B:B,0))/1000,""))</f>
        <v>2.331</v>
      </c>
      <c r="P321" s="168"/>
      <c r="Q321" s="194"/>
      <c r="R321" s="195"/>
      <c r="S321" s="284" t="str">
        <f t="shared" si="12"/>
        <v>Ofnbökuð langa í hvítlauk og steinselju með kartöflum</v>
      </c>
      <c r="T321" s="282">
        <f ca="1">IF($B321="","",$C321/1000*IFERROR(INDEX(Vöruskrá!$R:$R,MATCH($B321,Vöruskrá!$B:$B,0)),0))</f>
        <v>2331</v>
      </c>
      <c r="U321" s="283" t="str">
        <f t="shared" ca="1" si="13"/>
        <v/>
      </c>
      <c r="W321">
        <f t="shared" ca="1" si="14"/>
        <v>0</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 ca="1">IF(OR(B322="",C322=""),"",IFERROR(C322/1000*INDEX(Vöruskrá!R:R,MATCH(B322,Vöruskrá!B:B,0))/1000,""))</f>
        <v/>
      </c>
      <c r="P322" s="189" t="s">
        <v>1674</v>
      </c>
      <c r="Q322" s="188" t="s">
        <v>1675</v>
      </c>
      <c r="R322" s="187" t="s">
        <v>1676</v>
      </c>
      <c r="S322" s="284" t="str">
        <f t="shared" si="12"/>
        <v>Nautapottréttur</v>
      </c>
      <c r="T322" s="282" t="str">
        <f ca="1">IF($B322="","",$C322/1000*IFERROR(INDEX(Vöruskrá!$R:$R,MATCH($B322,Vöruskrá!$B:$B,0)),0))</f>
        <v/>
      </c>
      <c r="U322" s="283">
        <f t="shared" ca="1" si="13"/>
        <v>1015.8126159983367</v>
      </c>
      <c r="W322">
        <f t="shared" ca="1" si="14"/>
        <v>0</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 ca="1">IF(OR(B323="",C323=""),"",IFERROR(C323/1000*INDEX(Vöruskrá!R:R,MATCH(B323,Vöruskrá!B:B,0))/1000,""))</f>
        <v>45.24</v>
      </c>
      <c r="P323" s="164"/>
      <c r="Q323" s="190"/>
      <c r="R323" s="157"/>
      <c r="S323" s="284" t="str">
        <f t="shared" si="12"/>
        <v>Nautapottréttur</v>
      </c>
      <c r="T323" s="282">
        <f ca="1">IF($B323="","",$C323/1000*IFERROR(INDEX(Vöruskrá!$R:$R,MATCH($B323,Vöruskrá!$B:$B,0)),0))</f>
        <v>45240</v>
      </c>
      <c r="U323" s="283" t="str">
        <f t="shared" ca="1" si="13"/>
        <v/>
      </c>
      <c r="W323">
        <f t="shared" ca="1" si="14"/>
        <v>0</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 ca="1">IF(OR(B324="",C324=""),"",IFERROR(C324/1000*INDEX(Vöruskrá!R:R,MATCH(B324,Vöruskrá!B:B,0))/1000,""))</f>
        <v>60.84</v>
      </c>
      <c r="P324" s="166"/>
      <c r="Q324" s="154"/>
      <c r="R324" s="26"/>
      <c r="S324" s="284" t="str">
        <f t="shared" ref="S324:S387" si="15">IF($A324="",S323,$A324)</f>
        <v>Nautapottréttur</v>
      </c>
      <c r="T324" s="282">
        <f ca="1">IF($B324="","",$C324/1000*IFERROR(INDEX(Vöruskrá!$R:$R,MATCH($B324,Vöruskrá!$B:$B,0)),0))</f>
        <v>60840</v>
      </c>
      <c r="U324" s="283" t="str">
        <f t="shared" ref="U324:U387" ca="1" si="16">IF($A324="","",IFERROR(SUMIFS($T:$T,$S:$S,$A324)/(SUMIFS($C:$C,$S:$S,$A324)/1000),""))</f>
        <v/>
      </c>
      <c r="W324">
        <f t="shared" ref="W324:W387" ca="1" si="17">IF($A324="",W323,$A324)</f>
        <v>0</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 ca="1">IF(OR(B325="",C325=""),"",IFERROR(C325/1000*INDEX(Vöruskrá!R:R,MATCH(B325,Vöruskrá!B:B,0))/1000,""))</f>
        <v/>
      </c>
      <c r="P325" s="164"/>
      <c r="Q325" s="155"/>
      <c r="R325" s="6"/>
      <c r="S325" s="284" t="str">
        <f t="shared" si="15"/>
        <v>Nautapottréttur</v>
      </c>
      <c r="T325" s="282">
        <f ca="1">IF($B325="","",$C325/1000*IFERROR(INDEX(Vöruskrá!$R:$R,MATCH($B325,Vöruskrá!$B:$B,0)),0))</f>
        <v>0</v>
      </c>
      <c r="U325" s="283" t="str">
        <f t="shared" ca="1" si="16"/>
        <v/>
      </c>
      <c r="W325">
        <f t="shared" ca="1" si="17"/>
        <v>0</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 ca="1">IF(OR(B326="",C326=""),"",IFERROR(C326/1000*INDEX(Vöruskrá!R:R,MATCH(B326,Vöruskrá!B:B,0))/1000,""))</f>
        <v>4.28</v>
      </c>
      <c r="P326" s="166"/>
      <c r="Q326" s="154"/>
      <c r="R326" s="26"/>
      <c r="S326" s="284" t="str">
        <f t="shared" si="15"/>
        <v>Nautapottréttur</v>
      </c>
      <c r="T326" s="282">
        <f ca="1">IF($B326="","",$C326/1000*IFERROR(INDEX(Vöruskrá!$R:$R,MATCH($B326,Vöruskrá!$B:$B,0)),0))</f>
        <v>4280</v>
      </c>
      <c r="U326" s="283" t="str">
        <f t="shared" ca="1" si="16"/>
        <v/>
      </c>
      <c r="W326">
        <f t="shared" ca="1" si="17"/>
        <v>0</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 ca="1">IF(OR(B327="",C327=""),"",IFERROR(C327/1000*INDEX(Vöruskrá!R:R,MATCH(B327,Vöruskrá!B:B,0))/1000,""))</f>
        <v>3.3200000000000003</v>
      </c>
      <c r="P327" s="164"/>
      <c r="Q327" s="155"/>
      <c r="R327" s="6"/>
      <c r="S327" s="284" t="str">
        <f t="shared" si="15"/>
        <v>Nautapottréttur</v>
      </c>
      <c r="T327" s="282">
        <f ca="1">IF($B327="","",$C327/1000*IFERROR(INDEX(Vöruskrá!$R:$R,MATCH($B327,Vöruskrá!$B:$B,0)),0))</f>
        <v>3320.0000000000005</v>
      </c>
      <c r="U327" s="283" t="str">
        <f t="shared" ca="1" si="16"/>
        <v/>
      </c>
      <c r="W327">
        <f t="shared" ca="1" si="17"/>
        <v>0</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 ca="1">IF(OR(B328="",C328=""),"",IFERROR(C328/1000*INDEX(Vöruskrá!R:R,MATCH(B328,Vöruskrá!B:B,0))/1000,""))</f>
        <v>1.8</v>
      </c>
      <c r="P328" s="166"/>
      <c r="Q328" s="154"/>
      <c r="R328" s="26"/>
      <c r="S328" s="284" t="str">
        <f t="shared" si="15"/>
        <v>Nautapottréttur</v>
      </c>
      <c r="T328" s="282">
        <f ca="1">IF($B328="","",$C328/1000*IFERROR(INDEX(Vöruskrá!$R:$R,MATCH($B328,Vöruskrá!$B:$B,0)),0))</f>
        <v>1800</v>
      </c>
      <c r="U328" s="283" t="str">
        <f t="shared" ca="1" si="16"/>
        <v/>
      </c>
      <c r="W328">
        <f t="shared" ca="1" si="17"/>
        <v>0</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 ca="1">IF(OR(B329="",C329=""),"",IFERROR(C329/1000*INDEX(Vöruskrá!R:R,MATCH(B329,Vöruskrá!B:B,0))/1000,""))</f>
        <v>1.8</v>
      </c>
      <c r="P329" s="164"/>
      <c r="Q329" s="155"/>
      <c r="R329" s="6"/>
      <c r="S329" s="284" t="str">
        <f t="shared" si="15"/>
        <v>Nautapottréttur</v>
      </c>
      <c r="T329" s="282">
        <f ca="1">IF($B329="","",$C329/1000*IFERROR(INDEX(Vöruskrá!$R:$R,MATCH($B329,Vöruskrá!$B:$B,0)),0))</f>
        <v>1800</v>
      </c>
      <c r="U329" s="283" t="str">
        <f t="shared" ca="1" si="16"/>
        <v/>
      </c>
      <c r="W329">
        <f t="shared" ca="1" si="17"/>
        <v>0</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 ca="1">IF(OR(B330="",C330=""),"",IFERROR(C330/1000*INDEX(Vöruskrá!R:R,MATCH(B330,Vöruskrá!B:B,0))/1000,""))</f>
        <v>4.83</v>
      </c>
      <c r="P330" s="166"/>
      <c r="Q330" s="154"/>
      <c r="R330" s="26"/>
      <c r="S330" s="284" t="str">
        <f t="shared" si="15"/>
        <v>Nautapottréttur</v>
      </c>
      <c r="T330" s="282">
        <f ca="1">IF($B330="","",$C330/1000*IFERROR(INDEX(Vöruskrá!$R:$R,MATCH($B330,Vöruskrá!$B:$B,0)),0))</f>
        <v>4830</v>
      </c>
      <c r="U330" s="283" t="str">
        <f t="shared" ca="1" si="16"/>
        <v/>
      </c>
      <c r="W330">
        <f t="shared" ca="1" si="17"/>
        <v>0</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 ca="1">IF(OR(B331="",C331=""),"",IFERROR(C331/1000*INDEX(Vöruskrá!R:R,MATCH(B331,Vöruskrá!B:B,0))/1000,""))</f>
        <v>0.78</v>
      </c>
      <c r="P331" s="164"/>
      <c r="Q331" s="155"/>
      <c r="R331" s="6"/>
      <c r="S331" s="284" t="str">
        <f t="shared" si="15"/>
        <v>Nautapottréttur</v>
      </c>
      <c r="T331" s="282">
        <f ca="1">IF($B331="","",$C331/1000*IFERROR(INDEX(Vöruskrá!$R:$R,MATCH($B331,Vöruskrá!$B:$B,0)),0))</f>
        <v>780</v>
      </c>
      <c r="U331" s="283" t="str">
        <f t="shared" ca="1" si="16"/>
        <v/>
      </c>
      <c r="W331">
        <f t="shared" ca="1" si="17"/>
        <v>0</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 ca="1">IF(OR(B332="",C332=""),"",IFERROR(C332/1000*INDEX(Vöruskrá!R:R,MATCH(B332,Vöruskrá!B:B,0))/1000,""))</f>
        <v>1.08</v>
      </c>
      <c r="P332" s="166"/>
      <c r="Q332" s="154"/>
      <c r="R332" s="26"/>
      <c r="S332" s="284" t="str">
        <f t="shared" si="15"/>
        <v>Nautapottréttur</v>
      </c>
      <c r="T332" s="282">
        <f ca="1">IF($B332="","",$C332/1000*IFERROR(INDEX(Vöruskrá!$R:$R,MATCH($B332,Vöruskrá!$B:$B,0)),0))</f>
        <v>1080</v>
      </c>
      <c r="U332" s="283" t="str">
        <f t="shared" ca="1" si="16"/>
        <v/>
      </c>
      <c r="W332">
        <f t="shared" ca="1" si="17"/>
        <v>0</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 ca="1">IF(OR(B333="",C333=""),"",IFERROR(C333/1000*INDEX(Vöruskrá!R:R,MATCH(B333,Vöruskrá!B:B,0))/1000,""))</f>
        <v>3</v>
      </c>
      <c r="P333" s="164"/>
      <c r="Q333" s="155"/>
      <c r="R333" s="6"/>
      <c r="S333" s="284" t="str">
        <f t="shared" si="15"/>
        <v>Nautapottréttur</v>
      </c>
      <c r="T333" s="282">
        <f ca="1">IF($B333="","",$C333/1000*IFERROR(INDEX(Vöruskrá!$R:$R,MATCH($B333,Vöruskrá!$B:$B,0)),0))</f>
        <v>3000</v>
      </c>
      <c r="U333" s="283" t="str">
        <f t="shared" ca="1" si="16"/>
        <v/>
      </c>
      <c r="W333">
        <f t="shared" ca="1" si="17"/>
        <v>0</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 ca="1">IF(OR(B334="",C334=""),"",IFERROR(C334/1000*INDEX(Vöruskrá!R:R,MATCH(B334,Vöruskrá!B:B,0))/1000,""))</f>
        <v>1.2</v>
      </c>
      <c r="P334" s="166"/>
      <c r="Q334" s="154"/>
      <c r="R334" s="26"/>
      <c r="S334" s="284" t="str">
        <f t="shared" si="15"/>
        <v>Nautapottréttur</v>
      </c>
      <c r="T334" s="282">
        <f ca="1">IF($B334="","",$C334/1000*IFERROR(INDEX(Vöruskrá!$R:$R,MATCH($B334,Vöruskrá!$B:$B,0)),0))</f>
        <v>1200</v>
      </c>
      <c r="U334" s="283" t="str">
        <f t="shared" ca="1" si="16"/>
        <v/>
      </c>
      <c r="W334">
        <f t="shared" ca="1" si="17"/>
        <v>0</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 ca="1">IF(OR(B335="",C335=""),"",IFERROR(C335/1000*INDEX(Vöruskrá!R:R,MATCH(B335,Vöruskrá!B:B,0))/1000,""))</f>
        <v>1.869</v>
      </c>
      <c r="P335" s="164"/>
      <c r="Q335" s="155"/>
      <c r="R335" s="6"/>
      <c r="S335" s="284" t="str">
        <f t="shared" si="15"/>
        <v>Nautapottréttur</v>
      </c>
      <c r="T335" s="282">
        <f ca="1">IF($B335="","",$C335/1000*IFERROR(INDEX(Vöruskrá!$R:$R,MATCH($B335,Vöruskrá!$B:$B,0)),0))</f>
        <v>1869</v>
      </c>
      <c r="U335" s="283" t="str">
        <f t="shared" ca="1" si="16"/>
        <v/>
      </c>
      <c r="W335">
        <f t="shared" ca="1" si="17"/>
        <v>0</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 ca="1">IF(OR(B336="",C336=""),"",IFERROR(C336/1000*INDEX(Vöruskrá!R:R,MATCH(B336,Vöruskrá!B:B,0))/1000,""))</f>
        <v>0.86260000000000003</v>
      </c>
      <c r="P336" s="166"/>
      <c r="Q336" s="154"/>
      <c r="R336" s="26"/>
      <c r="S336" s="284" t="str">
        <f t="shared" si="15"/>
        <v>Nautapottréttur</v>
      </c>
      <c r="T336" s="282">
        <f ca="1">IF($B336="","",$C336/1000*IFERROR(INDEX(Vöruskrá!$R:$R,MATCH($B336,Vöruskrá!$B:$B,0)),0))</f>
        <v>862.6</v>
      </c>
      <c r="U336" s="283" t="str">
        <f t="shared" ca="1" si="16"/>
        <v/>
      </c>
      <c r="W336">
        <f t="shared" ca="1" si="17"/>
        <v>0</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 ca="1">IF(OR(B337="",C337=""),"",IFERROR(C337/1000*INDEX(Vöruskrá!R:R,MATCH(B337,Vöruskrá!B:B,0))/1000,""))</f>
        <v>0.80168400000000006</v>
      </c>
      <c r="P337" s="164"/>
      <c r="Q337" s="155"/>
      <c r="R337" s="6"/>
      <c r="S337" s="284" t="str">
        <f t="shared" si="15"/>
        <v>Nautapottréttur</v>
      </c>
      <c r="T337" s="282">
        <f ca="1">IF($B337="","",$C337/1000*IFERROR(INDEX(Vöruskrá!$R:$R,MATCH($B337,Vöruskrá!$B:$B,0)),0))</f>
        <v>801.68400000000008</v>
      </c>
      <c r="U337" s="283" t="str">
        <f t="shared" ca="1" si="16"/>
        <v/>
      </c>
      <c r="W337">
        <f t="shared" ca="1" si="17"/>
        <v>0</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 ca="1">IF(OR(B338="",C338=""),"",IFERROR(C338/1000*INDEX(Vöruskrá!R:R,MATCH(B338,Vöruskrá!B:B,0))/1000,""))</f>
        <v>0.20100000000000001</v>
      </c>
      <c r="P338" s="166"/>
      <c r="Q338" s="194"/>
      <c r="R338" s="195"/>
      <c r="S338" s="284" t="str">
        <f t="shared" si="15"/>
        <v>Nautapottréttur</v>
      </c>
      <c r="T338" s="282">
        <f ca="1">IF($B338="","",$C338/1000*IFERROR(INDEX(Vöruskrá!$R:$R,MATCH($B338,Vöruskrá!$B:$B,0)),0))</f>
        <v>201</v>
      </c>
      <c r="U338" s="283" t="str">
        <f t="shared" ca="1" si="16"/>
        <v/>
      </c>
      <c r="W338">
        <f t="shared" ca="1" si="17"/>
        <v>0</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 ca="1">IF(OR(B339="",C339=""),"",IFERROR(C339/1000*INDEX(Vöruskrá!R:R,MATCH(B339,Vöruskrá!B:B,0))/1000,""))</f>
        <v/>
      </c>
      <c r="P339" s="189" t="s">
        <v>1679</v>
      </c>
      <c r="Q339" s="188" t="s">
        <v>1680</v>
      </c>
      <c r="R339" s="187" t="s">
        <v>1681</v>
      </c>
      <c r="S339" s="284" t="str">
        <f t="shared" si="15"/>
        <v>Bolognese hakkréttur</v>
      </c>
      <c r="T339" s="282" t="str">
        <f ca="1">IF($B339="","",$C339/1000*IFERROR(INDEX(Vöruskrá!$R:$R,MATCH($B339,Vöruskrá!$B:$B,0)),0))</f>
        <v/>
      </c>
      <c r="U339" s="283">
        <f t="shared" ca="1" si="16"/>
        <v>1256.7144872016527</v>
      </c>
      <c r="W339">
        <f t="shared" ca="1" si="17"/>
        <v>0</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 ca="1">IF(OR(B340="",C340=""),"",IFERROR(C340/1000*INDEX(Vöruskrá!R:R,MATCH(B340,Vöruskrá!B:B,0))/1000,""))</f>
        <v>30</v>
      </c>
      <c r="P340" s="164"/>
      <c r="Q340" s="190"/>
      <c r="R340" s="157"/>
      <c r="S340" s="284" t="str">
        <f t="shared" si="15"/>
        <v>Bolognese hakkréttur</v>
      </c>
      <c r="T340" s="282">
        <f ca="1">IF($B340="","",$C340/1000*IFERROR(INDEX(Vöruskrá!$R:$R,MATCH($B340,Vöruskrá!$B:$B,0)),0))</f>
        <v>30000</v>
      </c>
      <c r="U340" s="283" t="str">
        <f t="shared" ca="1" si="16"/>
        <v/>
      </c>
      <c r="W340">
        <f t="shared" ca="1" si="17"/>
        <v>0</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 ca="1">IF(OR(B341="",C341=""),"",IFERROR(C341/1000*INDEX(Vöruskrá!R:R,MATCH(B341,Vöruskrá!B:B,0))/1000,""))</f>
        <v>78</v>
      </c>
      <c r="P341" s="166"/>
      <c r="Q341" s="154"/>
      <c r="R341" s="26"/>
      <c r="S341" s="284" t="str">
        <f t="shared" si="15"/>
        <v>Bolognese hakkréttur</v>
      </c>
      <c r="T341" s="282">
        <f ca="1">IF($B341="","",$C341/1000*IFERROR(INDEX(Vöruskrá!$R:$R,MATCH($B341,Vöruskrá!$B:$B,0)),0))</f>
        <v>78000</v>
      </c>
      <c r="U341" s="283" t="str">
        <f t="shared" ca="1" si="16"/>
        <v/>
      </c>
      <c r="W341">
        <f t="shared" ca="1" si="17"/>
        <v>0</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 ca="1">IF(OR(B342="",C342=""),"",IFERROR(C342/1000*INDEX(Vöruskrá!R:R,MATCH(B342,Vöruskrá!B:B,0))/1000,""))</f>
        <v/>
      </c>
      <c r="P342" s="164"/>
      <c r="Q342" s="155"/>
      <c r="R342" s="6"/>
      <c r="S342" s="284" t="str">
        <f t="shared" si="15"/>
        <v>Bolognese hakkréttur</v>
      </c>
      <c r="T342" s="282">
        <f ca="1">IF($B342="","",$C342/1000*IFERROR(INDEX(Vöruskrá!$R:$R,MATCH($B342,Vöruskrá!$B:$B,0)),0))</f>
        <v>0</v>
      </c>
      <c r="U342" s="283" t="str">
        <f t="shared" ca="1" si="16"/>
        <v/>
      </c>
      <c r="W342">
        <f t="shared" ca="1" si="17"/>
        <v>0</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 ca="1">IF(OR(B343="",C343=""),"",IFERROR(C343/1000*INDEX(Vöruskrá!R:R,MATCH(B343,Vöruskrá!B:B,0))/1000,""))</f>
        <v/>
      </c>
      <c r="P343" s="166"/>
      <c r="Q343" s="154"/>
      <c r="R343" s="26"/>
      <c r="S343" s="284" t="str">
        <f t="shared" si="15"/>
        <v>Bolognese hakkréttur</v>
      </c>
      <c r="T343" s="282">
        <f ca="1">IF($B343="","",$C343/1000*IFERROR(INDEX(Vöruskrá!$R:$R,MATCH($B343,Vöruskrá!$B:$B,0)),0))</f>
        <v>0</v>
      </c>
      <c r="U343" s="283" t="str">
        <f t="shared" ca="1" si="16"/>
        <v/>
      </c>
      <c r="W343">
        <f t="shared" ca="1" si="17"/>
        <v>0</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 ca="1">IF(OR(B344="",C344=""),"",IFERROR(C344/1000*INDEX(Vöruskrá!R:R,MATCH(B344,Vöruskrá!B:B,0))/1000,""))</f>
        <v>17.848800000000001</v>
      </c>
      <c r="P344" s="164"/>
      <c r="Q344" s="155"/>
      <c r="R344" s="6"/>
      <c r="S344" s="284" t="str">
        <f t="shared" si="15"/>
        <v>Bolognese hakkréttur</v>
      </c>
      <c r="T344" s="282">
        <f ca="1">IF($B344="","",$C344/1000*IFERROR(INDEX(Vöruskrá!$R:$R,MATCH($B344,Vöruskrá!$B:$B,0)),0))</f>
        <v>17848.8</v>
      </c>
      <c r="U344" s="283" t="str">
        <f t="shared" ca="1" si="16"/>
        <v/>
      </c>
      <c r="W344">
        <f t="shared" ca="1" si="17"/>
        <v>0</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 ca="1">IF(OR(B345="",C345=""),"",IFERROR(C345/1000*INDEX(Vöruskrá!R:R,MATCH(B345,Vöruskrá!B:B,0))/1000,""))</f>
        <v>2.25</v>
      </c>
      <c r="P345" s="166"/>
      <c r="Q345" s="154"/>
      <c r="R345" s="26"/>
      <c r="S345" s="284" t="str">
        <f t="shared" si="15"/>
        <v>Bolognese hakkréttur</v>
      </c>
      <c r="T345" s="282">
        <f ca="1">IF($B345="","",$C345/1000*IFERROR(INDEX(Vöruskrá!$R:$R,MATCH($B345,Vöruskrá!$B:$B,0)),0))</f>
        <v>2250</v>
      </c>
      <c r="U345" s="283" t="str">
        <f t="shared" ca="1" si="16"/>
        <v/>
      </c>
      <c r="W345">
        <f t="shared" ca="1" si="17"/>
        <v>0</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 ca="1">IF(OR(B346="",C346=""),"",IFERROR(C346/1000*INDEX(Vöruskrá!R:R,MATCH(B346,Vöruskrá!B:B,0))/1000,""))</f>
        <v>4.9800000000000004</v>
      </c>
      <c r="P346" s="164"/>
      <c r="Q346" s="155"/>
      <c r="R346" s="6"/>
      <c r="S346" s="284" t="str">
        <f t="shared" si="15"/>
        <v>Bolognese hakkréttur</v>
      </c>
      <c r="T346" s="282">
        <f ca="1">IF($B346="","",$C346/1000*IFERROR(INDEX(Vöruskrá!$R:$R,MATCH($B346,Vöruskrá!$B:$B,0)),0))</f>
        <v>4980</v>
      </c>
      <c r="U346" s="283" t="str">
        <f t="shared" ca="1" si="16"/>
        <v/>
      </c>
      <c r="W346">
        <f t="shared" ca="1" si="17"/>
        <v>0</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 ca="1">IF(OR(B347="",C347=""),"",IFERROR(C347/1000*INDEX(Vöruskrá!R:R,MATCH(B347,Vöruskrá!B:B,0))/1000,""))</f>
        <v>0.16600000000000001</v>
      </c>
      <c r="P347" s="166"/>
      <c r="Q347" s="154"/>
      <c r="R347" s="26"/>
      <c r="S347" s="284" t="str">
        <f t="shared" si="15"/>
        <v>Bolognese hakkréttur</v>
      </c>
      <c r="T347" s="282">
        <f ca="1">IF($B347="","",$C347/1000*IFERROR(INDEX(Vöruskrá!$R:$R,MATCH($B347,Vöruskrá!$B:$B,0)),0))</f>
        <v>166</v>
      </c>
      <c r="U347" s="283" t="str">
        <f t="shared" ca="1" si="16"/>
        <v/>
      </c>
      <c r="W347">
        <f t="shared" ca="1" si="17"/>
        <v>0</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 ca="1">IF(OR(B348="",C348=""),"",IFERROR(C348/1000*INDEX(Vöruskrá!R:R,MATCH(B348,Vöruskrá!B:B,0))/1000,""))</f>
        <v>0.52</v>
      </c>
      <c r="P348" s="164"/>
      <c r="Q348" s="155"/>
      <c r="R348" s="6"/>
      <c r="S348" s="284" t="str">
        <f t="shared" si="15"/>
        <v>Bolognese hakkréttur</v>
      </c>
      <c r="T348" s="282">
        <f ca="1">IF($B348="","",$C348/1000*IFERROR(INDEX(Vöruskrá!$R:$R,MATCH($B348,Vöruskrá!$B:$B,0)),0))</f>
        <v>520</v>
      </c>
      <c r="U348" s="283" t="str">
        <f t="shared" ca="1" si="16"/>
        <v/>
      </c>
      <c r="W348">
        <f t="shared" ca="1" si="17"/>
        <v>0</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 ca="1">IF(OR(B349="",C349=""),"",IFERROR(C349/1000*INDEX(Vöruskrá!R:R,MATCH(B349,Vöruskrá!B:B,0))/1000,""))</f>
        <v>2.0100000000000002</v>
      </c>
      <c r="P349" s="166"/>
      <c r="Q349" s="154"/>
      <c r="R349" s="26"/>
      <c r="S349" s="284" t="str">
        <f t="shared" si="15"/>
        <v>Bolognese hakkréttur</v>
      </c>
      <c r="T349" s="282">
        <f ca="1">IF($B349="","",$C349/1000*IFERROR(INDEX(Vöruskrá!$R:$R,MATCH($B349,Vöruskrá!$B:$B,0)),0))</f>
        <v>2010.0000000000002</v>
      </c>
      <c r="U349" s="283" t="str">
        <f t="shared" ca="1" si="16"/>
        <v/>
      </c>
      <c r="W349">
        <f t="shared" ca="1" si="17"/>
        <v>0</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 ca="1">IF(OR(B350="",C350=""),"",IFERROR(C350/1000*INDEX(Vöruskrá!R:R,MATCH(B350,Vöruskrá!B:B,0))/1000,""))</f>
        <v>0.93100000000000005</v>
      </c>
      <c r="P350" s="164"/>
      <c r="Q350" s="155"/>
      <c r="R350" s="6"/>
      <c r="S350" s="284" t="str">
        <f t="shared" si="15"/>
        <v>Bolognese hakkréttur</v>
      </c>
      <c r="T350" s="282">
        <f ca="1">IF($B350="","",$C350/1000*IFERROR(INDEX(Vöruskrá!$R:$R,MATCH($B350,Vöruskrá!$B:$B,0)),0))</f>
        <v>931</v>
      </c>
      <c r="U350" s="283" t="str">
        <f t="shared" ca="1" si="16"/>
        <v/>
      </c>
      <c r="W350">
        <f t="shared" ca="1" si="17"/>
        <v>0</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 ca="1">IF(OR(B351="",C351=""),"",IFERROR(C351/1000*INDEX(Vöruskrá!R:R,MATCH(B351,Vöruskrá!B:B,0))/1000,""))</f>
        <v>0.18085000000000001</v>
      </c>
      <c r="P351" s="166"/>
      <c r="Q351" s="154"/>
      <c r="R351" s="26"/>
      <c r="S351" s="284" t="str">
        <f t="shared" si="15"/>
        <v>Bolognese hakkréttur</v>
      </c>
      <c r="T351" s="282">
        <f ca="1">IF($B351="","",$C351/1000*IFERROR(INDEX(Vöruskrá!$R:$R,MATCH($B351,Vöruskrá!$B:$B,0)),0))</f>
        <v>180.85000000000002</v>
      </c>
      <c r="U351" s="283" t="str">
        <f t="shared" ca="1" si="16"/>
        <v/>
      </c>
      <c r="W351">
        <f t="shared" ca="1" si="17"/>
        <v>0</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 ca="1">IF(OR(B352="",C352=""),"",IFERROR(C352/1000*INDEX(Vöruskrá!R:R,MATCH(B352,Vöruskrá!B:B,0))/1000,""))</f>
        <v>0.17095000000000002</v>
      </c>
      <c r="P352" s="164"/>
      <c r="Q352" s="155"/>
      <c r="R352" s="6"/>
      <c r="S352" s="284" t="str">
        <f t="shared" si="15"/>
        <v>Bolognese hakkréttur</v>
      </c>
      <c r="T352" s="282">
        <f ca="1">IF($B352="","",$C352/1000*IFERROR(INDEX(Vöruskrá!$R:$R,MATCH($B352,Vöruskrá!$B:$B,0)),0))</f>
        <v>170.95000000000002</v>
      </c>
      <c r="U352" s="283" t="str">
        <f t="shared" ca="1" si="16"/>
        <v/>
      </c>
      <c r="W352">
        <f t="shared" ca="1" si="17"/>
        <v>0</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 ca="1">IF(OR(B353="",C353=""),"",IFERROR(C353/1000*INDEX(Vöruskrá!R:R,MATCH(B353,Vöruskrá!B:B,0))/1000,""))</f>
        <v>0.66035200000000005</v>
      </c>
      <c r="P353" s="166"/>
      <c r="Q353" s="154"/>
      <c r="R353" s="26"/>
      <c r="S353" s="284" t="str">
        <f t="shared" si="15"/>
        <v>Bolognese hakkréttur</v>
      </c>
      <c r="T353" s="282">
        <f ca="1">IF($B353="","",$C353/1000*IFERROR(INDEX(Vöruskrá!$R:$R,MATCH($B353,Vöruskrá!$B:$B,0)),0))</f>
        <v>660.35200000000009</v>
      </c>
      <c r="U353" s="283" t="str">
        <f t="shared" ca="1" si="16"/>
        <v/>
      </c>
      <c r="W353">
        <f t="shared" ca="1" si="17"/>
        <v>0</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 ca="1">IF(OR(B354="",C354=""),"",IFERROR(C354/1000*INDEX(Vöruskrá!R:R,MATCH(B354,Vöruskrá!B:B,0))/1000,""))</f>
        <v>0.05</v>
      </c>
      <c r="P354" s="164"/>
      <c r="Q354" s="155"/>
      <c r="R354" s="6"/>
      <c r="S354" s="284" t="str">
        <f t="shared" si="15"/>
        <v>Bolognese hakkréttur</v>
      </c>
      <c r="T354" s="282">
        <f ca="1">IF($B354="","",$C354/1000*IFERROR(INDEX(Vöruskrá!$R:$R,MATCH($B354,Vöruskrá!$B:$B,0)),0))</f>
        <v>50</v>
      </c>
      <c r="U354" s="283" t="str">
        <f t="shared" ca="1" si="16"/>
        <v/>
      </c>
      <c r="W354">
        <f t="shared" ca="1" si="17"/>
        <v>0</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 ca="1">IF(OR(B355="",C355=""),"",IFERROR(C355/1000*INDEX(Vöruskrá!R:R,MATCH(B355,Vöruskrá!B:B,0))/1000,""))</f>
        <v>0.3412</v>
      </c>
      <c r="P355" s="166"/>
      <c r="Q355" s="194"/>
      <c r="R355" s="195"/>
      <c r="S355" s="284" t="str">
        <f t="shared" si="15"/>
        <v>Bolognese hakkréttur</v>
      </c>
      <c r="T355" s="282">
        <f ca="1">IF($B355="","",$C355/1000*IFERROR(INDEX(Vöruskrá!$R:$R,MATCH($B355,Vöruskrá!$B:$B,0)),0))</f>
        <v>341.2</v>
      </c>
      <c r="U355" s="283" t="str">
        <f t="shared" ca="1" si="16"/>
        <v/>
      </c>
      <c r="W355">
        <f t="shared" ca="1" si="17"/>
        <v>0</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 ca="1">IF(OR(B356="",C356=""),"",IFERROR(C356/1000*INDEX(Vöruskrá!R:R,MATCH(B356,Vöruskrá!B:B,0))/1000,""))</f>
        <v/>
      </c>
      <c r="P356" s="189" t="s">
        <v>1683</v>
      </c>
      <c r="Q356" s="188" t="s">
        <v>1684</v>
      </c>
      <c r="R356" s="187" t="s">
        <v>1685</v>
      </c>
      <c r="S356" s="284" t="str">
        <f t="shared" si="15"/>
        <v>Lasagne með hvítlauksbrauði og fersku hrásalati</v>
      </c>
      <c r="T356" s="282" t="str">
        <f ca="1">IF($B356="","",$C356/1000*IFERROR(INDEX(Vöruskrá!$R:$R,MATCH($B356,Vöruskrá!$B:$B,0)),0))</f>
        <v/>
      </c>
      <c r="U356" s="283">
        <f t="shared" ca="1" si="16"/>
        <v>899.88864000000012</v>
      </c>
      <c r="W356">
        <f t="shared" ca="1" si="17"/>
        <v>0</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 ca="1">IF(OR(B357="",C357=""),"",IFERROR(C357/1000*INDEX(Vöruskrá!R:R,MATCH(B357,Vöruskrá!B:B,0))/1000,""))</f>
        <v>50.847000000000008</v>
      </c>
      <c r="P357" s="164"/>
      <c r="Q357" s="190"/>
      <c r="R357" s="157"/>
      <c r="S357" s="284" t="str">
        <f t="shared" si="15"/>
        <v>Lasagne með hvítlauksbrauði og fersku hrásalati</v>
      </c>
      <c r="T357" s="282">
        <f ca="1">IF($B357="","",$C357/1000*IFERROR(INDEX(Vöruskrá!$R:$R,MATCH($B357,Vöruskrá!$B:$B,0)),0))</f>
        <v>50847.000000000007</v>
      </c>
      <c r="U357" s="283" t="str">
        <f t="shared" ca="1" si="16"/>
        <v/>
      </c>
      <c r="W357">
        <f t="shared" ca="1" si="17"/>
        <v>0</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 ca="1">IF(OR(B358="",C358=""),"",IFERROR(C358/1000*INDEX(Vöruskrá!R:R,MATCH(B358,Vöruskrá!B:B,0))/1000,""))</f>
        <v>10.169400000000001</v>
      </c>
      <c r="P358" s="166"/>
      <c r="Q358" s="154"/>
      <c r="R358" s="26"/>
      <c r="S358" s="284" t="str">
        <f t="shared" si="15"/>
        <v>Lasagne með hvítlauksbrauði og fersku hrásalati</v>
      </c>
      <c r="T358" s="282">
        <f ca="1">IF($B358="","",$C358/1000*IFERROR(INDEX(Vöruskrá!$R:$R,MATCH($B358,Vöruskrá!$B:$B,0)),0))</f>
        <v>10169.400000000001</v>
      </c>
      <c r="U358" s="283" t="str">
        <f t="shared" ca="1" si="16"/>
        <v/>
      </c>
      <c r="W358">
        <f t="shared" ca="1" si="17"/>
        <v>0</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 ca="1">IF(OR(B359="",C359=""),"",IFERROR(C359/1000*INDEX(Vöruskrá!R:R,MATCH(B359,Vöruskrá!B:B,0))/1000,""))</f>
        <v>9.0846640000000001</v>
      </c>
      <c r="P359" s="164"/>
      <c r="Q359" s="155"/>
      <c r="R359" s="6"/>
      <c r="S359" s="284" t="str">
        <f t="shared" si="15"/>
        <v>Lasagne með hvítlauksbrauði og fersku hrásalati</v>
      </c>
      <c r="T359" s="282">
        <f ca="1">IF($B359="","",$C359/1000*IFERROR(INDEX(Vöruskrá!$R:$R,MATCH($B359,Vöruskrá!$B:$B,0)),0))</f>
        <v>9084.6640000000007</v>
      </c>
      <c r="U359" s="283" t="str">
        <f t="shared" ca="1" si="16"/>
        <v/>
      </c>
      <c r="W359">
        <f t="shared" ca="1" si="17"/>
        <v>0</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 ca="1">IF(OR(B360="",C360=""),"",IFERROR(C360/1000*INDEX(Vöruskrá!R:R,MATCH(B360,Vöruskrá!B:B,0))/1000,""))</f>
        <v>3.3898000000000001</v>
      </c>
      <c r="P360" s="166"/>
      <c r="Q360" s="154"/>
      <c r="R360" s="26"/>
      <c r="S360" s="284" t="str">
        <f t="shared" si="15"/>
        <v>Lasagne með hvítlauksbrauði og fersku hrásalati</v>
      </c>
      <c r="T360" s="282">
        <f ca="1">IF($B360="","",$C360/1000*IFERROR(INDEX(Vöruskrá!$R:$R,MATCH($B360,Vöruskrá!$B:$B,0)),0))</f>
        <v>3389.8</v>
      </c>
      <c r="U360" s="283" t="str">
        <f t="shared" ca="1" si="16"/>
        <v/>
      </c>
      <c r="W360">
        <f t="shared" ca="1" si="17"/>
        <v>0</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 ca="1">IF(OR(B361="",C361=""),"",IFERROR(C361/1000*INDEX(Vöruskrá!R:R,MATCH(B361,Vöruskrá!B:B,0))/1000,""))</f>
        <v>1.0169999999999999</v>
      </c>
      <c r="P361" s="164"/>
      <c r="Q361" s="155"/>
      <c r="R361" s="6"/>
      <c r="S361" s="284" t="str">
        <f t="shared" si="15"/>
        <v>Lasagne með hvítlauksbrauði og fersku hrásalati</v>
      </c>
      <c r="T361" s="282">
        <f ca="1">IF($B361="","",$C361/1000*IFERROR(INDEX(Vöruskrá!$R:$R,MATCH($B361,Vöruskrá!$B:$B,0)),0))</f>
        <v>1017</v>
      </c>
      <c r="U361" s="283" t="str">
        <f t="shared" ca="1" si="16"/>
        <v/>
      </c>
      <c r="W361">
        <f t="shared" ca="1" si="17"/>
        <v>0</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 ca="1">IF(OR(B362="",C362=""),"",IFERROR(C362/1000*INDEX(Vöruskrá!R:R,MATCH(B362,Vöruskrá!B:B,0))/1000,""))</f>
        <v>3.8984999999999999</v>
      </c>
      <c r="P362" s="166"/>
      <c r="Q362" s="154"/>
      <c r="R362" s="26"/>
      <c r="S362" s="284" t="str">
        <f t="shared" si="15"/>
        <v>Lasagne með hvítlauksbrauði og fersku hrásalati</v>
      </c>
      <c r="T362" s="282">
        <f ca="1">IF($B362="","",$C362/1000*IFERROR(INDEX(Vöruskrá!$R:$R,MATCH($B362,Vöruskrá!$B:$B,0)),0))</f>
        <v>3898.5</v>
      </c>
      <c r="U362" s="283" t="str">
        <f t="shared" ca="1" si="16"/>
        <v/>
      </c>
      <c r="W362">
        <f t="shared" ca="1" si="17"/>
        <v>0</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 ca="1">IF(OR(B363="",C363=""),"",IFERROR(C363/1000*INDEX(Vöruskrá!R:R,MATCH(B363,Vöruskrá!B:B,0))/1000,""))</f>
        <v>8.4749999999999996</v>
      </c>
      <c r="P363" s="164"/>
      <c r="Q363" s="155"/>
      <c r="R363" s="6"/>
      <c r="S363" s="284" t="str">
        <f t="shared" si="15"/>
        <v>Lasagne með hvítlauksbrauði og fersku hrásalati</v>
      </c>
      <c r="T363" s="282">
        <f ca="1">IF($B363="","",$C363/1000*IFERROR(INDEX(Vöruskrá!$R:$R,MATCH($B363,Vöruskrá!$B:$B,0)),0))</f>
        <v>8475</v>
      </c>
      <c r="U363" s="283" t="str">
        <f t="shared" ca="1" si="16"/>
        <v/>
      </c>
      <c r="W363">
        <f t="shared" ca="1" si="17"/>
        <v>0</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 ca="1">IF(OR(B364="",C364=""),"",IFERROR(C364/1000*INDEX(Vöruskrá!R:R,MATCH(B364,Vöruskrá!B:B,0))/1000,""))</f>
        <v>1.4125000000000001</v>
      </c>
      <c r="P364" s="166"/>
      <c r="Q364" s="154"/>
      <c r="R364" s="26"/>
      <c r="S364" s="284" t="str">
        <f t="shared" si="15"/>
        <v>Lasagne með hvítlauksbrauði og fersku hrásalati</v>
      </c>
      <c r="T364" s="282">
        <f ca="1">IF($B364="","",$C364/1000*IFERROR(INDEX(Vöruskrá!$R:$R,MATCH($B364,Vöruskrá!$B:$B,0)),0))</f>
        <v>1412.5</v>
      </c>
      <c r="U364" s="283" t="str">
        <f t="shared" ca="1" si="16"/>
        <v/>
      </c>
      <c r="W364">
        <f t="shared" ca="1" si="17"/>
        <v>0</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 ca="1">IF(OR(B365="",C365=""),"",IFERROR(C365/1000*INDEX(Vöruskrá!R:R,MATCH(B365,Vöruskrá!B:B,0))/1000,""))</f>
        <v>1.6949999999999998</v>
      </c>
      <c r="P365" s="164"/>
      <c r="Q365" s="193"/>
      <c r="R365" s="156"/>
      <c r="S365" s="284" t="str">
        <f t="shared" si="15"/>
        <v>Lasagne með hvítlauksbrauði og fersku hrásalati</v>
      </c>
      <c r="T365" s="282">
        <f ca="1">IF($B365="","",$C365/1000*IFERROR(INDEX(Vöruskrá!$R:$R,MATCH($B365,Vöruskrá!$B:$B,0)),0))</f>
        <v>1694.9999999999998</v>
      </c>
      <c r="U365" s="283" t="str">
        <f t="shared" ca="1" si="16"/>
        <v/>
      </c>
      <c r="W365">
        <f t="shared" ca="1" si="17"/>
        <v>0</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 ca="1">IF(OR(B366="",C366=""),"",IFERROR(C366/1000*INDEX(Vöruskrá!R:R,MATCH(B366,Vöruskrá!B:B,0))/1000,""))</f>
        <v/>
      </c>
      <c r="P366" s="189" t="s">
        <v>1689</v>
      </c>
      <c r="Q366" s="192" t="s">
        <v>1690</v>
      </c>
      <c r="R366" s="191" t="s">
        <v>1691</v>
      </c>
      <c r="S366" s="284" t="str">
        <f t="shared" si="15"/>
        <v>Mexíkó lasagne / lasagna með nachos og ostasósu</v>
      </c>
      <c r="T366" s="282" t="str">
        <f ca="1">IF($B366="","",$C366/1000*IFERROR(INDEX(Vöruskrá!$R:$R,MATCH($B366,Vöruskrá!$B:$B,0)),0))</f>
        <v/>
      </c>
      <c r="U366" s="283">
        <f t="shared" ca="1" si="16"/>
        <v>1079.9513395133952</v>
      </c>
      <c r="W366">
        <f t="shared" ca="1" si="17"/>
        <v>0</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 ca="1">IF(OR(B367="",C367=""),"",IFERROR(C367/1000*INDEX(Vöruskrá!R:R,MATCH(B367,Vöruskrá!B:B,0))/1000,""))</f>
        <v>67.771500000000003</v>
      </c>
      <c r="P367" s="164"/>
      <c r="Q367" s="190"/>
      <c r="R367" s="157"/>
      <c r="S367" s="284" t="str">
        <f t="shared" si="15"/>
        <v>Mexíkó lasagne / lasagna með nachos og ostasósu</v>
      </c>
      <c r="T367" s="282">
        <f ca="1">IF($B367="","",$C367/1000*IFERROR(INDEX(Vöruskrá!$R:$R,MATCH($B367,Vöruskrá!$B:$B,0)),0))</f>
        <v>67771.5</v>
      </c>
      <c r="U367" s="283" t="str">
        <f t="shared" ca="1" si="16"/>
        <v/>
      </c>
      <c r="W367">
        <f t="shared" ca="1" si="17"/>
        <v>0</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 ca="1">IF(OR(B368="",C368=""),"",IFERROR(C368/1000*INDEX(Vöruskrá!R:R,MATCH(B368,Vöruskrá!B:B,0))/1000,""))</f>
        <v>11.295</v>
      </c>
      <c r="P368" s="166"/>
      <c r="Q368" s="154"/>
      <c r="R368" s="26"/>
      <c r="S368" s="284" t="str">
        <f t="shared" si="15"/>
        <v>Mexíkó lasagne / lasagna með nachos og ostasósu</v>
      </c>
      <c r="T368" s="282">
        <f ca="1">IF($B368="","",$C368/1000*IFERROR(INDEX(Vöruskrá!$R:$R,MATCH($B368,Vöruskrá!$B:$B,0)),0))</f>
        <v>11295</v>
      </c>
      <c r="U368" s="283" t="str">
        <f t="shared" ca="1" si="16"/>
        <v/>
      </c>
      <c r="W368">
        <f t="shared" ca="1" si="17"/>
        <v>0</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 ca="1">IF(OR(B369="",C369=""),"",IFERROR(C369/1000*INDEX(Vöruskrá!R:R,MATCH(B369,Vöruskrá!B:B,0))/1000,""))</f>
        <v>8.0721600000000002</v>
      </c>
      <c r="P369" s="164"/>
      <c r="Q369" s="155"/>
      <c r="R369" s="6"/>
      <c r="S369" s="284" t="str">
        <f t="shared" si="15"/>
        <v>Mexíkó lasagne / lasagna með nachos og ostasósu</v>
      </c>
      <c r="T369" s="282">
        <f ca="1">IF($B369="","",$C369/1000*IFERROR(INDEX(Vöruskrá!$R:$R,MATCH($B369,Vöruskrá!$B:$B,0)),0))</f>
        <v>8072.16</v>
      </c>
      <c r="U369" s="283" t="str">
        <f t="shared" ca="1" si="16"/>
        <v/>
      </c>
      <c r="W369">
        <f t="shared" ca="1" si="17"/>
        <v>0</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 ca="1">IF(OR(B370="",C370=""),"",IFERROR(C370/1000*INDEX(Vöruskrá!R:R,MATCH(B370,Vöruskrá!B:B,0))/1000,""))</f>
        <v>4.3884840000000001</v>
      </c>
      <c r="P370" s="166"/>
      <c r="Q370" s="154"/>
      <c r="R370" s="26"/>
      <c r="S370" s="284" t="str">
        <f t="shared" si="15"/>
        <v>Mexíkó lasagne / lasagna með nachos og ostasósu</v>
      </c>
      <c r="T370" s="282">
        <f ca="1">IF($B370="","",$C370/1000*IFERROR(INDEX(Vöruskrá!$R:$R,MATCH($B370,Vöruskrá!$B:$B,0)),0))</f>
        <v>4388.4840000000004</v>
      </c>
      <c r="U370" s="283" t="str">
        <f t="shared" ca="1" si="16"/>
        <v/>
      </c>
      <c r="W370">
        <f t="shared" ca="1" si="17"/>
        <v>0</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 ca="1">IF(OR(B371="",C371=""),"",IFERROR(C371/1000*INDEX(Vöruskrá!R:R,MATCH(B371,Vöruskrá!B:B,0))/1000,""))</f>
        <v>11.295</v>
      </c>
      <c r="P371" s="164"/>
      <c r="Q371" s="155"/>
      <c r="R371" s="6"/>
      <c r="S371" s="284" t="str">
        <f t="shared" si="15"/>
        <v>Mexíkó lasagne / lasagna með nachos og ostasósu</v>
      </c>
      <c r="T371" s="282">
        <f ca="1">IF($B371="","",$C371/1000*IFERROR(INDEX(Vöruskrá!$R:$R,MATCH($B371,Vöruskrá!$B:$B,0)),0))</f>
        <v>11295</v>
      </c>
      <c r="U371" s="283" t="str">
        <f t="shared" ca="1" si="16"/>
        <v/>
      </c>
      <c r="W371">
        <f t="shared" ca="1" si="17"/>
        <v>0</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 ca="1">IF(OR(B372="",C372=""),"",IFERROR(C372/1000*INDEX(Vöruskrá!R:R,MATCH(B372,Vöruskrá!B:B,0))/1000,""))</f>
        <v>2.82375</v>
      </c>
      <c r="P372" s="166"/>
      <c r="Q372" s="154"/>
      <c r="R372" s="26"/>
      <c r="S372" s="284" t="str">
        <f t="shared" si="15"/>
        <v>Mexíkó lasagne / lasagna með nachos og ostasósu</v>
      </c>
      <c r="T372" s="282">
        <f ca="1">IF($B372="","",$C372/1000*IFERROR(INDEX(Vöruskrá!$R:$R,MATCH($B372,Vöruskrá!$B:$B,0)),0))</f>
        <v>2823.75</v>
      </c>
      <c r="U372" s="283" t="str">
        <f t="shared" ca="1" si="16"/>
        <v/>
      </c>
      <c r="W372">
        <f t="shared" ca="1" si="17"/>
        <v>0</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 ca="1">IF(OR(B373="",C373=""),"",IFERROR(C373/1000*INDEX(Vöruskrá!R:R,MATCH(B373,Vöruskrá!B:B,0))/1000,""))</f>
        <v>0.54215999999999998</v>
      </c>
      <c r="P373" s="164"/>
      <c r="Q373" s="155"/>
      <c r="R373" s="6"/>
      <c r="S373" s="284" t="str">
        <f t="shared" si="15"/>
        <v>Mexíkó lasagne / lasagna með nachos og ostasósu</v>
      </c>
      <c r="T373" s="282">
        <f ca="1">IF($B373="","",$C373/1000*IFERROR(INDEX(Vöruskrá!$R:$R,MATCH($B373,Vöruskrá!$B:$B,0)),0))</f>
        <v>542.16</v>
      </c>
      <c r="U373" s="283" t="str">
        <f t="shared" ca="1" si="16"/>
        <v/>
      </c>
      <c r="W373">
        <f t="shared" ca="1" si="17"/>
        <v>0</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 ca="1">IF(OR(B374="",C374=""),"",IFERROR(C374/1000*INDEX(Vöruskrá!R:R,MATCH(B374,Vöruskrá!B:B,0))/1000,""))</f>
        <v>1.806</v>
      </c>
      <c r="P374" s="166"/>
      <c r="Q374" s="194"/>
      <c r="R374" s="195"/>
      <c r="S374" s="284" t="str">
        <f t="shared" si="15"/>
        <v>Mexíkó lasagne / lasagna með nachos og ostasósu</v>
      </c>
      <c r="T374" s="282">
        <f ca="1">IF($B374="","",$C374/1000*IFERROR(INDEX(Vöruskrá!$R:$R,MATCH($B374,Vöruskrá!$B:$B,0)),0))</f>
        <v>1806</v>
      </c>
      <c r="U374" s="283" t="str">
        <f t="shared" ca="1" si="16"/>
        <v/>
      </c>
      <c r="W374">
        <f t="shared" ca="1" si="17"/>
        <v>0</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 ca="1">IF(OR(B375="",C375=""),"",IFERROR(C375/1000*INDEX(Vöruskrá!R:R,MATCH(B375,Vöruskrá!B:B,0))/1000,""))</f>
        <v/>
      </c>
      <c r="P375" s="189" t="s">
        <v>1694</v>
      </c>
      <c r="Q375" s="192" t="s">
        <v>1695</v>
      </c>
      <c r="R375" s="191" t="s">
        <v>1696</v>
      </c>
      <c r="S375" s="284" t="str">
        <f t="shared" si="15"/>
        <v>Chili con carne með hrísgrjónum, nachos og sýrðum rjóma</v>
      </c>
      <c r="T375" s="282" t="str">
        <f ca="1">IF($B375="","",$C375/1000*IFERROR(INDEX(Vöruskrá!$R:$R,MATCH($B375,Vöruskrá!$B:$B,0)),0))</f>
        <v/>
      </c>
      <c r="U375" s="283">
        <f t="shared" ca="1" si="16"/>
        <v>905.28520714792842</v>
      </c>
      <c r="W375">
        <f t="shared" ca="1" si="17"/>
        <v>0</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 ca="1">IF(OR(B376="",C376=""),"",IFERROR(C376/1000*INDEX(Vöruskrá!R:R,MATCH(B376,Vöruskrá!B:B,0))/1000,""))</f>
        <v>66.177000000000007</v>
      </c>
      <c r="P376" s="164"/>
      <c r="Q376" s="196"/>
      <c r="R376" s="197"/>
      <c r="S376" s="284" t="str">
        <f t="shared" si="15"/>
        <v>Chili con carne með hrísgrjónum, nachos og sýrðum rjóma</v>
      </c>
      <c r="T376" s="282">
        <f ca="1">IF($B376="","",$C376/1000*IFERROR(INDEX(Vöruskrá!$R:$R,MATCH($B376,Vöruskrá!$B:$B,0)),0))</f>
        <v>66177</v>
      </c>
      <c r="U376" s="283" t="str">
        <f t="shared" ca="1" si="16"/>
        <v/>
      </c>
      <c r="W376">
        <f t="shared" ca="1" si="17"/>
        <v>0</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 ca="1">IF(OR(B377="",C377=""),"",IFERROR(C377/1000*INDEX(Vöruskrá!R:R,MATCH(B377,Vöruskrá!B:B,0))/1000,""))</f>
        <v>7.7206500000000009</v>
      </c>
      <c r="P377" s="166"/>
      <c r="Q377" s="155"/>
      <c r="R377" s="6"/>
      <c r="S377" s="284" t="str">
        <f t="shared" si="15"/>
        <v>Chili con carne með hrísgrjónum, nachos og sýrðum rjóma</v>
      </c>
      <c r="T377" s="282">
        <f ca="1">IF($B377="","",$C377/1000*IFERROR(INDEX(Vöruskrá!$R:$R,MATCH($B377,Vöruskrá!$B:$B,0)),0))</f>
        <v>7720.6500000000005</v>
      </c>
      <c r="U377" s="283" t="str">
        <f t="shared" ca="1" si="16"/>
        <v/>
      </c>
      <c r="W377">
        <f t="shared" ca="1" si="17"/>
        <v>0</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 ca="1">IF(OR(B378="",C378=""),"",IFERROR(C378/1000*INDEX(Vöruskrá!R:R,MATCH(B378,Vöruskrá!B:B,0))/1000,""))</f>
        <v>7.8824160000000001</v>
      </c>
      <c r="P378" s="164"/>
      <c r="Q378" s="154"/>
      <c r="R378" s="26"/>
      <c r="S378" s="284" t="str">
        <f t="shared" si="15"/>
        <v>Chili con carne með hrísgrjónum, nachos og sýrðum rjóma</v>
      </c>
      <c r="T378" s="282">
        <f ca="1">IF($B378="","",$C378/1000*IFERROR(INDEX(Vöruskrá!$R:$R,MATCH($B378,Vöruskrá!$B:$B,0)),0))</f>
        <v>7882.4160000000002</v>
      </c>
      <c r="U378" s="283" t="str">
        <f t="shared" ca="1" si="16"/>
        <v/>
      </c>
      <c r="W378">
        <f t="shared" ca="1" si="17"/>
        <v>0</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 ca="1">IF(OR(B379="",C379=""),"",IFERROR(C379/1000*INDEX(Vöruskrá!R:R,MATCH(B379,Vöruskrá!B:B,0))/1000,""))</f>
        <v>4.2864940000000002</v>
      </c>
      <c r="P379" s="166"/>
      <c r="Q379" s="155"/>
      <c r="R379" s="6"/>
      <c r="S379" s="284" t="str">
        <f t="shared" si="15"/>
        <v>Chili con carne með hrísgrjónum, nachos og sýrðum rjóma</v>
      </c>
      <c r="T379" s="282">
        <f ca="1">IF($B379="","",$C379/1000*IFERROR(INDEX(Vöruskrá!$R:$R,MATCH($B379,Vöruskrá!$B:$B,0)),0))</f>
        <v>4286.4940000000006</v>
      </c>
      <c r="U379" s="283" t="str">
        <f t="shared" ca="1" si="16"/>
        <v/>
      </c>
      <c r="W379">
        <f t="shared" ca="1" si="17"/>
        <v>0</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 ca="1">IF(OR(B380="",C380=""),"",IFERROR(C380/1000*INDEX(Vöruskrá!R:R,MATCH(B380,Vöruskrá!B:B,0))/1000,""))</f>
        <v>1.8382499999999999</v>
      </c>
      <c r="P380" s="164"/>
      <c r="Q380" s="154"/>
      <c r="R380" s="26"/>
      <c r="S380" s="284" t="str">
        <f t="shared" si="15"/>
        <v>Chili con carne með hrísgrjónum, nachos og sýrðum rjóma</v>
      </c>
      <c r="T380" s="282">
        <f ca="1">IF($B380="","",$C380/1000*IFERROR(INDEX(Vöruskrá!$R:$R,MATCH($B380,Vöruskrá!$B:$B,0)),0))</f>
        <v>1838.25</v>
      </c>
      <c r="U380" s="283" t="str">
        <f t="shared" ca="1" si="16"/>
        <v/>
      </c>
      <c r="W380">
        <f t="shared" ca="1" si="17"/>
        <v>0</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 ca="1">IF(OR(B381="",C381=""),"",IFERROR(C381/1000*INDEX(Vöruskrá!R:R,MATCH(B381,Vöruskrá!B:B,0))/1000,""))</f>
        <v>1.1025</v>
      </c>
      <c r="P381" s="166"/>
      <c r="Q381" s="155"/>
      <c r="R381" s="6"/>
      <c r="S381" s="284" t="str">
        <f t="shared" si="15"/>
        <v>Chili con carne með hrísgrjónum, nachos og sýrðum rjóma</v>
      </c>
      <c r="T381" s="282">
        <f ca="1">IF($B381="","",$C381/1000*IFERROR(INDEX(Vöruskrá!$R:$R,MATCH($B381,Vöruskrá!$B:$B,0)),0))</f>
        <v>1102.5</v>
      </c>
      <c r="U381" s="283" t="str">
        <f t="shared" ca="1" si="16"/>
        <v/>
      </c>
      <c r="W381">
        <f t="shared" ca="1" si="17"/>
        <v>0</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 ca="1">IF(OR(B382="",C382=""),"",IFERROR(C382/1000*INDEX(Vöruskrá!R:R,MATCH(B382,Vöruskrá!B:B,0))/1000,""))</f>
        <v>0.99269999999999992</v>
      </c>
      <c r="P382" s="164"/>
      <c r="Q382" s="154"/>
      <c r="R382" s="26"/>
      <c r="S382" s="284" t="str">
        <f t="shared" si="15"/>
        <v>Chili con carne með hrísgrjónum, nachos og sýrðum rjóma</v>
      </c>
      <c r="T382" s="282">
        <f ca="1">IF($B382="","",$C382/1000*IFERROR(INDEX(Vöruskrá!$R:$R,MATCH($B382,Vöruskrá!$B:$B,0)),0))</f>
        <v>992.69999999999993</v>
      </c>
      <c r="U382" s="283" t="str">
        <f t="shared" ca="1" si="16"/>
        <v/>
      </c>
      <c r="W382">
        <f t="shared" ca="1" si="17"/>
        <v>0</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 ca="1">IF(OR(B383="",C383=""),"",IFERROR(C383/1000*INDEX(Vöruskrá!R:R,MATCH(B383,Vöruskrá!B:B,0))/1000,""))</f>
        <v>0.52941599999999989</v>
      </c>
      <c r="P383" s="166"/>
      <c r="Q383" s="193"/>
      <c r="R383" s="156"/>
      <c r="S383" s="284" t="str">
        <f t="shared" si="15"/>
        <v>Chili con carne með hrísgrjónum, nachos og sýrðum rjóma</v>
      </c>
      <c r="T383" s="282">
        <f ca="1">IF($B383="","",$C383/1000*IFERROR(INDEX(Vöruskrá!$R:$R,MATCH($B383,Vöruskrá!$B:$B,0)),0))</f>
        <v>529.41599999999994</v>
      </c>
      <c r="U383" s="283" t="str">
        <f t="shared" ca="1" si="16"/>
        <v/>
      </c>
      <c r="W383">
        <f t="shared" ca="1" si="17"/>
        <v>0</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 ca="1">IF(OR(B384="",C384=""),"",IFERROR(C384/1000*INDEX(Vöruskrá!R:R,MATCH(B384,Vöruskrá!B:B,0))/1000,""))</f>
        <v/>
      </c>
      <c r="P384" s="189" t="s">
        <v>1699</v>
      </c>
      <c r="Q384" s="188" t="s">
        <v>1700</v>
      </c>
      <c r="R384" s="187" t="s">
        <v>1701</v>
      </c>
      <c r="S384" s="284" t="str">
        <f t="shared" si="15"/>
        <v>Nautavefjur með hrísgrjónum, salsa og nachos</v>
      </c>
      <c r="T384" s="282" t="str">
        <f ca="1">IF($B384="","",$C384/1000*IFERROR(INDEX(Vöruskrá!$R:$R,MATCH($B384,Vöruskrá!$B:$B,0)),0))</f>
        <v/>
      </c>
      <c r="U384" s="283">
        <f t="shared" ca="1" si="16"/>
        <v>3148.7361198555768</v>
      </c>
      <c r="W384">
        <f t="shared" ca="1" si="17"/>
        <v>0</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 ca="1">IF(OR(B385="",C385=""),"",IFERROR(C385/1000*INDEX(Vöruskrá!R:R,MATCH(B385,Vöruskrá!B:B,0))/1000,""))</f>
        <v>230.59920000000002</v>
      </c>
      <c r="P385" s="164"/>
      <c r="Q385" s="190"/>
      <c r="R385" s="157"/>
      <c r="S385" s="284" t="str">
        <f t="shared" si="15"/>
        <v>Nautavefjur með hrísgrjónum, salsa og nachos</v>
      </c>
      <c r="T385" s="282">
        <f ca="1">IF($B385="","",$C385/1000*IFERROR(INDEX(Vöruskrá!$R:$R,MATCH($B385,Vöruskrá!$B:$B,0)),0))</f>
        <v>230599.2</v>
      </c>
      <c r="U385" s="283" t="str">
        <f t="shared" ca="1" si="16"/>
        <v/>
      </c>
      <c r="W385">
        <f t="shared" ca="1" si="17"/>
        <v>0</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 ca="1">IF(OR(B386="",C386=""),"",IFERROR(C386/1000*INDEX(Vöruskrá!R:R,MATCH(B386,Vöruskrá!B:B,0))/1000,""))</f>
        <v/>
      </c>
      <c r="P386" s="166"/>
      <c r="Q386" s="154"/>
      <c r="R386" s="26"/>
      <c r="S386" s="284" t="str">
        <f t="shared" si="15"/>
        <v>Nautavefjur með hrísgrjónum, salsa og nachos</v>
      </c>
      <c r="T386" s="282">
        <f ca="1">IF($B386="","",$C386/1000*IFERROR(INDEX(Vöruskrá!$R:$R,MATCH($B386,Vöruskrá!$B:$B,0)),0))</f>
        <v>0</v>
      </c>
      <c r="U386" s="283" t="str">
        <f t="shared" ca="1" si="16"/>
        <v/>
      </c>
      <c r="W386">
        <f t="shared" ca="1" si="17"/>
        <v>0</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 ca="1">IF(OR(B387="",C387=""),"",IFERROR(C387/1000*INDEX(Vöruskrá!R:R,MATCH(B387,Vöruskrá!B:B,0))/1000,""))</f>
        <v>1.84775</v>
      </c>
      <c r="P387" s="164"/>
      <c r="Q387" s="155"/>
      <c r="R387" s="6"/>
      <c r="S387" s="284" t="str">
        <f t="shared" si="15"/>
        <v>Nautavefjur með hrísgrjónum, salsa og nachos</v>
      </c>
      <c r="T387" s="282">
        <f ca="1">IF($B387="","",$C387/1000*IFERROR(INDEX(Vöruskrá!$R:$R,MATCH($B387,Vöruskrá!$B:$B,0)),0))</f>
        <v>1847.75</v>
      </c>
      <c r="U387" s="283" t="str">
        <f t="shared" ca="1" si="16"/>
        <v/>
      </c>
      <c r="W387">
        <f t="shared" ca="1" si="17"/>
        <v>0</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 ca="1">IF(OR(B388="",C388=""),"",IFERROR(C388/1000*INDEX(Vöruskrá!R:R,MATCH(B388,Vöruskrá!B:B,0))/1000,""))</f>
        <v>5.9127999999999998</v>
      </c>
      <c r="P388" s="166"/>
      <c r="Q388" s="154"/>
      <c r="R388" s="26"/>
      <c r="S388" s="284" t="str">
        <f t="shared" ref="S388:S451" si="18">IF($A388="",S387,$A388)</f>
        <v>Nautavefjur með hrísgrjónum, salsa og nachos</v>
      </c>
      <c r="T388" s="282">
        <f ca="1">IF($B388="","",$C388/1000*IFERROR(INDEX(Vöruskrá!$R:$R,MATCH($B388,Vöruskrá!$B:$B,0)),0))</f>
        <v>5912.8</v>
      </c>
      <c r="U388" s="283" t="str">
        <f t="shared" ref="U388:U451" ca="1" si="19">IF($A388="","",IFERROR(SUMIFS($T:$T,$S:$S,$A388)/(SUMIFS($C:$C,$S:$S,$A388)/1000),""))</f>
        <v/>
      </c>
      <c r="W388">
        <f t="shared" ref="W388:W451" ca="1" si="20">IF($A388="",W387,$A388)</f>
        <v>0</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 ca="1">IF(OR(B389="",C389=""),"",IFERROR(C389/1000*INDEX(Vöruskrá!R:R,MATCH(B389,Vöruskrá!B:B,0))/1000,""))</f>
        <v>1.1085</v>
      </c>
      <c r="P389" s="164"/>
      <c r="Q389" s="155"/>
      <c r="R389" s="6"/>
      <c r="S389" s="284" t="str">
        <f t="shared" si="18"/>
        <v>Nautavefjur með hrísgrjónum, salsa og nachos</v>
      </c>
      <c r="T389" s="282">
        <f ca="1">IF($B389="","",$C389/1000*IFERROR(INDEX(Vöruskrá!$R:$R,MATCH($B389,Vöruskrá!$B:$B,0)),0))</f>
        <v>1108.5</v>
      </c>
      <c r="U389" s="283" t="str">
        <f t="shared" ca="1" si="19"/>
        <v/>
      </c>
      <c r="W389">
        <f t="shared" ca="1" si="20"/>
        <v>0</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 ca="1">IF(OR(B390="",C390=""),"",IFERROR(C390/1000*INDEX(Vöruskrá!R:R,MATCH(B390,Vöruskrá!B:B,0))/1000,""))</f>
        <v>3.2316259999999999</v>
      </c>
      <c r="P390" s="166"/>
      <c r="Q390" s="154"/>
      <c r="R390" s="26"/>
      <c r="S390" s="284" t="str">
        <f t="shared" si="18"/>
        <v>Nautavefjur með hrísgrjónum, salsa og nachos</v>
      </c>
      <c r="T390" s="282">
        <f ca="1">IF($B390="","",$C390/1000*IFERROR(INDEX(Vöruskrá!$R:$R,MATCH($B390,Vöruskrá!$B:$B,0)),0))</f>
        <v>3231.6259999999997</v>
      </c>
      <c r="U390" s="283" t="str">
        <f t="shared" ca="1" si="19"/>
        <v/>
      </c>
      <c r="W390">
        <f t="shared" ca="1" si="20"/>
        <v>0</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 ca="1">IF(OR(B391="",C391=""),"",IFERROR(C391/1000*INDEX(Vöruskrá!R:R,MATCH(B391,Vöruskrá!B:B,0))/1000,""))</f>
        <v>1.7729999999999999</v>
      </c>
      <c r="P391" s="164"/>
      <c r="Q391" s="155"/>
      <c r="R391" s="6"/>
      <c r="S391" s="284" t="str">
        <f t="shared" si="18"/>
        <v>Nautavefjur með hrísgrjónum, salsa og nachos</v>
      </c>
      <c r="T391" s="282">
        <f ca="1">IF($B391="","",$C391/1000*IFERROR(INDEX(Vöruskrá!$R:$R,MATCH($B391,Vöruskrá!$B:$B,0)),0))</f>
        <v>1773</v>
      </c>
      <c r="U391" s="283" t="str">
        <f t="shared" ca="1" si="19"/>
        <v/>
      </c>
      <c r="W391">
        <f t="shared" ca="1" si="20"/>
        <v>0</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 ca="1">IF(OR(B392="",C392=""),"",IFERROR(C392/1000*INDEX(Vöruskrá!R:R,MATCH(B392,Vöruskrá!B:B,0))/1000,""))</f>
        <v>0.58380999999999994</v>
      </c>
      <c r="P392" s="166"/>
      <c r="Q392" s="194"/>
      <c r="R392" s="195"/>
      <c r="S392" s="284" t="str">
        <f t="shared" si="18"/>
        <v>Nautavefjur með hrísgrjónum, salsa og nachos</v>
      </c>
      <c r="T392" s="282">
        <f ca="1">IF($B392="","",$C392/1000*IFERROR(INDEX(Vöruskrá!$R:$R,MATCH($B392,Vöruskrá!$B:$B,0)),0))</f>
        <v>583.80999999999995</v>
      </c>
      <c r="U392" s="283" t="str">
        <f t="shared" ca="1" si="19"/>
        <v/>
      </c>
      <c r="W392">
        <f t="shared" ca="1" si="20"/>
        <v>0</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 ca="1">IF(OR(B393="",C393=""),"",IFERROR(C393/1000*INDEX(Vöruskrá!R:R,MATCH(B393,Vöruskrá!B:B,0))/1000,""))</f>
        <v/>
      </c>
      <c r="P393" s="189" t="s">
        <v>1705</v>
      </c>
      <c r="Q393" s="192" t="s">
        <v>1706</v>
      </c>
      <c r="R393" s="191" t="s">
        <v>1707</v>
      </c>
      <c r="S393" s="284" t="str">
        <f t="shared" si="18"/>
        <v>Mexíkó grýta: Nautahakk, maís, hrísgrjón og blandað grænmeti</v>
      </c>
      <c r="T393" s="282" t="str">
        <f ca="1">IF($B393="","",$C393/1000*IFERROR(INDEX(Vöruskrá!$R:$R,MATCH($B393,Vöruskrá!$B:$B,0)),0))</f>
        <v/>
      </c>
      <c r="U393" s="283">
        <f t="shared" ca="1" si="19"/>
        <v>1065.3191374078892</v>
      </c>
      <c r="W393">
        <f t="shared" ca="1" si="20"/>
        <v>0</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 ca="1">IF(OR(B394="",C394=""),"",IFERROR(C394/1000*INDEX(Vöruskrá!R:R,MATCH(B394,Vöruskrá!B:B,0))/1000,""))</f>
        <v>58.900500000000008</v>
      </c>
      <c r="P394" s="164"/>
      <c r="Q394" s="196"/>
      <c r="R394" s="197"/>
      <c r="S394" s="284" t="str">
        <f t="shared" si="18"/>
        <v>Mexíkó grýta: Nautahakk, maís, hrísgrjón og blandað grænmeti</v>
      </c>
      <c r="T394" s="282">
        <f ca="1">IF($B394="","",$C394/1000*IFERROR(INDEX(Vöruskrá!$R:$R,MATCH($B394,Vöruskrá!$B:$B,0)),0))</f>
        <v>58900.500000000007</v>
      </c>
      <c r="U394" s="283" t="str">
        <f t="shared" ca="1" si="19"/>
        <v/>
      </c>
      <c r="W394">
        <f t="shared" ca="1" si="20"/>
        <v>0</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 ca="1">IF(OR(B395="",C395=""),"",IFERROR(C395/1000*INDEX(Vöruskrá!R:R,MATCH(B395,Vöruskrá!B:B,0))/1000,""))</f>
        <v>3.8144260000000001</v>
      </c>
      <c r="P395" s="166"/>
      <c r="Q395" s="155"/>
      <c r="R395" s="6"/>
      <c r="S395" s="284" t="str">
        <f t="shared" si="18"/>
        <v>Mexíkó grýta: Nautahakk, maís, hrísgrjón og blandað grænmeti</v>
      </c>
      <c r="T395" s="282">
        <f ca="1">IF($B395="","",$C395/1000*IFERROR(INDEX(Vöruskrá!$R:$R,MATCH($B395,Vöruskrá!$B:$B,0)),0))</f>
        <v>3814.4259999999999</v>
      </c>
      <c r="U395" s="283" t="str">
        <f t="shared" ca="1" si="19"/>
        <v/>
      </c>
      <c r="W395">
        <f t="shared" ca="1" si="20"/>
        <v>0</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 ca="1">IF(OR(B396="",C396=""),"",IFERROR(C396/1000*INDEX(Vöruskrá!R:R,MATCH(B396,Vöruskrá!B:B,0))/1000,""))</f>
        <v>5.2359999999999998</v>
      </c>
      <c r="P396" s="164"/>
      <c r="Q396" s="154"/>
      <c r="R396" s="26"/>
      <c r="S396" s="284" t="str">
        <f t="shared" si="18"/>
        <v>Mexíkó grýta: Nautahakk, maís, hrísgrjón og blandað grænmeti</v>
      </c>
      <c r="T396" s="282">
        <f ca="1">IF($B396="","",$C396/1000*IFERROR(INDEX(Vöruskrá!$R:$R,MATCH($B396,Vöruskrá!$B:$B,0)),0))</f>
        <v>5236</v>
      </c>
      <c r="U396" s="283" t="str">
        <f t="shared" ca="1" si="19"/>
        <v/>
      </c>
      <c r="W396">
        <f t="shared" ca="1" si="20"/>
        <v>0</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 ca="1">IF(OR(B397="",C397=""),"",IFERROR(C397/1000*INDEX(Vöruskrá!R:R,MATCH(B397,Vöruskrá!B:B,0))/1000,""))</f>
        <v>1.63625</v>
      </c>
      <c r="P397" s="166"/>
      <c r="Q397" s="155"/>
      <c r="R397" s="6"/>
      <c r="S397" s="284" t="str">
        <f t="shared" si="18"/>
        <v>Mexíkó grýta: Nautahakk, maís, hrísgrjón og blandað grænmeti</v>
      </c>
      <c r="T397" s="282">
        <f ca="1">IF($B397="","",$C397/1000*IFERROR(INDEX(Vöruskrá!$R:$R,MATCH($B397,Vöruskrá!$B:$B,0)),0))</f>
        <v>1636.25</v>
      </c>
      <c r="U397" s="283" t="str">
        <f t="shared" ca="1" si="19"/>
        <v/>
      </c>
      <c r="W397">
        <f t="shared" ca="1" si="20"/>
        <v>0</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 ca="1">IF(OR(B398="",C398=""),"",IFERROR(C398/1000*INDEX(Vöruskrá!R:R,MATCH(B398,Vöruskrá!B:B,0))/1000,""))</f>
        <v>7.0157040000000004</v>
      </c>
      <c r="P398" s="164"/>
      <c r="Q398" s="154"/>
      <c r="R398" s="26"/>
      <c r="S398" s="284" t="str">
        <f t="shared" si="18"/>
        <v>Mexíkó grýta: Nautahakk, maís, hrísgrjón og blandað grænmeti</v>
      </c>
      <c r="T398" s="282">
        <f ca="1">IF($B398="","",$C398/1000*IFERROR(INDEX(Vöruskrá!$R:$R,MATCH($B398,Vöruskrá!$B:$B,0)),0))</f>
        <v>7015.7040000000006</v>
      </c>
      <c r="U398" s="283" t="str">
        <f t="shared" ca="1" si="19"/>
        <v/>
      </c>
      <c r="W398">
        <f t="shared" ca="1" si="20"/>
        <v>0</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 ca="1">IF(OR(B399="",C399=""),"",IFERROR(C399/1000*INDEX(Vöruskrá!R:R,MATCH(B399,Vöruskrá!B:B,0))/1000,""))</f>
        <v>0.47123999999999999</v>
      </c>
      <c r="P399" s="166"/>
      <c r="Q399" s="155"/>
      <c r="R399" s="6"/>
      <c r="S399" s="284" t="str">
        <f t="shared" si="18"/>
        <v>Mexíkó grýta: Nautahakk, maís, hrísgrjón og blandað grænmeti</v>
      </c>
      <c r="T399" s="282">
        <f ca="1">IF($B399="","",$C399/1000*IFERROR(INDEX(Vöruskrá!$R:$R,MATCH($B399,Vöruskrá!$B:$B,0)),0))</f>
        <v>471.24</v>
      </c>
      <c r="U399" s="283" t="str">
        <f t="shared" ca="1" si="19"/>
        <v/>
      </c>
      <c r="W399">
        <f t="shared" ca="1" si="20"/>
        <v>0</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 ca="1">IF(OR(B400="",C400=""),"",IFERROR(C400/1000*INDEX(Vöruskrá!R:R,MATCH(B400,Vöruskrá!B:B,0))/1000,""))</f>
        <v>1.5720000000000001</v>
      </c>
      <c r="P400" s="164"/>
      <c r="Q400" s="194"/>
      <c r="R400" s="195"/>
      <c r="S400" s="284" t="str">
        <f t="shared" si="18"/>
        <v>Mexíkó grýta: Nautahakk, maís, hrísgrjón og blandað grænmeti</v>
      </c>
      <c r="T400" s="282">
        <f ca="1">IF($B400="","",$C400/1000*IFERROR(INDEX(Vöruskrá!$R:$R,MATCH($B400,Vöruskrá!$B:$B,0)),0))</f>
        <v>1572</v>
      </c>
      <c r="U400" s="283" t="str">
        <f t="shared" ca="1" si="19"/>
        <v/>
      </c>
      <c r="W400">
        <f t="shared" ca="1" si="20"/>
        <v>0</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 ca="1">IF(OR(B401="",C401=""),"",IFERROR(C401/1000*INDEX(Vöruskrá!R:R,MATCH(B401,Vöruskrá!B:B,0))/1000,""))</f>
        <v/>
      </c>
      <c r="P401" s="189" t="s">
        <v>1711</v>
      </c>
      <c r="Q401" s="188" t="s">
        <v>1712</v>
      </c>
      <c r="R401" s="187" t="s">
        <v>1713</v>
      </c>
      <c r="S401" s="284" t="str">
        <f t="shared" si="18"/>
        <v>Nautabuff með kartöflum og brúnni sósu</v>
      </c>
      <c r="T401" s="282" t="str">
        <f ca="1">IF($B401="","",$C401/1000*IFERROR(INDEX(Vöruskrá!$R:$R,MATCH($B401,Vöruskrá!$B:$B,0)),0))</f>
        <v/>
      </c>
      <c r="U401" s="283">
        <f t="shared" ca="1" si="19"/>
        <v>3820.4945901081978</v>
      </c>
      <c r="W401">
        <f t="shared" ca="1" si="20"/>
        <v>0</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 ca="1">IF(OR(B402="",C402=""),"",IFERROR(C402/1000*INDEX(Vöruskrá!R:R,MATCH(B402,Vöruskrá!B:B,0))/1000,""))</f>
        <v>363.63600000000002</v>
      </c>
      <c r="P402" s="164"/>
      <c r="Q402" s="196"/>
      <c r="R402" s="197"/>
      <c r="S402" s="284" t="str">
        <f t="shared" si="18"/>
        <v>Nautabuff með kartöflum og brúnni sósu</v>
      </c>
      <c r="T402" s="282">
        <f ca="1">IF($B402="","",$C402/1000*IFERROR(INDEX(Vöruskrá!$R:$R,MATCH($B402,Vöruskrá!$B:$B,0)),0))</f>
        <v>363636</v>
      </c>
      <c r="U402" s="283" t="str">
        <f t="shared" ca="1" si="19"/>
        <v/>
      </c>
      <c r="W402">
        <f t="shared" ca="1" si="20"/>
        <v>0</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 ca="1">IF(OR(B403="",C403=""),"",IFERROR(C403/1000*INDEX(Vöruskrá!R:R,MATCH(B403,Vöruskrá!B:B,0))/1000,""))</f>
        <v>1.7490000000000001</v>
      </c>
      <c r="P403" s="166"/>
      <c r="Q403" s="155"/>
      <c r="R403" s="6"/>
      <c r="S403" s="284" t="str">
        <f t="shared" si="18"/>
        <v>Nautabuff með kartöflum og brúnni sósu</v>
      </c>
      <c r="T403" s="282">
        <f ca="1">IF($B403="","",$C403/1000*IFERROR(INDEX(Vöruskrá!$R:$R,MATCH($B403,Vöruskrá!$B:$B,0)),0))</f>
        <v>1749</v>
      </c>
      <c r="U403" s="283" t="str">
        <f t="shared" ca="1" si="19"/>
        <v/>
      </c>
      <c r="W403">
        <f t="shared" ca="1" si="20"/>
        <v>0</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 ca="1">IF(OR(B404="",C404=""),"",IFERROR(C404/1000*INDEX(Vöruskrá!R:R,MATCH(B404,Vöruskrá!B:B,0))/1000,""))</f>
        <v>8.043099999999999</v>
      </c>
      <c r="P404" s="164"/>
      <c r="Q404" s="154"/>
      <c r="R404" s="26"/>
      <c r="S404" s="284" t="str">
        <f t="shared" si="18"/>
        <v>Nautabuff með kartöflum og brúnni sósu</v>
      </c>
      <c r="T404" s="282">
        <f ca="1">IF($B404="","",$C404/1000*IFERROR(INDEX(Vöruskrá!$R:$R,MATCH($B404,Vöruskrá!$B:$B,0)),0))</f>
        <v>8043.0999999999995</v>
      </c>
      <c r="U404" s="283" t="str">
        <f t="shared" ca="1" si="19"/>
        <v/>
      </c>
      <c r="W404">
        <f t="shared" ca="1" si="20"/>
        <v>0</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 ca="1">IF(OR(B405="",C405=""),"",IFERROR(C405/1000*INDEX(Vöruskrá!R:R,MATCH(B405,Vöruskrá!B:B,0))/1000,""))</f>
        <v>1.05</v>
      </c>
      <c r="P405" s="166"/>
      <c r="Q405" s="155"/>
      <c r="R405" s="6"/>
      <c r="S405" s="284" t="str">
        <f t="shared" si="18"/>
        <v>Nautabuff með kartöflum og brúnni sósu</v>
      </c>
      <c r="T405" s="282">
        <f ca="1">IF($B405="","",$C405/1000*IFERROR(INDEX(Vöruskrá!$R:$R,MATCH($B405,Vöruskrá!$B:$B,0)),0))</f>
        <v>1050</v>
      </c>
      <c r="U405" s="283" t="str">
        <f t="shared" ca="1" si="19"/>
        <v/>
      </c>
      <c r="W405">
        <f t="shared" ca="1" si="20"/>
        <v>0</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 ca="1">IF(OR(B406="",C406=""),"",IFERROR(C406/1000*INDEX(Vöruskrá!R:R,MATCH(B406,Vöruskrá!B:B,0))/1000,""))</f>
        <v>3.4980000000000002</v>
      </c>
      <c r="P406" s="164"/>
      <c r="Q406" s="154"/>
      <c r="R406" s="26"/>
      <c r="S406" s="284" t="str">
        <f t="shared" si="18"/>
        <v>Nautabuff með kartöflum og brúnni sósu</v>
      </c>
      <c r="T406" s="282">
        <f ca="1">IF($B406="","",$C406/1000*IFERROR(INDEX(Vöruskrá!$R:$R,MATCH($B406,Vöruskrá!$B:$B,0)),0))</f>
        <v>3498</v>
      </c>
      <c r="U406" s="283" t="str">
        <f t="shared" ca="1" si="19"/>
        <v/>
      </c>
      <c r="W406">
        <f t="shared" ca="1" si="20"/>
        <v>0</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 ca="1">IF(OR(B407="",C407=""),"",IFERROR(C407/1000*INDEX(Vöruskrá!R:R,MATCH(B407,Vöruskrá!B:B,0))/1000,""))</f>
        <v>4.0809999999999995</v>
      </c>
      <c r="P407" s="166"/>
      <c r="Q407" s="193"/>
      <c r="R407" s="156"/>
      <c r="S407" s="284" t="str">
        <f t="shared" si="18"/>
        <v>Nautabuff með kartöflum og brúnni sósu</v>
      </c>
      <c r="T407" s="282">
        <f ca="1">IF($B407="","",$C407/1000*IFERROR(INDEX(Vöruskrá!$R:$R,MATCH($B407,Vöruskrá!$B:$B,0)),0))</f>
        <v>4080.9999999999995</v>
      </c>
      <c r="U407" s="283" t="str">
        <f t="shared" ca="1" si="19"/>
        <v/>
      </c>
      <c r="W407">
        <f t="shared" ca="1" si="20"/>
        <v>0</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 ca="1">IF(OR(B408="",C408=""),"",IFERROR(C408/1000*INDEX(Vöruskrá!R:R,MATCH(B408,Vöruskrá!B:B,0))/1000,""))</f>
        <v/>
      </c>
      <c r="P408" s="189" t="s">
        <v>1716</v>
      </c>
      <c r="Q408" s="188" t="s">
        <v>1717</v>
      </c>
      <c r="R408" s="187" t="s">
        <v>1718</v>
      </c>
      <c r="S408" s="284" t="str">
        <f t="shared" si="18"/>
        <v>Tacoskálar með nautahakki, salsa og osti</v>
      </c>
      <c r="T408" s="282" t="str">
        <f ca="1">IF($B408="","",$C408/1000*IFERROR(INDEX(Vöruskrá!$R:$R,MATCH($B408,Vöruskrá!$B:$B,0)),0))</f>
        <v/>
      </c>
      <c r="U408" s="283">
        <f t="shared" ca="1" si="19"/>
        <v>1145.9508004919949</v>
      </c>
      <c r="W408">
        <f t="shared" ca="1" si="20"/>
        <v>0</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 ca="1">IF(OR(B409="",C409=""),"",IFERROR(C409/1000*INDEX(Vöruskrá!R:R,MATCH(B409,Vöruskrá!B:B,0))/1000,""))</f>
        <v>76.923000000000002</v>
      </c>
      <c r="P409" s="164"/>
      <c r="Q409" s="196"/>
      <c r="R409" s="197"/>
      <c r="S409" s="284" t="str">
        <f t="shared" si="18"/>
        <v>Tacoskálar með nautahakki, salsa og osti</v>
      </c>
      <c r="T409" s="282">
        <f ca="1">IF($B409="","",$C409/1000*IFERROR(INDEX(Vöruskrá!$R:$R,MATCH($B409,Vöruskrá!$B:$B,0)),0))</f>
        <v>76923</v>
      </c>
      <c r="U409" s="283" t="str">
        <f t="shared" ca="1" si="19"/>
        <v/>
      </c>
      <c r="W409">
        <f t="shared" ca="1" si="20"/>
        <v>0</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 ca="1">IF(OR(B410="",C410=""),"",IFERROR(C410/1000*INDEX(Vöruskrá!R:R,MATCH(B410,Vöruskrá!B:B,0))/1000,""))</f>
        <v>6.8376000000000001</v>
      </c>
      <c r="P410" s="166"/>
      <c r="Q410" s="155"/>
      <c r="R410" s="6"/>
      <c r="S410" s="284" t="str">
        <f t="shared" si="18"/>
        <v>Tacoskálar með nautahakki, salsa og osti</v>
      </c>
      <c r="T410" s="282">
        <f ca="1">IF($B410="","",$C410/1000*IFERROR(INDEX(Vöruskrá!$R:$R,MATCH($B410,Vöruskrá!$B:$B,0)),0))</f>
        <v>6837.6</v>
      </c>
      <c r="U410" s="283" t="str">
        <f t="shared" ca="1" si="19"/>
        <v/>
      </c>
      <c r="W410">
        <f t="shared" ca="1" si="20"/>
        <v>0</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 ca="1">IF(OR(B411="",C411=""),"",IFERROR(C411/1000*INDEX(Vöruskrá!R:R,MATCH(B411,Vöruskrá!B:B,0))/1000,""))</f>
        <v>4.9800259999999996</v>
      </c>
      <c r="P411" s="164"/>
      <c r="Q411" s="154"/>
      <c r="R411" s="26"/>
      <c r="S411" s="284" t="str">
        <f t="shared" si="18"/>
        <v>Tacoskálar með nautahakki, salsa og osti</v>
      </c>
      <c r="T411" s="282">
        <f ca="1">IF($B411="","",$C411/1000*IFERROR(INDEX(Vöruskrá!$R:$R,MATCH($B411,Vöruskrá!$B:$B,0)),0))</f>
        <v>4980.0259999999998</v>
      </c>
      <c r="U411" s="283" t="str">
        <f t="shared" ca="1" si="19"/>
        <v/>
      </c>
      <c r="W411">
        <f t="shared" ca="1" si="20"/>
        <v>0</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 ca="1">IF(OR(B412="",C412=""),"",IFERROR(C412/1000*INDEX(Vöruskrá!R:R,MATCH(B412,Vöruskrá!B:B,0))/1000,""))</f>
        <v>12.820499999999999</v>
      </c>
      <c r="P412" s="166"/>
      <c r="Q412" s="155"/>
      <c r="R412" s="6"/>
      <c r="S412" s="284" t="str">
        <f t="shared" si="18"/>
        <v>Tacoskálar með nautahakki, salsa og osti</v>
      </c>
      <c r="T412" s="282">
        <f ca="1">IF($B412="","",$C412/1000*IFERROR(INDEX(Vöruskrá!$R:$R,MATCH($B412,Vöruskrá!$B:$B,0)),0))</f>
        <v>12820.5</v>
      </c>
      <c r="U412" s="283" t="str">
        <f t="shared" ca="1" si="19"/>
        <v/>
      </c>
      <c r="W412">
        <f t="shared" ca="1" si="20"/>
        <v>0</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 ca="1">IF(OR(B413="",C413=""),"",IFERROR(C413/1000*INDEX(Vöruskrá!R:R,MATCH(B413,Vöruskrá!B:B,0))/1000,""))</f>
        <v>5.1282000000000005</v>
      </c>
      <c r="P413" s="164"/>
      <c r="Q413" s="154"/>
      <c r="R413" s="26"/>
      <c r="S413" s="284" t="str">
        <f t="shared" si="18"/>
        <v>Tacoskálar með nautahakki, salsa og osti</v>
      </c>
      <c r="T413" s="282">
        <f ca="1">IF($B413="","",$C413/1000*IFERROR(INDEX(Vöruskrá!$R:$R,MATCH($B413,Vöruskrá!$B:$B,0)),0))</f>
        <v>5128.2000000000007</v>
      </c>
      <c r="U413" s="283" t="str">
        <f t="shared" ca="1" si="19"/>
        <v/>
      </c>
      <c r="W413">
        <f t="shared" ca="1" si="20"/>
        <v>0</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 ca="1">IF(OR(B414="",C414=""),"",IFERROR(C414/1000*INDEX(Vöruskrá!R:R,MATCH(B414,Vöruskrá!B:B,0))/1000,""))</f>
        <v>2.5644</v>
      </c>
      <c r="P414" s="166"/>
      <c r="Q414" s="155"/>
      <c r="R414" s="6"/>
      <c r="S414" s="284" t="str">
        <f t="shared" si="18"/>
        <v>Tacoskálar með nautahakki, salsa og osti</v>
      </c>
      <c r="T414" s="282">
        <f ca="1">IF($B414="","",$C414/1000*IFERROR(INDEX(Vöruskrá!$R:$R,MATCH($B414,Vöruskrá!$B:$B,0)),0))</f>
        <v>2564.4</v>
      </c>
      <c r="U414" s="283" t="str">
        <f t="shared" ca="1" si="19"/>
        <v/>
      </c>
      <c r="W414">
        <f t="shared" ca="1" si="20"/>
        <v>0</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 ca="1">IF(OR(B415="",C415=""),"",IFERROR(C415/1000*INDEX(Vöruskrá!R:R,MATCH(B415,Vöruskrá!B:B,0))/1000,""))</f>
        <v>3.2054999999999998</v>
      </c>
      <c r="P415" s="164"/>
      <c r="Q415" s="154"/>
      <c r="R415" s="26"/>
      <c r="S415" s="284" t="str">
        <f t="shared" si="18"/>
        <v>Tacoskálar með nautahakki, salsa og osti</v>
      </c>
      <c r="T415" s="282">
        <f ca="1">IF($B415="","",$C415/1000*IFERROR(INDEX(Vöruskrá!$R:$R,MATCH($B415,Vöruskrá!$B:$B,0)),0))</f>
        <v>3205.5</v>
      </c>
      <c r="U415" s="283" t="str">
        <f t="shared" ca="1" si="19"/>
        <v/>
      </c>
      <c r="W415">
        <f t="shared" ca="1" si="20"/>
        <v>0</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 ca="1">IF(OR(B416="",C416=""),"",IFERROR(C416/1000*INDEX(Vöruskrá!R:R,MATCH(B416,Vöruskrá!B:B,0))/1000,""))</f>
        <v>2.137</v>
      </c>
      <c r="P416" s="173"/>
      <c r="Q416" s="193"/>
      <c r="R416" s="156"/>
      <c r="S416" s="284" t="str">
        <f t="shared" si="18"/>
        <v>Tacoskálar með nautahakki, salsa og osti</v>
      </c>
      <c r="T416" s="282">
        <f ca="1">IF($B416="","",$C416/1000*IFERROR(INDEX(Vöruskrá!$R:$R,MATCH($B416,Vöruskrá!$B:$B,0)),0))</f>
        <v>2137</v>
      </c>
      <c r="U416" s="283" t="str">
        <f t="shared" ca="1" si="19"/>
        <v/>
      </c>
      <c r="W416">
        <f t="shared" ca="1" si="20"/>
        <v>0</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 ca="1">IF(OR(B417="",C417=""),"",IFERROR(C417/1000*INDEX(Vöruskrá!R:R,MATCH(B417,Vöruskrá!B:B,0))/1000,""))</f>
        <v/>
      </c>
      <c r="P417" s="189" t="s">
        <v>1720</v>
      </c>
      <c r="Q417" s="192" t="s">
        <v>1721</v>
      </c>
      <c r="R417" s="191" t="s">
        <v>1722</v>
      </c>
      <c r="S417" s="284" t="str">
        <f t="shared" si="18"/>
        <v>Kjúklingur og pasta með ítalskri tómatsósu og hvítlauksbrauði</v>
      </c>
      <c r="T417" s="282" t="str">
        <f ca="1">IF($B417="","",$C417/1000*IFERROR(INDEX(Vöruskrá!$R:$R,MATCH($B417,Vöruskrá!$B:$B,0)),0))</f>
        <v/>
      </c>
      <c r="U417" s="283">
        <f t="shared" ca="1" si="19"/>
        <v>1229.5825045905253</v>
      </c>
      <c r="W417">
        <f t="shared" ca="1" si="20"/>
        <v>0</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 ca="1">IF(OR(B418="",C418=""),"",IFERROR(C418/1000*INDEX(Vöruskrá!R:R,MATCH(B418,Vöruskrá!B:B,0))/1000,""))</f>
        <v>52.673499999999997</v>
      </c>
      <c r="P418" s="164"/>
      <c r="Q418" s="196"/>
      <c r="R418" s="197"/>
      <c r="S418" s="284" t="str">
        <f t="shared" si="18"/>
        <v>Kjúklingur og pasta með ítalskri tómatsósu og hvítlauksbrauði</v>
      </c>
      <c r="T418" s="282">
        <f ca="1">IF($B418="","",$C418/1000*IFERROR(INDEX(Vöruskrá!$R:$R,MATCH($B418,Vöruskrá!$B:$B,0)),0))</f>
        <v>52673.5</v>
      </c>
      <c r="U418" s="283" t="str">
        <f t="shared" ca="1" si="19"/>
        <v/>
      </c>
      <c r="W418">
        <f t="shared" ca="1" si="20"/>
        <v>0</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 ca="1">IF(OR(B419="",C419=""),"",IFERROR(C419/1000*INDEX(Vöruskrá!R:R,MATCH(B419,Vöruskrá!B:B,0))/1000,""))</f>
        <v>10.773899999999999</v>
      </c>
      <c r="P419" s="166"/>
      <c r="Q419" s="155"/>
      <c r="R419" s="6"/>
      <c r="S419" s="284" t="str">
        <f t="shared" si="18"/>
        <v>Kjúklingur og pasta með ítalskri tómatsósu og hvítlauksbrauði</v>
      </c>
      <c r="T419" s="282">
        <f ca="1">IF($B419="","",$C419/1000*IFERROR(INDEX(Vöruskrá!$R:$R,MATCH($B419,Vöruskrá!$B:$B,0)),0))</f>
        <v>10773.9</v>
      </c>
      <c r="U419" s="283" t="str">
        <f t="shared" ca="1" si="19"/>
        <v/>
      </c>
      <c r="W419">
        <f t="shared" ca="1" si="20"/>
        <v>0</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 ca="1">IF(OR(B420="",C420=""),"",IFERROR(C420/1000*INDEX(Vöruskrá!R:R,MATCH(B420,Vöruskrá!B:B,0))/1000,""))</f>
        <v>1.0772999999999999</v>
      </c>
      <c r="P420" s="164"/>
      <c r="Q420" s="154"/>
      <c r="R420" s="26"/>
      <c r="S420" s="284" t="str">
        <f t="shared" si="18"/>
        <v>Kjúklingur og pasta með ítalskri tómatsósu og hvítlauksbrauði</v>
      </c>
      <c r="T420" s="282">
        <f ca="1">IF($B420="","",$C420/1000*IFERROR(INDEX(Vöruskrá!$R:$R,MATCH($B420,Vöruskrá!$B:$B,0)),0))</f>
        <v>1077.3</v>
      </c>
      <c r="U420" s="283" t="str">
        <f t="shared" ca="1" si="19"/>
        <v/>
      </c>
      <c r="W420">
        <f t="shared" ca="1" si="20"/>
        <v>0</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 ca="1">IF(OR(B421="",C421=""),"",IFERROR(C421/1000*INDEX(Vöruskrá!R:R,MATCH(B421,Vöruskrá!B:B,0))/1000,""))</f>
        <v>13.965</v>
      </c>
      <c r="P421" s="166"/>
      <c r="Q421" s="155"/>
      <c r="R421" s="6"/>
      <c r="S421" s="284" t="str">
        <f t="shared" si="18"/>
        <v>Kjúklingur og pasta með ítalskri tómatsósu og hvítlauksbrauði</v>
      </c>
      <c r="T421" s="282">
        <f ca="1">IF($B421="","",$C421/1000*IFERROR(INDEX(Vöruskrá!$R:$R,MATCH($B421,Vöruskrá!$B:$B,0)),0))</f>
        <v>13965</v>
      </c>
      <c r="U421" s="283" t="str">
        <f t="shared" ca="1" si="19"/>
        <v/>
      </c>
      <c r="W421">
        <f t="shared" ca="1" si="20"/>
        <v>0</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 ca="1">IF(OR(B422="",C422=""),"",IFERROR(C422/1000*INDEX(Vöruskrá!R:R,MATCH(B422,Vöruskrá!B:B,0))/1000,""))</f>
        <v>1.1970000000000001</v>
      </c>
      <c r="P422" s="164"/>
      <c r="Q422" s="154"/>
      <c r="R422" s="26"/>
      <c r="S422" s="284" t="str">
        <f t="shared" si="18"/>
        <v>Kjúklingur og pasta með ítalskri tómatsósu og hvítlauksbrauði</v>
      </c>
      <c r="T422" s="282">
        <f ca="1">IF($B422="","",$C422/1000*IFERROR(INDEX(Vöruskrá!$R:$R,MATCH($B422,Vöruskrá!$B:$B,0)),0))</f>
        <v>1197</v>
      </c>
      <c r="U422" s="283" t="str">
        <f t="shared" ca="1" si="19"/>
        <v/>
      </c>
      <c r="W422">
        <f t="shared" ca="1" si="20"/>
        <v>0</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 ca="1">IF(OR(B423="",C423=""),"",IFERROR(C423/1000*INDEX(Vöruskrá!R:R,MATCH(B423,Vöruskrá!B:B,0))/1000,""))</f>
        <v>2.103129</v>
      </c>
      <c r="P423" s="166"/>
      <c r="Q423" s="155"/>
      <c r="R423" s="6"/>
      <c r="S423" s="284" t="str">
        <f t="shared" si="18"/>
        <v>Kjúklingur og pasta með ítalskri tómatsósu og hvítlauksbrauði</v>
      </c>
      <c r="T423" s="282">
        <f ca="1">IF($B423="","",$C423/1000*IFERROR(INDEX(Vöruskrá!$R:$R,MATCH($B423,Vöruskrá!$B:$B,0)),0))</f>
        <v>2103.1289999999999</v>
      </c>
      <c r="U423" s="283" t="str">
        <f t="shared" ca="1" si="19"/>
        <v/>
      </c>
      <c r="W423">
        <f t="shared" ca="1" si="20"/>
        <v>0</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 ca="1">IF(OR(B424="",C424=""),"",IFERROR(C424/1000*INDEX(Vöruskrá!R:R,MATCH(B424,Vöruskrá!B:B,0))/1000,""))</f>
        <v>1.9139999999999999</v>
      </c>
      <c r="P424" s="164"/>
      <c r="Q424" s="194"/>
      <c r="R424" s="195"/>
      <c r="S424" s="284" t="str">
        <f t="shared" si="18"/>
        <v>Kjúklingur og pasta með ítalskri tómatsósu og hvítlauksbrauði</v>
      </c>
      <c r="T424" s="282">
        <f ca="1">IF($B424="","",$C424/1000*IFERROR(INDEX(Vöruskrá!$R:$R,MATCH($B424,Vöruskrá!$B:$B,0)),0))</f>
        <v>1914</v>
      </c>
      <c r="U424" s="283" t="str">
        <f t="shared" ca="1" si="19"/>
        <v/>
      </c>
      <c r="W424">
        <f t="shared" ca="1" si="20"/>
        <v>0</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 ca="1">IF(OR(B425="",C425=""),"",IFERROR(C425/1000*INDEX(Vöruskrá!R:R,MATCH(B425,Vöruskrá!B:B,0))/1000,""))</f>
        <v/>
      </c>
      <c r="P425" s="189" t="s">
        <v>1725</v>
      </c>
      <c r="Q425" s="188" t="s">
        <v>1726</v>
      </c>
      <c r="R425" s="187" t="s">
        <v>1727</v>
      </c>
      <c r="S425" s="284" t="str">
        <f t="shared" si="18"/>
        <v>Kjúklingur BBQ með sætum kartöflum og kokteilsósu</v>
      </c>
      <c r="T425" s="282" t="str">
        <f ca="1">IF($B425="","",$C425/1000*IFERROR(INDEX(Vöruskrá!$R:$R,MATCH($B425,Vöruskrá!$B:$B,0)),0))</f>
        <v/>
      </c>
      <c r="U425" s="283">
        <f t="shared" ca="1" si="19"/>
        <v>1098.8440115598844</v>
      </c>
      <c r="W425">
        <f t="shared" ca="1" si="20"/>
        <v>0</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 ca="1">IF(OR(B426="",C426=""),"",IFERROR(C426/1000*INDEX(Vöruskrá!R:R,MATCH(B426,Vöruskrá!B:B,0))/1000,""))</f>
        <v>93.517600000000002</v>
      </c>
      <c r="P426" s="164"/>
      <c r="Q426" s="196"/>
      <c r="R426" s="197"/>
      <c r="S426" s="284" t="str">
        <f t="shared" si="18"/>
        <v>Kjúklingur BBQ með sætum kartöflum og kokteilsósu</v>
      </c>
      <c r="T426" s="282">
        <f ca="1">IF($B426="","",$C426/1000*IFERROR(INDEX(Vöruskrá!$R:$R,MATCH($B426,Vöruskrá!$B:$B,0)),0))</f>
        <v>93517.6</v>
      </c>
      <c r="U426" s="283" t="str">
        <f t="shared" ca="1" si="19"/>
        <v/>
      </c>
      <c r="W426">
        <f t="shared" ca="1" si="20"/>
        <v>0</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 ca="1">IF(OR(B427="",C427=""),"",IFERROR(C427/1000*INDEX(Vöruskrá!R:R,MATCH(B427,Vöruskrá!B:B,0))/1000,""))</f>
        <v>6.3762000000000008</v>
      </c>
      <c r="P427" s="166"/>
      <c r="Q427" s="155"/>
      <c r="R427" s="6"/>
      <c r="S427" s="284" t="str">
        <f t="shared" si="18"/>
        <v>Kjúklingur BBQ með sætum kartöflum og kokteilsósu</v>
      </c>
      <c r="T427" s="282">
        <f ca="1">IF($B427="","",$C427/1000*IFERROR(INDEX(Vöruskrá!$R:$R,MATCH($B427,Vöruskrá!$B:$B,0)),0))</f>
        <v>6376.2000000000007</v>
      </c>
      <c r="U427" s="283" t="str">
        <f t="shared" ca="1" si="19"/>
        <v/>
      </c>
      <c r="W427">
        <f t="shared" ca="1" si="20"/>
        <v>0</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 ca="1">IF(OR(B428="",C428=""),"",IFERROR(C428/1000*INDEX(Vöruskrá!R:R,MATCH(B428,Vöruskrá!B:B,0))/1000,""))</f>
        <v>1.5945</v>
      </c>
      <c r="P428" s="164"/>
      <c r="Q428" s="154"/>
      <c r="R428" s="26"/>
      <c r="S428" s="284" t="str">
        <f t="shared" si="18"/>
        <v>Kjúklingur BBQ með sætum kartöflum og kokteilsósu</v>
      </c>
      <c r="T428" s="282">
        <f ca="1">IF($B428="","",$C428/1000*IFERROR(INDEX(Vöruskrá!$R:$R,MATCH($B428,Vöruskrá!$B:$B,0)),0))</f>
        <v>1594.5</v>
      </c>
      <c r="U428" s="283" t="str">
        <f t="shared" ca="1" si="19"/>
        <v/>
      </c>
      <c r="W428">
        <f t="shared" ca="1" si="20"/>
        <v>0</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 ca="1">IF(OR(B429="",C429=""),"",IFERROR(C429/1000*INDEX(Vöruskrá!R:R,MATCH(B429,Vöruskrá!B:B,0))/1000,""))</f>
        <v>3.1890000000000001</v>
      </c>
      <c r="P429" s="166"/>
      <c r="Q429" s="155"/>
      <c r="R429" s="6"/>
      <c r="S429" s="284" t="str">
        <f t="shared" si="18"/>
        <v>Kjúklingur BBQ með sætum kartöflum og kokteilsósu</v>
      </c>
      <c r="T429" s="282">
        <f ca="1">IF($B429="","",$C429/1000*IFERROR(INDEX(Vöruskrá!$R:$R,MATCH($B429,Vöruskrá!$B:$B,0)),0))</f>
        <v>3189</v>
      </c>
      <c r="U429" s="283" t="str">
        <f t="shared" ca="1" si="19"/>
        <v/>
      </c>
      <c r="W429">
        <f t="shared" ca="1" si="20"/>
        <v>0</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 ca="1">IF(OR(B430="",C430=""),"",IFERROR(C430/1000*INDEX(Vöruskrá!R:R,MATCH(B430,Vöruskrá!B:B,0))/1000,""))</f>
        <v>0.42519999999999997</v>
      </c>
      <c r="P430" s="164"/>
      <c r="Q430" s="154"/>
      <c r="R430" s="26"/>
      <c r="S430" s="284" t="str">
        <f t="shared" si="18"/>
        <v>Kjúklingur BBQ með sætum kartöflum og kokteilsósu</v>
      </c>
      <c r="T430" s="282">
        <f ca="1">IF($B430="","",$C430/1000*IFERROR(INDEX(Vöruskrá!$R:$R,MATCH($B430,Vöruskrá!$B:$B,0)),0))</f>
        <v>425.2</v>
      </c>
      <c r="U430" s="283" t="str">
        <f t="shared" ca="1" si="19"/>
        <v/>
      </c>
      <c r="W430">
        <f t="shared" ca="1" si="20"/>
        <v>0</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 ca="1">IF(OR(B431="",C431=""),"",IFERROR(C431/1000*INDEX(Vöruskrá!R:R,MATCH(B431,Vöruskrá!B:B,0))/1000,""))</f>
        <v>2.5499999999999998</v>
      </c>
      <c r="P431" s="166"/>
      <c r="Q431" s="155"/>
      <c r="R431" s="6"/>
      <c r="S431" s="284" t="str">
        <f t="shared" si="18"/>
        <v>Kjúklingur BBQ með sætum kartöflum og kokteilsósu</v>
      </c>
      <c r="T431" s="282">
        <f ca="1">IF($B431="","",$C431/1000*IFERROR(INDEX(Vöruskrá!$R:$R,MATCH($B431,Vöruskrá!$B:$B,0)),0))</f>
        <v>2550</v>
      </c>
      <c r="U431" s="283" t="str">
        <f t="shared" ca="1" si="19"/>
        <v/>
      </c>
      <c r="W431">
        <f t="shared" ca="1" si="20"/>
        <v>0</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 ca="1">IF(OR(B432="",C432=""),"",IFERROR(C432/1000*INDEX(Vöruskrá!R:R,MATCH(B432,Vöruskrá!B:B,0))/1000,""))</f>
        <v>2.2330000000000001</v>
      </c>
      <c r="P432" s="164"/>
      <c r="Q432" s="194"/>
      <c r="R432" s="195"/>
      <c r="S432" s="284" t="str">
        <f t="shared" si="18"/>
        <v>Kjúklingur BBQ með sætum kartöflum og kokteilsósu</v>
      </c>
      <c r="T432" s="282">
        <f ca="1">IF($B432="","",$C432/1000*IFERROR(INDEX(Vöruskrá!$R:$R,MATCH($B432,Vöruskrá!$B:$B,0)),0))</f>
        <v>2233</v>
      </c>
      <c r="U432" s="283" t="str">
        <f t="shared" ca="1" si="19"/>
        <v/>
      </c>
      <c r="W432">
        <f t="shared" ca="1" si="20"/>
        <v>0</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 ca="1">IF(OR(B433="",C433=""),"",IFERROR(C433/1000*INDEX(Vöruskrá!R:R,MATCH(B433,Vöruskrá!B:B,0))/1000,""))</f>
        <v/>
      </c>
      <c r="P433" s="189" t="s">
        <v>1729</v>
      </c>
      <c r="Q433" s="192" t="s">
        <v>1730</v>
      </c>
      <c r="R433" s="191" t="s">
        <v>1731</v>
      </c>
      <c r="S433" s="284" t="str">
        <f t="shared" si="18"/>
        <v>Núðlur með kjúkling, blönduðu grænmeti og sweet chili sósu</v>
      </c>
      <c r="T433" s="282" t="str">
        <f ca="1">IF($B433="","",$C433/1000*IFERROR(INDEX(Vöruskrá!$R:$R,MATCH($B433,Vöruskrá!$B:$B,0)),0))</f>
        <v/>
      </c>
      <c r="U433" s="283">
        <f t="shared" ca="1" si="19"/>
        <v>858.4522600167511</v>
      </c>
      <c r="W433">
        <f t="shared" ca="1" si="20"/>
        <v>0</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 ca="1">IF(OR(B434="",C434=""),"",IFERROR(C434/1000*INDEX(Vöruskrá!R:R,MATCH(B434,Vöruskrá!B:B,0))/1000,""))</f>
        <v>57.142800000000001</v>
      </c>
      <c r="P434" s="164"/>
      <c r="Q434" s="196"/>
      <c r="R434" s="197"/>
      <c r="S434" s="284" t="str">
        <f t="shared" si="18"/>
        <v>Núðlur með kjúkling, blönduðu grænmeti og sweet chili sósu</v>
      </c>
      <c r="T434" s="282">
        <f ca="1">IF($B434="","",$C434/1000*IFERROR(INDEX(Vöruskrá!$R:$R,MATCH($B434,Vöruskrá!$B:$B,0)),0))</f>
        <v>57142.8</v>
      </c>
      <c r="U434" s="283" t="str">
        <f t="shared" ca="1" si="19"/>
        <v/>
      </c>
      <c r="W434">
        <f t="shared" ca="1" si="20"/>
        <v>0</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 ca="1">IF(OR(B435="",C435=""),"",IFERROR(C435/1000*INDEX(Vöruskrá!R:R,MATCH(B435,Vöruskrá!B:B,0))/1000,""))</f>
        <v>0.360983</v>
      </c>
      <c r="P435" s="166"/>
      <c r="Q435" s="155"/>
      <c r="R435" s="6"/>
      <c r="S435" s="284" t="str">
        <f t="shared" si="18"/>
        <v>Núðlur með kjúkling, blönduðu grænmeti og sweet chili sósu</v>
      </c>
      <c r="T435" s="282">
        <f ca="1">IF($B435="","",$C435/1000*IFERROR(INDEX(Vöruskrá!$R:$R,MATCH($B435,Vöruskrá!$B:$B,0)),0))</f>
        <v>360.983</v>
      </c>
      <c r="U435" s="283" t="str">
        <f t="shared" ca="1" si="19"/>
        <v/>
      </c>
      <c r="W435">
        <f t="shared" ca="1" si="20"/>
        <v>0</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 ca="1">IF(OR(B436="",C436=""),"",IFERROR(C436/1000*INDEX(Vöruskrá!R:R,MATCH(B436,Vöruskrá!B:B,0))/1000,""))</f>
        <v>2.9264039999999998</v>
      </c>
      <c r="P436" s="164"/>
      <c r="Q436" s="154"/>
      <c r="R436" s="26"/>
      <c r="S436" s="284" t="str">
        <f t="shared" si="18"/>
        <v>Núðlur með kjúkling, blönduðu grænmeti og sweet chili sósu</v>
      </c>
      <c r="T436" s="282">
        <f ca="1">IF($B436="","",$C436/1000*IFERROR(INDEX(Vöruskrá!$R:$R,MATCH($B436,Vöruskrá!$B:$B,0)),0))</f>
        <v>2926.404</v>
      </c>
      <c r="U436" s="283" t="str">
        <f t="shared" ca="1" si="19"/>
        <v/>
      </c>
      <c r="W436">
        <f t="shared" ca="1" si="20"/>
        <v>0</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 ca="1">IF(OR(B437="",C437=""),"",IFERROR(C437/1000*INDEX(Vöruskrá!R:R,MATCH(B437,Vöruskrá!B:B,0))/1000,""))</f>
        <v>0.25980000000000003</v>
      </c>
      <c r="P437" s="166"/>
      <c r="Q437" s="155"/>
      <c r="R437" s="6"/>
      <c r="S437" s="284" t="str">
        <f t="shared" si="18"/>
        <v>Núðlur með kjúkling, blönduðu grænmeti og sweet chili sósu</v>
      </c>
      <c r="T437" s="282">
        <f ca="1">IF($B437="","",$C437/1000*IFERROR(INDEX(Vöruskrá!$R:$R,MATCH($B437,Vöruskrá!$B:$B,0)),0))</f>
        <v>259.8</v>
      </c>
      <c r="U437" s="283" t="str">
        <f t="shared" ca="1" si="19"/>
        <v/>
      </c>
      <c r="W437">
        <f t="shared" ca="1" si="20"/>
        <v>0</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 ca="1">IF(OR(B438="",C438=""),"",IFERROR(C438/1000*INDEX(Vöruskrá!R:R,MATCH(B438,Vöruskrá!B:B,0))/1000,""))</f>
        <v>1.2989999999999999</v>
      </c>
      <c r="P438" s="164"/>
      <c r="Q438" s="154"/>
      <c r="R438" s="26"/>
      <c r="S438" s="284" t="str">
        <f t="shared" si="18"/>
        <v>Núðlur með kjúkling, blönduðu grænmeti og sweet chili sósu</v>
      </c>
      <c r="T438" s="282">
        <f ca="1">IF($B438="","",$C438/1000*IFERROR(INDEX(Vöruskrá!$R:$R,MATCH($B438,Vöruskrá!$B:$B,0)),0))</f>
        <v>1299</v>
      </c>
      <c r="U438" s="283" t="str">
        <f t="shared" ca="1" si="19"/>
        <v/>
      </c>
      <c r="W438">
        <f t="shared" ca="1" si="20"/>
        <v>0</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 ca="1">IF(OR(B439="",C439=""),"",IFERROR(C439/1000*INDEX(Vöruskrá!R:R,MATCH(B439,Vöruskrá!B:B,0))/1000,""))</f>
        <v>0.25980000000000003</v>
      </c>
      <c r="P439" s="166"/>
      <c r="Q439" s="155"/>
      <c r="R439" s="6"/>
      <c r="S439" s="284" t="str">
        <f t="shared" si="18"/>
        <v>Núðlur með kjúkling, blönduðu grænmeti og sweet chili sósu</v>
      </c>
      <c r="T439" s="282">
        <f ca="1">IF($B439="","",$C439/1000*IFERROR(INDEX(Vöruskrá!$R:$R,MATCH($B439,Vöruskrá!$B:$B,0)),0))</f>
        <v>259.8</v>
      </c>
      <c r="U439" s="283" t="str">
        <f t="shared" ca="1" si="19"/>
        <v/>
      </c>
      <c r="W439">
        <f t="shared" ca="1" si="20"/>
        <v>0</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 ca="1">IF(OR(B440="",C440=""),"",IFERROR(C440/1000*INDEX(Vöruskrá!R:R,MATCH(B440,Vöruskrá!B:B,0))/1000,""))</f>
        <v>1.2989999999999999</v>
      </c>
      <c r="P440" s="164"/>
      <c r="Q440" s="194"/>
      <c r="R440" s="195"/>
      <c r="S440" s="284" t="str">
        <f t="shared" si="18"/>
        <v>Núðlur með kjúkling, blönduðu grænmeti og sweet chili sósu</v>
      </c>
      <c r="T440" s="282">
        <f ca="1">IF($B440="","",$C440/1000*IFERROR(INDEX(Vöruskrá!$R:$R,MATCH($B440,Vöruskrá!$B:$B,0)),0))</f>
        <v>1299</v>
      </c>
      <c r="U440" s="283" t="str">
        <f t="shared" ca="1" si="19"/>
        <v/>
      </c>
      <c r="W440">
        <f t="shared" ca="1" si="20"/>
        <v>0</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 ca="1">IF(OR(B441="",C441=""),"",IFERROR(C441/1000*INDEX(Vöruskrá!R:R,MATCH(B441,Vöruskrá!B:B,0))/1000,""))</f>
        <v/>
      </c>
      <c r="P441" s="189" t="s">
        <v>1734</v>
      </c>
      <c r="Q441" s="188" t="s">
        <v>1735</v>
      </c>
      <c r="R441" s="187" t="s">
        <v>1736</v>
      </c>
      <c r="S441" s="284" t="str">
        <f t="shared" si="18"/>
        <v>Quesadilla með kalkún og mozzarella osti</v>
      </c>
      <c r="T441" s="282" t="str">
        <f ca="1">IF($B441="","",$C441/1000*IFERROR(INDEX(Vöruskrá!$R:$R,MATCH($B441,Vöruskrá!$B:$B,0)),0))</f>
        <v/>
      </c>
      <c r="U441" s="283">
        <f t="shared" ca="1" si="19"/>
        <v>2001.2501505669175</v>
      </c>
      <c r="W441">
        <f t="shared" ca="1" si="20"/>
        <v>0</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 ca="1">IF(OR(B442="",C442=""),"",IFERROR(C442/1000*INDEX(Vöruskrá!R:R,MATCH(B442,Vöruskrá!B:B,0))/1000,""))</f>
        <v>118.11</v>
      </c>
      <c r="P442" s="164"/>
      <c r="Q442" s="190"/>
      <c r="R442" s="157"/>
      <c r="S442" s="284" t="str">
        <f t="shared" si="18"/>
        <v>Quesadilla með kalkún og mozzarella osti</v>
      </c>
      <c r="T442" s="282">
        <f ca="1">IF($B442="","",$C442/1000*IFERROR(INDEX(Vöruskrá!$R:$R,MATCH($B442,Vöruskrá!$B:$B,0)),0))</f>
        <v>118110</v>
      </c>
      <c r="U442" s="283" t="str">
        <f t="shared" ca="1" si="19"/>
        <v/>
      </c>
      <c r="W442">
        <f t="shared" ca="1" si="20"/>
        <v>0</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 ca="1">IF(OR(B443="",C443=""),"",IFERROR(C443/1000*INDEX(Vöruskrá!R:R,MATCH(B443,Vöruskrá!B:B,0))/1000,""))</f>
        <v/>
      </c>
      <c r="P443" s="166"/>
      <c r="Q443" s="154"/>
      <c r="R443" s="26"/>
      <c r="S443" s="284" t="str">
        <f t="shared" si="18"/>
        <v>Quesadilla með kalkún og mozzarella osti</v>
      </c>
      <c r="T443" s="282">
        <f ca="1">IF($B443="","",$C443/1000*IFERROR(INDEX(Vöruskrá!$R:$R,MATCH($B443,Vöruskrá!$B:$B,0)),0))</f>
        <v>0</v>
      </c>
      <c r="U443" s="283" t="str">
        <f t="shared" ca="1" si="19"/>
        <v/>
      </c>
      <c r="W443">
        <f t="shared" ca="1" si="20"/>
        <v>0</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 ca="1">IF(OR(B444="",C444=""),"",IFERROR(C444/1000*INDEX(Vöruskrá!R:R,MATCH(B444,Vöruskrá!B:B,0))/1000,""))</f>
        <v>23.622</v>
      </c>
      <c r="P444" s="164"/>
      <c r="Q444" s="155"/>
      <c r="R444" s="6"/>
      <c r="S444" s="284" t="str">
        <f t="shared" si="18"/>
        <v>Quesadilla með kalkún og mozzarella osti</v>
      </c>
      <c r="T444" s="282">
        <f ca="1">IF($B444="","",$C444/1000*IFERROR(INDEX(Vöruskrá!$R:$R,MATCH($B444,Vöruskrá!$B:$B,0)),0))</f>
        <v>23622</v>
      </c>
      <c r="U444" s="283" t="str">
        <f t="shared" ca="1" si="19"/>
        <v/>
      </c>
      <c r="W444">
        <f t="shared" ca="1" si="20"/>
        <v>0</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 ca="1">IF(OR(B445="",C445=""),"",IFERROR(C445/1000*INDEX(Vöruskrá!R:R,MATCH(B445,Vöruskrá!B:B,0))/1000,""))</f>
        <v>3.1496</v>
      </c>
      <c r="P445" s="166"/>
      <c r="Q445" s="154"/>
      <c r="R445" s="26"/>
      <c r="S445" s="284" t="str">
        <f t="shared" si="18"/>
        <v>Quesadilla með kalkún og mozzarella osti</v>
      </c>
      <c r="T445" s="282">
        <f ca="1">IF($B445="","",$C445/1000*IFERROR(INDEX(Vöruskrá!$R:$R,MATCH($B445,Vöruskrá!$B:$B,0)),0))</f>
        <v>3149.6</v>
      </c>
      <c r="U445" s="283" t="str">
        <f t="shared" ca="1" si="19"/>
        <v/>
      </c>
      <c r="W445">
        <f t="shared" ca="1" si="20"/>
        <v>0</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 ca="1">IF(OR(B446="",C446=""),"",IFERROR(C446/1000*INDEX(Vöruskrá!R:R,MATCH(B446,Vöruskrá!B:B,0))/1000,""))</f>
        <v>3.4414340000000001</v>
      </c>
      <c r="P446" s="164"/>
      <c r="Q446" s="155"/>
      <c r="R446" s="6"/>
      <c r="S446" s="284" t="str">
        <f t="shared" si="18"/>
        <v>Quesadilla með kalkún og mozzarella osti</v>
      </c>
      <c r="T446" s="282">
        <f ca="1">IF($B446="","",$C446/1000*IFERROR(INDEX(Vöruskrá!$R:$R,MATCH($B446,Vöruskrá!$B:$B,0)),0))</f>
        <v>3441.4340000000002</v>
      </c>
      <c r="U446" s="283" t="str">
        <f t="shared" ca="1" si="19"/>
        <v/>
      </c>
      <c r="W446">
        <f t="shared" ca="1" si="20"/>
        <v>0</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 ca="1">IF(OR(B447="",C447=""),"",IFERROR(C447/1000*INDEX(Vöruskrá!R:R,MATCH(B447,Vöruskrá!B:B,0))/1000,""))</f>
        <v>0.98424999999999996</v>
      </c>
      <c r="P447" s="166"/>
      <c r="Q447" s="154"/>
      <c r="R447" s="26"/>
      <c r="S447" s="284" t="str">
        <f t="shared" si="18"/>
        <v>Quesadilla með kalkún og mozzarella osti</v>
      </c>
      <c r="T447" s="282">
        <f ca="1">IF($B447="","",$C447/1000*IFERROR(INDEX(Vöruskrá!$R:$R,MATCH($B447,Vöruskrá!$B:$B,0)),0))</f>
        <v>984.25</v>
      </c>
      <c r="U447" s="283" t="str">
        <f t="shared" ca="1" si="19"/>
        <v/>
      </c>
      <c r="W447">
        <f t="shared" ca="1" si="20"/>
        <v>0</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 ca="1">IF(OR(B448="",C448=""),"",IFERROR(C448/1000*INDEX(Vöruskrá!R:R,MATCH(B448,Vöruskrá!B:B,0))/1000,""))</f>
        <v>2.3621999999999996</v>
      </c>
      <c r="P448" s="164"/>
      <c r="Q448" s="155"/>
      <c r="R448" s="6"/>
      <c r="S448" s="284" t="str">
        <f t="shared" si="18"/>
        <v>Quesadilla með kalkún og mozzarella osti</v>
      </c>
      <c r="T448" s="282">
        <f ca="1">IF($B448="","",$C448/1000*IFERROR(INDEX(Vöruskrá!$R:$R,MATCH($B448,Vöruskrá!$B:$B,0)),0))</f>
        <v>2362.1999999999998</v>
      </c>
      <c r="U448" s="283" t="str">
        <f t="shared" ca="1" si="19"/>
        <v/>
      </c>
      <c r="W448">
        <f t="shared" ca="1" si="20"/>
        <v>0</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 ca="1">IF(OR(B449="",C449=""),"",IFERROR(C449/1000*INDEX(Vöruskrá!R:R,MATCH(B449,Vöruskrá!B:B,0))/1000,""))</f>
        <v>1.1819999999999999</v>
      </c>
      <c r="P449" s="173"/>
      <c r="Q449" s="194"/>
      <c r="R449" s="195"/>
      <c r="S449" s="284" t="str">
        <f t="shared" si="18"/>
        <v>Quesadilla með kalkún og mozzarella osti</v>
      </c>
      <c r="T449" s="282">
        <f ca="1">IF($B449="","",$C449/1000*IFERROR(INDEX(Vöruskrá!$R:$R,MATCH($B449,Vöruskrá!$B:$B,0)),0))</f>
        <v>1182</v>
      </c>
      <c r="U449" s="283" t="str">
        <f t="shared" ca="1" si="19"/>
        <v/>
      </c>
      <c r="W449">
        <f t="shared" ca="1" si="20"/>
        <v>0</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 ca="1">IF(OR(B450="",C450=""),"",IFERROR(C450/1000*IFERROR(INDEX(Vöruskrá!R:R,MATCH(B450,Vöruskrá!B:B,0)),0)/1000,""))</f>
        <v/>
      </c>
      <c r="P450" s="189" t="s">
        <v>1739</v>
      </c>
      <c r="Q450" s="192" t="s">
        <v>1740</v>
      </c>
      <c r="R450" s="191" t="s">
        <v>1741</v>
      </c>
      <c r="S450" s="284" t="str">
        <f t="shared" si="18"/>
        <v>Chili sin carne með hrísgrjónum, nachos og vegan sýrðum rjóma</v>
      </c>
      <c r="T450" s="282" t="str">
        <f ca="1">IF($B450="","",$C450/1000*IFERROR(INDEX(Vöruskrá!$R:$R,MATCH($B450,Vöruskrá!$B:$B,0)),0))</f>
        <v/>
      </c>
      <c r="U450" s="283" t="str">
        <f t="shared" ca="1" si="19"/>
        <v/>
      </c>
      <c r="W450">
        <f t="shared" ca="1" si="20"/>
        <v>0</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 ca="1">IF(OR(B451="",C451=""),"",IFERROR(C451/1000*IFERROR(INDEX(Vöruskrá!R:R,MATCH(B451,Vöruskrá!B:B,0)),0)/1000,""))</f>
        <v/>
      </c>
      <c r="P451" s="164"/>
      <c r="Q451" s="196"/>
      <c r="R451" s="197"/>
      <c r="S451" s="284" t="str">
        <f t="shared" si="18"/>
        <v>Chili sin carne með hrísgrjónum, nachos og vegan sýrðum rjóma</v>
      </c>
      <c r="T451" s="282" t="str">
        <f ca="1">IF($B451="","",$C451/1000*IFERROR(INDEX(Vöruskrá!$R:$R,MATCH($B451,Vöruskrá!$B:$B,0)),0))</f>
        <v/>
      </c>
      <c r="U451" s="283" t="str">
        <f t="shared" ca="1" si="19"/>
        <v/>
      </c>
      <c r="W451">
        <f t="shared" ca="1" si="20"/>
        <v>0</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 ca="1">IF(OR(B452="",C452=""),"",IFERROR(C452/1000*IFERROR(INDEX(Vöruskrá!R:R,MATCH(B452,Vöruskrá!B:B,0)),0)/1000,""))</f>
        <v/>
      </c>
      <c r="P452" s="166"/>
      <c r="Q452" s="155"/>
      <c r="R452" s="6"/>
      <c r="S452" s="284" t="str">
        <f t="shared" ref="S452:S515" si="21">IF($A452="",S451,$A452)</f>
        <v>Chili sin carne með hrísgrjónum, nachos og vegan sýrðum rjóma</v>
      </c>
      <c r="T452" s="282" t="str">
        <f ca="1">IF($B452="","",$C452/1000*IFERROR(INDEX(Vöruskrá!$R:$R,MATCH($B452,Vöruskrá!$B:$B,0)),0))</f>
        <v/>
      </c>
      <c r="U452" s="283" t="str">
        <f t="shared" ref="U452:U515" ca="1" si="22">IF($A452="","",IFERROR(SUMIFS($T:$T,$S:$S,$A452)/(SUMIFS($C:$C,$S:$S,$A452)/1000),""))</f>
        <v/>
      </c>
      <c r="W452">
        <f t="shared" ref="W452:W515" ca="1" si="23">IF($A452="",W451,$A452)</f>
        <v>0</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 ca="1">IF(OR(B453="",C453=""),"",IFERROR(C453/1000*IFERROR(INDEX(Vöruskrá!R:R,MATCH(B453,Vöruskrá!B:B,0)),0)/1000,""))</f>
        <v/>
      </c>
      <c r="P453" s="164"/>
      <c r="Q453" s="154"/>
      <c r="R453" s="26"/>
      <c r="S453" s="284" t="str">
        <f t="shared" si="21"/>
        <v>Chili sin carne með hrísgrjónum, nachos og vegan sýrðum rjóma</v>
      </c>
      <c r="T453" s="282" t="str">
        <f ca="1">IF($B453="","",$C453/1000*IFERROR(INDEX(Vöruskrá!$R:$R,MATCH($B453,Vöruskrá!$B:$B,0)),0))</f>
        <v/>
      </c>
      <c r="U453" s="283" t="str">
        <f t="shared" ca="1" si="22"/>
        <v/>
      </c>
      <c r="W453">
        <f t="shared" ca="1" si="23"/>
        <v>0</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 ca="1">IF(OR(B454="",C454=""),"",IFERROR(C454/1000*IFERROR(INDEX(Vöruskrá!R:R,MATCH(B454,Vöruskrá!B:B,0)),0)/1000,""))</f>
        <v/>
      </c>
      <c r="P454" s="166"/>
      <c r="Q454" s="155"/>
      <c r="R454" s="6"/>
      <c r="S454" s="284" t="str">
        <f t="shared" si="21"/>
        <v>Chili sin carne með hrísgrjónum, nachos og vegan sýrðum rjóma</v>
      </c>
      <c r="T454" s="282" t="str">
        <f ca="1">IF($B454="","",$C454/1000*IFERROR(INDEX(Vöruskrá!$R:$R,MATCH($B454,Vöruskrá!$B:$B,0)),0))</f>
        <v/>
      </c>
      <c r="U454" s="283" t="str">
        <f t="shared" ca="1" si="22"/>
        <v/>
      </c>
      <c r="W454">
        <f t="shared" ca="1" si="23"/>
        <v>0</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 ca="1">IF(OR(B455="",C455=""),"",IFERROR(C455/1000*IFERROR(INDEX(Vöruskrá!R:R,MATCH(B455,Vöruskrá!B:B,0)),0)/1000,""))</f>
        <v/>
      </c>
      <c r="P455" s="164"/>
      <c r="Q455" s="154"/>
      <c r="R455" s="26"/>
      <c r="S455" s="284" t="str">
        <f t="shared" si="21"/>
        <v>Chili sin carne með hrísgrjónum, nachos og vegan sýrðum rjóma</v>
      </c>
      <c r="T455" s="282" t="str">
        <f ca="1">IF($B455="","",$C455/1000*IFERROR(INDEX(Vöruskrá!$R:$R,MATCH($B455,Vöruskrá!$B:$B,0)),0))</f>
        <v/>
      </c>
      <c r="U455" s="283" t="str">
        <f t="shared" ca="1" si="22"/>
        <v/>
      </c>
      <c r="W455">
        <f t="shared" ca="1" si="23"/>
        <v>0</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 ca="1">IF(OR(B456="",C456=""),"",IFERROR(C456/1000*IFERROR(INDEX(Vöruskrá!R:R,MATCH(B456,Vöruskrá!B:B,0)),0)/1000,""))</f>
        <v/>
      </c>
      <c r="P456" s="166"/>
      <c r="Q456" s="155"/>
      <c r="R456" s="6"/>
      <c r="S456" s="284" t="str">
        <f t="shared" si="21"/>
        <v>Chili sin carne með hrísgrjónum, nachos og vegan sýrðum rjóma</v>
      </c>
      <c r="T456" s="282" t="str">
        <f ca="1">IF($B456="","",$C456/1000*IFERROR(INDEX(Vöruskrá!$R:$R,MATCH($B456,Vöruskrá!$B:$B,0)),0))</f>
        <v/>
      </c>
      <c r="U456" s="283" t="str">
        <f t="shared" ca="1" si="22"/>
        <v/>
      </c>
      <c r="W456">
        <f t="shared" ca="1" si="23"/>
        <v>0</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 ca="1">IF(OR(B457="",C457=""),"",IFERROR(C457/1000*IFERROR(INDEX(Vöruskrá!R:R,MATCH(B457,Vöruskrá!B:B,0)),0)/1000,""))</f>
        <v/>
      </c>
      <c r="P457" s="164"/>
      <c r="Q457" s="154"/>
      <c r="R457" s="26"/>
      <c r="S457" s="284" t="str">
        <f t="shared" si="21"/>
        <v>Chili sin carne með hrísgrjónum, nachos og vegan sýrðum rjóma</v>
      </c>
      <c r="T457" s="282" t="str">
        <f ca="1">IF($B457="","",$C457/1000*IFERROR(INDEX(Vöruskrá!$R:$R,MATCH($B457,Vöruskrá!$B:$B,0)),0))</f>
        <v/>
      </c>
      <c r="U457" s="283" t="str">
        <f t="shared" ca="1" si="22"/>
        <v/>
      </c>
      <c r="W457">
        <f t="shared" ca="1" si="23"/>
        <v>0</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 ca="1">IF(OR(B458="",C458=""),"",IFERROR(C458/1000*IFERROR(INDEX(Vöruskrá!R:R,MATCH(B458,Vöruskrá!B:B,0)),0)/1000,""))</f>
        <v/>
      </c>
      <c r="P458" s="166"/>
      <c r="Q458" s="193"/>
      <c r="R458" s="156"/>
      <c r="S458" s="284" t="str">
        <f t="shared" si="21"/>
        <v>Chili sin carne með hrísgrjónum, nachos og vegan sýrðum rjóma</v>
      </c>
      <c r="T458" s="282" t="str">
        <f ca="1">IF($B458="","",$C458/1000*IFERROR(INDEX(Vöruskrá!$R:$R,MATCH($B458,Vöruskrá!$B:$B,0)),0))</f>
        <v/>
      </c>
      <c r="U458" s="283" t="str">
        <f t="shared" ca="1" si="22"/>
        <v/>
      </c>
      <c r="W458">
        <f t="shared" ca="1" si="23"/>
        <v>0</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 ca="1">IF(OR(B459="",C459=""),"",IFERROR(C459/1000*IFERROR(INDEX(Vöruskrá!R:R,MATCH(B459,Vöruskrá!B:B,0)),0)/1000,""))</f>
        <v/>
      </c>
      <c r="P459" s="189" t="s">
        <v>1744</v>
      </c>
      <c r="Q459" s="188" t="s">
        <v>1745</v>
      </c>
      <c r="R459" s="187" t="s">
        <v>1746</v>
      </c>
      <c r="S459" s="284" t="str">
        <f t="shared" si="21"/>
        <v>Vegan Mexico grýta með hrísgrjónum og blönduðu grænmeti</v>
      </c>
      <c r="T459" s="282" t="str">
        <f ca="1">IF($B459="","",$C459/1000*IFERROR(INDEX(Vöruskrá!$R:$R,MATCH($B459,Vöruskrá!$B:$B,0)),0))</f>
        <v/>
      </c>
      <c r="U459" s="283">
        <f t="shared" ca="1" si="22"/>
        <v>278.98136107498925</v>
      </c>
      <c r="W459">
        <f t="shared" ca="1" si="23"/>
        <v>0</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 ca="1">IF(OR(B460="",C460=""),"",IFERROR(C460/1000*IFERROR(INDEX(Vöruskrá!R:R,MATCH(B460,Vöruskrá!B:B,0)),0)/1000,""))</f>
        <v>0</v>
      </c>
      <c r="P460" s="164"/>
      <c r="Q460" s="196"/>
      <c r="R460" s="197"/>
      <c r="S460" s="284" t="str">
        <f t="shared" si="21"/>
        <v>Vegan Mexico grýta með hrísgrjónum og blönduðu grænmeti</v>
      </c>
      <c r="T460" s="282">
        <f ca="1">IF($B460="","",$C460/1000*IFERROR(INDEX(Vöruskrá!$R:$R,MATCH($B460,Vöruskrá!$B:$B,0)),0))</f>
        <v>0</v>
      </c>
      <c r="U460" s="283" t="str">
        <f t="shared" ca="1" si="22"/>
        <v/>
      </c>
      <c r="W460">
        <f t="shared" ca="1" si="23"/>
        <v>0</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 ca="1">IF(OR(B461="",C461=""),"",IFERROR(C461/1000*IFERROR(INDEX(Vöruskrá!R:R,MATCH(B461,Vöruskrá!B:B,0)),0)/1000,""))</f>
        <v>6.8719000000000001</v>
      </c>
      <c r="P461" s="166"/>
      <c r="Q461" s="155"/>
      <c r="R461" s="6"/>
      <c r="S461" s="284" t="str">
        <f t="shared" si="21"/>
        <v>Vegan Mexico grýta með hrísgrjónum og blönduðu grænmeti</v>
      </c>
      <c r="T461" s="282">
        <f ca="1">IF($B461="","",$C461/1000*IFERROR(INDEX(Vöruskrá!$R:$R,MATCH($B461,Vöruskrá!$B:$B,0)),0))</f>
        <v>6871.9000000000005</v>
      </c>
      <c r="U461" s="283" t="str">
        <f t="shared" ca="1" si="22"/>
        <v/>
      </c>
      <c r="W461">
        <f t="shared" ca="1" si="23"/>
        <v>0</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 ca="1">IF(OR(B462="",C462=""),"",IFERROR(C462/1000*IFERROR(INDEX(Vöruskrá!R:R,MATCH(B462,Vöruskrá!B:B,0)),0)/1000,""))</f>
        <v>3.8144260000000001</v>
      </c>
      <c r="P462" s="164"/>
      <c r="Q462" s="154"/>
      <c r="R462" s="26"/>
      <c r="S462" s="284" t="str">
        <f t="shared" si="21"/>
        <v>Vegan Mexico grýta með hrísgrjónum og blönduðu grænmeti</v>
      </c>
      <c r="T462" s="282">
        <f ca="1">IF($B462="","",$C462/1000*IFERROR(INDEX(Vöruskrá!$R:$R,MATCH($B462,Vöruskrá!$B:$B,0)),0))</f>
        <v>3814.4259999999999</v>
      </c>
      <c r="U462" s="283" t="str">
        <f t="shared" ca="1" si="22"/>
        <v/>
      </c>
      <c r="W462">
        <f t="shared" ca="1" si="23"/>
        <v>0</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 ca="1">IF(OR(B463="",C463=""),"",IFERROR(C463/1000*IFERROR(INDEX(Vöruskrá!R:R,MATCH(B463,Vöruskrá!B:B,0)),0)/1000,""))</f>
        <v>7.0157040000000004</v>
      </c>
      <c r="P463" s="166"/>
      <c r="Q463" s="155"/>
      <c r="R463" s="6"/>
      <c r="S463" s="284" t="str">
        <f t="shared" si="21"/>
        <v>Vegan Mexico grýta með hrísgrjónum og blönduðu grænmeti</v>
      </c>
      <c r="T463" s="282">
        <f ca="1">IF($B463="","",$C463/1000*IFERROR(INDEX(Vöruskrá!$R:$R,MATCH($B463,Vöruskrá!$B:$B,0)),0))</f>
        <v>7015.7040000000006</v>
      </c>
      <c r="U463" s="283" t="str">
        <f t="shared" ca="1" si="22"/>
        <v/>
      </c>
      <c r="W463">
        <f t="shared" ca="1" si="23"/>
        <v>0</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 ca="1">IF(OR(B464="",C464=""),"",IFERROR(C464/1000*IFERROR(INDEX(Vöruskrá!R:R,MATCH(B464,Vöruskrá!B:B,0)),0)/1000,""))</f>
        <v>0.47123999999999999</v>
      </c>
      <c r="P464" s="164"/>
      <c r="Q464" s="154"/>
      <c r="R464" s="26"/>
      <c r="S464" s="284" t="str">
        <f t="shared" si="21"/>
        <v>Vegan Mexico grýta með hrísgrjónum og blönduðu grænmeti</v>
      </c>
      <c r="T464" s="282">
        <f ca="1">IF($B464="","",$C464/1000*IFERROR(INDEX(Vöruskrá!$R:$R,MATCH($B464,Vöruskrá!$B:$B,0)),0))</f>
        <v>471.24</v>
      </c>
      <c r="U464" s="283" t="str">
        <f t="shared" ca="1" si="22"/>
        <v/>
      </c>
      <c r="W464">
        <f t="shared" ca="1" si="23"/>
        <v>0</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 ca="1">IF(OR(B465="",C465=""),"",IFERROR(C465/1000*IFERROR(INDEX(Vöruskrá!R:R,MATCH(B465,Vöruskrá!B:B,0)),0)/1000,""))</f>
        <v>1.63625</v>
      </c>
      <c r="P465" s="166"/>
      <c r="Q465" s="155"/>
      <c r="R465" s="6"/>
      <c r="S465" s="284" t="str">
        <f t="shared" si="21"/>
        <v>Vegan Mexico grýta með hrísgrjónum og blönduðu grænmeti</v>
      </c>
      <c r="T465" s="282">
        <f ca="1">IF($B465="","",$C465/1000*IFERROR(INDEX(Vöruskrá!$R:$R,MATCH($B465,Vöruskrá!$B:$B,0)),0))</f>
        <v>1636.25</v>
      </c>
      <c r="U465" s="283" t="str">
        <f t="shared" ca="1" si="22"/>
        <v/>
      </c>
      <c r="W465">
        <f t="shared" ca="1" si="23"/>
        <v>0</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 ca="1">IF(OR(B466="",C466=""),"",IFERROR(C466/1000*IFERROR(INDEX(Vöruskrá!R:R,MATCH(B466,Vöruskrá!B:B,0)),0)/1000,""))</f>
        <v>0.78600000000000003</v>
      </c>
      <c r="P466" s="164"/>
      <c r="Q466" s="194"/>
      <c r="R466" s="195"/>
      <c r="S466" s="284" t="str">
        <f t="shared" si="21"/>
        <v>Vegan Mexico grýta með hrísgrjónum og blönduðu grænmeti</v>
      </c>
      <c r="T466" s="282">
        <f ca="1">IF($B466="","",$C466/1000*IFERROR(INDEX(Vöruskrá!$R:$R,MATCH($B466,Vöruskrá!$B:$B,0)),0))</f>
        <v>786</v>
      </c>
      <c r="U466" s="283" t="str">
        <f t="shared" ca="1" si="22"/>
        <v/>
      </c>
      <c r="W466">
        <f t="shared" ca="1" si="23"/>
        <v>0</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 ca="1">IF(OR(B467="",C467=""),"",IFERROR(C467/1000*IFERROR(INDEX(Vöruskrá!R:R,MATCH(B467,Vöruskrá!B:B,0)),0)/1000,""))</f>
        <v/>
      </c>
      <c r="P467" s="189" t="s">
        <v>1749</v>
      </c>
      <c r="Q467" s="192" t="s">
        <v>1750</v>
      </c>
      <c r="R467" s="191" t="s">
        <v>1751</v>
      </c>
      <c r="S467" s="284" t="str">
        <f t="shared" si="21"/>
        <v>Falafel bollur með kartöflum og vegan aioli</v>
      </c>
      <c r="T467" s="282" t="str">
        <f ca="1">IF($B467="","",$C467/1000*IFERROR(INDEX(Vöruskrá!$R:$R,MATCH($B467,Vöruskrá!$B:$B,0)),0))</f>
        <v/>
      </c>
      <c r="U467" s="283">
        <f t="shared" ca="1" si="22"/>
        <v>1080.1455029100582</v>
      </c>
      <c r="W467">
        <f t="shared" ca="1" si="23"/>
        <v>0</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 ca="1">IF(OR(B468="",C468=""),"",IFERROR(C468/1000*IFERROR(INDEX(Vöruskrá!R:R,MATCH(B468,Vöruskrá!B:B,0)),0)/1000,""))</f>
        <v>84.745199999999997</v>
      </c>
      <c r="P468" s="164"/>
      <c r="Q468" s="196"/>
      <c r="R468" s="197"/>
      <c r="S468" s="284" t="str">
        <f t="shared" si="21"/>
        <v>Falafel bollur með kartöflum og vegan aioli</v>
      </c>
      <c r="T468" s="282">
        <f ca="1">IF($B468="","",$C468/1000*IFERROR(INDEX(Vöruskrá!$R:$R,MATCH($B468,Vöruskrá!$B:$B,0)),0))</f>
        <v>84745.2</v>
      </c>
      <c r="U468" s="283" t="str">
        <f t="shared" ca="1" si="22"/>
        <v/>
      </c>
      <c r="W468">
        <f t="shared" ca="1" si="23"/>
        <v>0</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 ca="1">IF(OR(B469="",C469=""),"",IFERROR(C469/1000*IFERROR(INDEX(Vöruskrá!R:R,MATCH(B469,Vöruskrá!B:B,0)),0)/1000,""))</f>
        <v>3.5310000000000001</v>
      </c>
      <c r="P469" s="166"/>
      <c r="Q469" s="155"/>
      <c r="R469" s="6"/>
      <c r="S469" s="284" t="str">
        <f t="shared" si="21"/>
        <v>Falafel bollur með kartöflum og vegan aioli</v>
      </c>
      <c r="T469" s="282">
        <f ca="1">IF($B469="","",$C469/1000*IFERROR(INDEX(Vöruskrá!$R:$R,MATCH($B469,Vöruskrá!$B:$B,0)),0))</f>
        <v>3531</v>
      </c>
      <c r="U469" s="283" t="str">
        <f t="shared" ca="1" si="22"/>
        <v/>
      </c>
      <c r="W469">
        <f t="shared" ca="1" si="23"/>
        <v>0</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 ca="1">IF(OR(B470="",C470=""),"",IFERROR(C470/1000*IFERROR(INDEX(Vöruskrá!R:R,MATCH(B470,Vöruskrá!B:B,0)),0)/1000,""))</f>
        <v>4.2374999999999998</v>
      </c>
      <c r="P470" s="164"/>
      <c r="Q470" s="154"/>
      <c r="R470" s="26"/>
      <c r="S470" s="284" t="str">
        <f t="shared" si="21"/>
        <v>Falafel bollur með kartöflum og vegan aioli</v>
      </c>
      <c r="T470" s="282">
        <f ca="1">IF($B470="","",$C470/1000*IFERROR(INDEX(Vöruskrá!$R:$R,MATCH($B470,Vöruskrá!$B:$B,0)),0))</f>
        <v>4237.5</v>
      </c>
      <c r="U470" s="283" t="str">
        <f t="shared" ca="1" si="22"/>
        <v/>
      </c>
      <c r="W470">
        <f t="shared" ca="1" si="23"/>
        <v>0</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 ca="1">IF(OR(B471="",C471=""),"",IFERROR(C471/1000*IFERROR(INDEX(Vöruskrá!R:R,MATCH(B471,Vöruskrá!B:B,0)),0)/1000,""))</f>
        <v>0.84719999999999995</v>
      </c>
      <c r="P471" s="166"/>
      <c r="Q471" s="155"/>
      <c r="R471" s="6"/>
      <c r="S471" s="284" t="str">
        <f t="shared" si="21"/>
        <v>Falafel bollur með kartöflum og vegan aioli</v>
      </c>
      <c r="T471" s="282">
        <f ca="1">IF($B471="","",$C471/1000*IFERROR(INDEX(Vöruskrá!$R:$R,MATCH($B471,Vöruskrá!$B:$B,0)),0))</f>
        <v>847.19999999999993</v>
      </c>
      <c r="U471" s="283" t="str">
        <f t="shared" ca="1" si="22"/>
        <v/>
      </c>
      <c r="W471">
        <f t="shared" ca="1" si="23"/>
        <v>0</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 ca="1">IF(OR(B472="",C472=""),"",IFERROR(C472/1000*IFERROR(INDEX(Vöruskrá!R:R,MATCH(B472,Vöruskrá!B:B,0)),0)/1000,""))</f>
        <v>3.3899999999999997</v>
      </c>
      <c r="P472" s="164"/>
      <c r="Q472" s="154"/>
      <c r="R472" s="26"/>
      <c r="S472" s="284" t="str">
        <f t="shared" si="21"/>
        <v>Falafel bollur með kartöflum og vegan aioli</v>
      </c>
      <c r="T472" s="282">
        <f ca="1">IF($B472="","",$C472/1000*IFERROR(INDEX(Vöruskrá!$R:$R,MATCH($B472,Vöruskrá!$B:$B,0)),0))</f>
        <v>3389.9999999999995</v>
      </c>
      <c r="U472" s="283" t="str">
        <f t="shared" ca="1" si="22"/>
        <v/>
      </c>
      <c r="W472">
        <f t="shared" ca="1" si="23"/>
        <v>0</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 ca="1">IF(OR(B473="",C473=""),"",IFERROR(C473/1000*IFERROR(INDEX(Vöruskrá!R:R,MATCH(B473,Vöruskrá!B:B,0)),0)/1000,""))</f>
        <v>4.2359999999999998</v>
      </c>
      <c r="P473" s="166"/>
      <c r="Q473" s="155"/>
      <c r="R473" s="6"/>
      <c r="S473" s="284" t="str">
        <f t="shared" si="21"/>
        <v>Falafel bollur með kartöflum og vegan aioli</v>
      </c>
      <c r="T473" s="282">
        <f ca="1">IF($B473="","",$C473/1000*IFERROR(INDEX(Vöruskrá!$R:$R,MATCH($B473,Vöruskrá!$B:$B,0)),0))</f>
        <v>4236</v>
      </c>
      <c r="U473" s="283" t="str">
        <f t="shared" ca="1" si="22"/>
        <v/>
      </c>
      <c r="W473">
        <f t="shared" ca="1" si="23"/>
        <v>0</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 ca="1">IF(OR(B474="",C474=""),"",IFERROR(C474/1000*IFERROR(INDEX(Vöruskrá!R:R,MATCH(B474,Vöruskrá!B:B,0)),0)/1000,""))</f>
        <v>4.2359999999999998</v>
      </c>
      <c r="P474" s="164"/>
      <c r="Q474" s="154"/>
      <c r="R474" s="26"/>
      <c r="S474" s="284" t="str">
        <f t="shared" si="21"/>
        <v>Falafel bollur með kartöflum og vegan aioli</v>
      </c>
      <c r="T474" s="282">
        <f ca="1">IF($B474="","",$C474/1000*IFERROR(INDEX(Vöruskrá!$R:$R,MATCH($B474,Vöruskrá!$B:$B,0)),0))</f>
        <v>4236</v>
      </c>
      <c r="U474" s="283" t="str">
        <f t="shared" ca="1" si="22"/>
        <v/>
      </c>
      <c r="W474">
        <f t="shared" ca="1" si="23"/>
        <v>0</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 ca="1">IF(OR(B475="",C475=""),"",IFERROR(C475/1000*IFERROR(INDEX(Vöruskrá!R:R,MATCH(B475,Vöruskrá!B:B,0)),0)/1000,""))</f>
        <v>2.7894900000000002</v>
      </c>
      <c r="P475" s="166"/>
      <c r="Q475" s="193"/>
      <c r="R475" s="156"/>
      <c r="S475" s="284" t="str">
        <f t="shared" si="21"/>
        <v>Falafel bollur með kartöflum og vegan aioli</v>
      </c>
      <c r="T475" s="282">
        <f ca="1">IF($B475="","",$C475/1000*IFERROR(INDEX(Vöruskrá!$R:$R,MATCH($B475,Vöruskrá!$B:$B,0)),0))</f>
        <v>2789.4900000000002</v>
      </c>
      <c r="U475" s="283" t="str">
        <f t="shared" ca="1" si="22"/>
        <v/>
      </c>
      <c r="W475">
        <f t="shared" ca="1" si="23"/>
        <v>0</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 ca="1">IF(OR(B476="",C476=""),"",IFERROR(C476/1000*IFERROR(INDEX(Vöruskrá!R:R,MATCH(B476,Vöruskrá!B:B,0)),0)/1000,""))</f>
        <v/>
      </c>
      <c r="P476" s="189" t="s">
        <v>1754</v>
      </c>
      <c r="Q476" s="192" t="s">
        <v>1755</v>
      </c>
      <c r="R476" s="191" t="s">
        <v>1756</v>
      </c>
      <c r="S476" s="284" t="str">
        <f t="shared" si="21"/>
        <v>Vegan mexíkó lasagna með nachos og hafra sýrðum rjóma</v>
      </c>
      <c r="T476" s="282" t="str">
        <f ca="1">IF($B476="","",$C476/1000*IFERROR(INDEX(Vöruskrá!$R:$R,MATCH($B476,Vöruskrá!$B:$B,0)),0))</f>
        <v/>
      </c>
      <c r="U476" s="283">
        <f t="shared" ca="1" si="22"/>
        <v>384.81889181108187</v>
      </c>
      <c r="W476">
        <f t="shared" ca="1" si="23"/>
        <v>0</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 ca="1">IF(OR(B477="",C477=""),"",IFERROR(C477/1000*IFERROR(INDEX(Vöruskrá!R:R,MATCH(B477,Vöruskrá!B:B,0)),0)/1000,""))</f>
        <v>0</v>
      </c>
      <c r="P477" s="164"/>
      <c r="Q477" s="196"/>
      <c r="R477" s="197"/>
      <c r="S477" s="284" t="str">
        <f t="shared" si="21"/>
        <v>Vegan mexíkó lasagna með nachos og hafra sýrðum rjóma</v>
      </c>
      <c r="T477" s="282">
        <f ca="1">IF($B477="","",$C477/1000*IFERROR(INDEX(Vöruskrá!$R:$R,MATCH($B477,Vöruskrá!$B:$B,0)),0))</f>
        <v>0</v>
      </c>
      <c r="U477" s="283" t="str">
        <f t="shared" ca="1" si="22"/>
        <v/>
      </c>
      <c r="W477">
        <f t="shared" ca="1" si="23"/>
        <v>0</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 ca="1">IF(OR(B478="",C478=""),"",IFERROR(C478/1000*IFERROR(INDEX(Vöruskrá!R:R,MATCH(B478,Vöruskrá!B:B,0)),0)/1000,""))</f>
        <v>5.0798999999999994</v>
      </c>
      <c r="P478" s="166"/>
      <c r="Q478" s="155"/>
      <c r="R478" s="6"/>
      <c r="S478" s="284" t="str">
        <f t="shared" si="21"/>
        <v>Vegan mexíkó lasagna með nachos og hafra sýrðum rjóma</v>
      </c>
      <c r="T478" s="282">
        <f ca="1">IF($B478="","",$C478/1000*IFERROR(INDEX(Vöruskrá!$R:$R,MATCH($B478,Vöruskrá!$B:$B,0)),0))</f>
        <v>5079.8999999999996</v>
      </c>
      <c r="U478" s="283" t="str">
        <f t="shared" ca="1" si="22"/>
        <v/>
      </c>
      <c r="W478">
        <f t="shared" ca="1" si="23"/>
        <v>0</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 ca="1">IF(OR(B479="",C479=""),"",IFERROR(C479/1000*IFERROR(INDEX(Vöruskrá!R:R,MATCH(B479,Vöruskrá!B:B,0)),0)/1000,""))</f>
        <v>10.885199999999999</v>
      </c>
      <c r="P479" s="164"/>
      <c r="Q479" s="154"/>
      <c r="R479" s="26"/>
      <c r="S479" s="284" t="str">
        <f t="shared" si="21"/>
        <v>Vegan mexíkó lasagna með nachos og hafra sýrðum rjóma</v>
      </c>
      <c r="T479" s="282">
        <f ca="1">IF($B479="","",$C479/1000*IFERROR(INDEX(Vöruskrá!$R:$R,MATCH($B479,Vöruskrá!$B:$B,0)),0))</f>
        <v>10885.199999999999</v>
      </c>
      <c r="U479" s="283" t="str">
        <f t="shared" ca="1" si="22"/>
        <v/>
      </c>
      <c r="W479">
        <f t="shared" ca="1" si="23"/>
        <v>0</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 ca="1">IF(OR(B480="",C480=""),"",IFERROR(C480/1000*IFERROR(INDEX(Vöruskrá!R:R,MATCH(B480,Vöruskrá!B:B,0)),0)/1000,""))</f>
        <v>11.669256000000001</v>
      </c>
      <c r="P480" s="166"/>
      <c r="Q480" s="155"/>
      <c r="R480" s="6"/>
      <c r="S480" s="284" t="str">
        <f t="shared" si="21"/>
        <v>Vegan mexíkó lasagna með nachos og hafra sýrðum rjóma</v>
      </c>
      <c r="T480" s="282">
        <f ca="1">IF($B480="","",$C480/1000*IFERROR(INDEX(Vöruskrá!$R:$R,MATCH($B480,Vöruskrá!$B:$B,0)),0))</f>
        <v>11669.256000000001</v>
      </c>
      <c r="U480" s="283" t="str">
        <f t="shared" ca="1" si="22"/>
        <v/>
      </c>
      <c r="W480">
        <f t="shared" ca="1" si="23"/>
        <v>0</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 ca="1">IF(OR(B481="",C481=""),"",IFERROR(C481/1000*IFERROR(INDEX(Vöruskrá!R:R,MATCH(B481,Vöruskrá!B:B,0)),0)/1000,""))</f>
        <v>4.2282140000000004</v>
      </c>
      <c r="P481" s="164"/>
      <c r="Q481" s="154"/>
      <c r="R481" s="26"/>
      <c r="S481" s="284" t="str">
        <f t="shared" si="21"/>
        <v>Vegan mexíkó lasagna með nachos og hafra sýrðum rjóma</v>
      </c>
      <c r="T481" s="282">
        <f ca="1">IF($B481="","",$C481/1000*IFERROR(INDEX(Vöruskrá!$R:$R,MATCH($B481,Vöruskrá!$B:$B,0)),0))</f>
        <v>4228.2139999999999</v>
      </c>
      <c r="U481" s="283" t="str">
        <f t="shared" ca="1" si="22"/>
        <v/>
      </c>
      <c r="W481">
        <f t="shared" ca="1" si="23"/>
        <v>0</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 ca="1">IF(OR(B482="",C482=""),"",IFERROR(C482/1000*IFERROR(INDEX(Vöruskrá!R:R,MATCH(B482,Vöruskrá!B:B,0)),0)/1000,""))</f>
        <v>0.52250399999999997</v>
      </c>
      <c r="P482" s="166"/>
      <c r="Q482" s="155"/>
      <c r="R482" s="6"/>
      <c r="S482" s="284" t="str">
        <f t="shared" si="21"/>
        <v>Vegan mexíkó lasagna með nachos og hafra sýrðum rjóma</v>
      </c>
      <c r="T482" s="282">
        <f ca="1">IF($B482="","",$C482/1000*IFERROR(INDEX(Vöruskrá!$R:$R,MATCH($B482,Vöruskrá!$B:$B,0)),0))</f>
        <v>522.50400000000002</v>
      </c>
      <c r="U482" s="283" t="str">
        <f t="shared" ca="1" si="22"/>
        <v/>
      </c>
      <c r="W482">
        <f t="shared" ca="1" si="23"/>
        <v>0</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 ca="1">IF(OR(B483="",C483=""),"",IFERROR(C483/1000*IFERROR(INDEX(Vöruskrá!R:R,MATCH(B483,Vöruskrá!B:B,0)),0)/1000,""))</f>
        <v>4.3541999999999996</v>
      </c>
      <c r="P483" s="164"/>
      <c r="Q483" s="154"/>
      <c r="R483" s="26"/>
      <c r="S483" s="284" t="str">
        <f t="shared" si="21"/>
        <v>Vegan mexíkó lasagna með nachos og hafra sýrðum rjóma</v>
      </c>
      <c r="T483" s="282">
        <f ca="1">IF($B483="","",$C483/1000*IFERROR(INDEX(Vöruskrá!$R:$R,MATCH($B483,Vöruskrá!$B:$B,0)),0))</f>
        <v>4354.2</v>
      </c>
      <c r="U483" s="283" t="str">
        <f t="shared" ca="1" si="22"/>
        <v/>
      </c>
      <c r="W483">
        <f t="shared" ca="1" si="23"/>
        <v>0</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 ca="1">IF(OR(B484="",C484=""),"",IFERROR(C484/1000*IFERROR(INDEX(Vöruskrá!R:R,MATCH(B484,Vöruskrá!B:B,0)),0)/1000,""))</f>
        <v>1.7429999999999999</v>
      </c>
      <c r="P484" s="166"/>
      <c r="Q484" s="193"/>
      <c r="R484" s="156"/>
      <c r="S484" s="284" t="str">
        <f t="shared" si="21"/>
        <v>Vegan mexíkó lasagna með nachos og hafra sýrðum rjóma</v>
      </c>
      <c r="T484" s="282">
        <f ca="1">IF($B484="","",$C484/1000*IFERROR(INDEX(Vöruskrá!$R:$R,MATCH($B484,Vöruskrá!$B:$B,0)),0))</f>
        <v>1742.9999999999998</v>
      </c>
      <c r="U484" s="283" t="str">
        <f t="shared" ca="1" si="22"/>
        <v/>
      </c>
      <c r="W484">
        <f t="shared" ca="1" si="23"/>
        <v>0</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 ca="1">IF(OR(B485="",C485=""),"",IFERROR(C485/1000*IFERROR(INDEX(Vöruskrá!R:R,MATCH(B485,Vöruskrá!B:B,0)),0)/1000,""))</f>
        <v/>
      </c>
      <c r="P485" s="189" t="s">
        <v>1759</v>
      </c>
      <c r="Q485" s="192" t="s">
        <v>1760</v>
      </c>
      <c r="R485" s="191" t="s">
        <v>1761</v>
      </c>
      <c r="S485" s="284" t="str">
        <f t="shared" si="21"/>
        <v>Vegan quesadilla með vegan osti</v>
      </c>
      <c r="T485" s="282" t="str">
        <f ca="1">IF($B485="","",$C485/1000*IFERROR(INDEX(Vöruskrá!$R:$R,MATCH($B485,Vöruskrá!$B:$B,0)),0))</f>
        <v/>
      </c>
      <c r="U485" s="283">
        <f t="shared" ca="1" si="22"/>
        <v>330.56815096591339</v>
      </c>
      <c r="W485">
        <f t="shared" ca="1" si="23"/>
        <v>0</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 ca="1">IF(OR(B486="",C486=""),"",IFERROR(C486/1000*IFERROR(INDEX(Vöruskrá!R:R,MATCH(B486,Vöruskrá!B:B,0)),0)/1000,""))</f>
        <v>0</v>
      </c>
      <c r="P486" s="164"/>
      <c r="Q486" s="190"/>
      <c r="R486" s="157"/>
      <c r="S486" s="284" t="str">
        <f t="shared" si="21"/>
        <v>Vegan quesadilla með vegan osti</v>
      </c>
      <c r="T486" s="282">
        <f ca="1">IF($B486="","",$C486/1000*IFERROR(INDEX(Vöruskrá!$R:$R,MATCH($B486,Vöruskrá!$B:$B,0)),0))</f>
        <v>0</v>
      </c>
      <c r="U486" s="283" t="str">
        <f t="shared" ca="1" si="22"/>
        <v/>
      </c>
      <c r="W486">
        <f t="shared" ca="1" si="23"/>
        <v>0</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 ca="1">IF(OR(B487="",C487=""),"",IFERROR(C487/1000*IFERROR(INDEX(Vöruskrá!R:R,MATCH(B487,Vöruskrá!B:B,0)),0)/1000,""))</f>
        <v/>
      </c>
      <c r="P487" s="166"/>
      <c r="Q487" s="154"/>
      <c r="R487" s="26"/>
      <c r="S487" s="284" t="str">
        <f t="shared" si="21"/>
        <v>Vegan quesadilla með vegan osti</v>
      </c>
      <c r="T487" s="282">
        <f ca="1">IF($B487="","",$C487/1000*IFERROR(INDEX(Vöruskrá!$R:$R,MATCH($B487,Vöruskrá!$B:$B,0)),0))</f>
        <v>0</v>
      </c>
      <c r="U487" s="283" t="str">
        <f t="shared" ca="1" si="22"/>
        <v/>
      </c>
      <c r="W487">
        <f t="shared" ca="1" si="23"/>
        <v>0</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 ca="1">IF(OR(B488="",C488=""),"",IFERROR(C488/1000*IFERROR(INDEX(Vöruskrá!R:R,MATCH(B488,Vöruskrá!B:B,0)),0)/1000,""))</f>
        <v>9.8904000000000014</v>
      </c>
      <c r="P488" s="164"/>
      <c r="Q488" s="155"/>
      <c r="R488" s="6"/>
      <c r="S488" s="284" t="str">
        <f t="shared" si="21"/>
        <v>Vegan quesadilla með vegan osti</v>
      </c>
      <c r="T488" s="282">
        <f ca="1">IF($B488="","",$C488/1000*IFERROR(INDEX(Vöruskrá!$R:$R,MATCH($B488,Vöruskrá!$B:$B,0)),0))</f>
        <v>9890.4000000000015</v>
      </c>
      <c r="U488" s="283" t="str">
        <f t="shared" ca="1" si="22"/>
        <v/>
      </c>
      <c r="W488">
        <f t="shared" ca="1" si="23"/>
        <v>0</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 ca="1">IF(OR(B489="",C489=""),"",IFERROR(C489/1000*IFERROR(INDEX(Vöruskrá!R:R,MATCH(B489,Vöruskrá!B:B,0)),0)/1000,""))</f>
        <v>4.3959999999999999</v>
      </c>
      <c r="P489" s="166"/>
      <c r="Q489" s="154"/>
      <c r="R489" s="26"/>
      <c r="S489" s="284" t="str">
        <f t="shared" si="21"/>
        <v>Vegan quesadilla með vegan osti</v>
      </c>
      <c r="T489" s="282">
        <f ca="1">IF($B489="","",$C489/1000*IFERROR(INDEX(Vöruskrá!$R:$R,MATCH($B489,Vöruskrá!$B:$B,0)),0))</f>
        <v>4396</v>
      </c>
      <c r="U489" s="283" t="str">
        <f t="shared" ca="1" si="22"/>
        <v/>
      </c>
      <c r="W489">
        <f t="shared" ca="1" si="23"/>
        <v>0</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 ca="1">IF(OR(B490="",C490=""),"",IFERROR(C490/1000*IFERROR(INDEX(Vöruskrá!R:R,MATCH(B490,Vöruskrá!B:B,0)),0)/1000,""))</f>
        <v>1.37375</v>
      </c>
      <c r="P490" s="164"/>
      <c r="Q490" s="155"/>
      <c r="R490" s="6"/>
      <c r="S490" s="284" t="str">
        <f t="shared" si="21"/>
        <v>Vegan quesadilla með vegan osti</v>
      </c>
      <c r="T490" s="282">
        <f ca="1">IF($B490="","",$C490/1000*IFERROR(INDEX(Vöruskrá!$R:$R,MATCH($B490,Vöruskrá!$B:$B,0)),0))</f>
        <v>1373.75</v>
      </c>
      <c r="U490" s="283" t="str">
        <f t="shared" ca="1" si="22"/>
        <v/>
      </c>
      <c r="W490">
        <f t="shared" ca="1" si="23"/>
        <v>0</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 ca="1">IF(OR(B491="",C491=""),"",IFERROR(C491/1000*IFERROR(INDEX(Vöruskrá!R:R,MATCH(B491,Vöruskrá!B:B,0)),0)/1000,""))</f>
        <v>3.2024859999999999</v>
      </c>
      <c r="P491" s="166"/>
      <c r="Q491" s="154"/>
      <c r="R491" s="26"/>
      <c r="S491" s="284" t="str">
        <f t="shared" si="21"/>
        <v>Vegan quesadilla með vegan osti</v>
      </c>
      <c r="T491" s="282">
        <f ca="1">IF($B491="","",$C491/1000*IFERROR(INDEX(Vöruskrá!$R:$R,MATCH($B491,Vöruskrá!$B:$B,0)),0))</f>
        <v>3202.4859999999999</v>
      </c>
      <c r="U491" s="283" t="str">
        <f t="shared" ca="1" si="22"/>
        <v/>
      </c>
      <c r="W491">
        <f t="shared" ca="1" si="23"/>
        <v>0</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 ca="1">IF(OR(B492="",C492=""),"",IFERROR(C492/1000*IFERROR(INDEX(Vöruskrá!R:R,MATCH(B492,Vöruskrá!B:B,0)),0)/1000,""))</f>
        <v>3.2970000000000002</v>
      </c>
      <c r="P492" s="164"/>
      <c r="Q492" s="193"/>
      <c r="R492" s="156"/>
      <c r="S492" s="284" t="str">
        <f t="shared" si="21"/>
        <v>Vegan quesadilla með vegan osti</v>
      </c>
      <c r="T492" s="282">
        <f ca="1">IF($B492="","",$C492/1000*IFERROR(INDEX(Vöruskrá!$R:$R,MATCH($B492,Vöruskrá!$B:$B,0)),0))</f>
        <v>3297</v>
      </c>
      <c r="U492" s="283" t="str">
        <f t="shared" ca="1" si="22"/>
        <v/>
      </c>
      <c r="W492">
        <f t="shared" ca="1" si="23"/>
        <v>0</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 ca="1">IF(OR(B493="",C493=""),"",IFERROR(C493/1000*IFERROR(INDEX(Vöruskrá!R:R,MATCH(B493,Vöruskrá!B:B,0)),0)/1000,""))</f>
        <v/>
      </c>
      <c r="P493" s="189" t="s">
        <v>1765</v>
      </c>
      <c r="Q493" s="188" t="s">
        <v>1766</v>
      </c>
      <c r="R493" s="187" t="s">
        <v>1767</v>
      </c>
      <c r="S493" s="284" t="str">
        <f t="shared" si="21"/>
        <v>Vegan bolognese</v>
      </c>
      <c r="T493" s="282" t="str">
        <f ca="1">IF($B493="","",$C493/1000*IFERROR(INDEX(Vöruskrá!$R:$R,MATCH($B493,Vöruskrá!$B:$B,0)),0))</f>
        <v/>
      </c>
      <c r="U493" s="283">
        <f t="shared" ca="1" si="22"/>
        <v>985.86152000000004</v>
      </c>
      <c r="W493">
        <f t="shared" ca="1" si="23"/>
        <v>0</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 ca="1">IF(OR(B494="",C494=""),"",IFERROR(C494/1000*IFERROR(INDEX(Vöruskrá!R:R,MATCH(B494,Vöruskrá!B:B,0)),0)/1000,""))</f>
        <v>72</v>
      </c>
      <c r="P494" s="164"/>
      <c r="Q494" s="190"/>
      <c r="R494" s="157"/>
      <c r="S494" s="284" t="str">
        <f t="shared" si="21"/>
        <v>Vegan bolognese</v>
      </c>
      <c r="T494" s="282">
        <f ca="1">IF($B494="","",$C494/1000*IFERROR(INDEX(Vöruskrá!$R:$R,MATCH($B494,Vöruskrá!$B:$B,0)),0))</f>
        <v>72000</v>
      </c>
      <c r="U494" s="283" t="str">
        <f t="shared" ca="1" si="22"/>
        <v/>
      </c>
      <c r="W494">
        <f t="shared" ca="1" si="23"/>
        <v>0</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 ca="1">IF(OR(B495="",C495=""),"",IFERROR(C495/1000*IFERROR(INDEX(Vöruskrá!R:R,MATCH(B495,Vöruskrá!B:B,0)),0)/1000,""))</f>
        <v>17.848800000000001</v>
      </c>
      <c r="P495" s="166"/>
      <c r="Q495" s="154"/>
      <c r="R495" s="26"/>
      <c r="S495" s="284" t="str">
        <f t="shared" si="21"/>
        <v>Vegan bolognese</v>
      </c>
      <c r="T495" s="282">
        <f ca="1">IF($B495="","",$C495/1000*IFERROR(INDEX(Vöruskrá!$R:$R,MATCH($B495,Vöruskrá!$B:$B,0)),0))</f>
        <v>17848.8</v>
      </c>
      <c r="U495" s="283" t="str">
        <f t="shared" ca="1" si="22"/>
        <v/>
      </c>
      <c r="W495">
        <f t="shared" ca="1" si="23"/>
        <v>0</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 ca="1">IF(OR(B496="",C496=""),"",IFERROR(C496/1000*IFERROR(INDEX(Vöruskrá!R:R,MATCH(B496,Vöruskrá!B:B,0)),0)/1000,""))</f>
        <v>2.25</v>
      </c>
      <c r="P496" s="164"/>
      <c r="Q496" s="155"/>
      <c r="R496" s="6"/>
      <c r="S496" s="284" t="str">
        <f t="shared" si="21"/>
        <v>Vegan bolognese</v>
      </c>
      <c r="T496" s="282">
        <f ca="1">IF($B496="","",$C496/1000*IFERROR(INDEX(Vöruskrá!$R:$R,MATCH($B496,Vöruskrá!$B:$B,0)),0))</f>
        <v>2250</v>
      </c>
      <c r="U496" s="283" t="str">
        <f t="shared" ca="1" si="22"/>
        <v/>
      </c>
      <c r="W496">
        <f t="shared" ca="1" si="23"/>
        <v>0</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 ca="1">IF(OR(B497="",C497=""),"",IFERROR(C497/1000*IFERROR(INDEX(Vöruskrá!R:R,MATCH(B497,Vöruskrá!B:B,0)),0)/1000,""))</f>
        <v>0</v>
      </c>
      <c r="P497" s="166"/>
      <c r="Q497" s="154"/>
      <c r="R497" s="26"/>
      <c r="S497" s="284" t="str">
        <f t="shared" si="21"/>
        <v>Vegan bolognese</v>
      </c>
      <c r="T497" s="282">
        <f ca="1">IF($B497="","",$C497/1000*IFERROR(INDEX(Vöruskrá!$R:$R,MATCH($B497,Vöruskrá!$B:$B,0)),0))</f>
        <v>0</v>
      </c>
      <c r="U497" s="283" t="str">
        <f t="shared" ca="1" si="22"/>
        <v/>
      </c>
      <c r="W497">
        <f t="shared" ca="1" si="23"/>
        <v>0</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 ca="1">IF(OR(B498="",C498=""),"",IFERROR(C498/1000*IFERROR(INDEX(Vöruskrá!R:R,MATCH(B498,Vöruskrá!B:B,0)),0)/1000,""))</f>
        <v>1.2</v>
      </c>
      <c r="P498" s="164"/>
      <c r="Q498" s="155"/>
      <c r="R498" s="6"/>
      <c r="S498" s="284" t="str">
        <f t="shared" si="21"/>
        <v>Vegan bolognese</v>
      </c>
      <c r="T498" s="282">
        <f ca="1">IF($B498="","",$C498/1000*IFERROR(INDEX(Vöruskrá!$R:$R,MATCH($B498,Vöruskrá!$B:$B,0)),0))</f>
        <v>1200</v>
      </c>
      <c r="U498" s="283" t="str">
        <f t="shared" ca="1" si="22"/>
        <v/>
      </c>
      <c r="W498">
        <f t="shared" ca="1" si="23"/>
        <v>0</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 ca="1">IF(OR(B499="",C499=""),"",IFERROR(C499/1000*IFERROR(INDEX(Vöruskrá!R:R,MATCH(B499,Vöruskrá!B:B,0)),0)/1000,""))</f>
        <v>0.16600000000000001</v>
      </c>
      <c r="P499" s="166"/>
      <c r="Q499" s="154"/>
      <c r="R499" s="26"/>
      <c r="S499" s="284" t="str">
        <f t="shared" si="21"/>
        <v>Vegan bolognese</v>
      </c>
      <c r="T499" s="282">
        <f ca="1">IF($B499="","",$C499/1000*IFERROR(INDEX(Vöruskrá!$R:$R,MATCH($B499,Vöruskrá!$B:$B,0)),0))</f>
        <v>166</v>
      </c>
      <c r="U499" s="283" t="str">
        <f t="shared" ca="1" si="22"/>
        <v/>
      </c>
      <c r="W499">
        <f t="shared" ca="1" si="23"/>
        <v>0</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 ca="1">IF(OR(B500="",C500=""),"",IFERROR(C500/1000*IFERROR(INDEX(Vöruskrá!R:R,MATCH(B500,Vöruskrá!B:B,0)),0)/1000,""))</f>
        <v>0.52</v>
      </c>
      <c r="P500" s="164"/>
      <c r="Q500" s="155"/>
      <c r="R500" s="6"/>
      <c r="S500" s="284" t="str">
        <f t="shared" si="21"/>
        <v>Vegan bolognese</v>
      </c>
      <c r="T500" s="282">
        <f ca="1">IF($B500="","",$C500/1000*IFERROR(INDEX(Vöruskrá!$R:$R,MATCH($B500,Vöruskrá!$B:$B,0)),0))</f>
        <v>520</v>
      </c>
      <c r="U500" s="283" t="str">
        <f t="shared" ca="1" si="22"/>
        <v/>
      </c>
      <c r="W500">
        <f t="shared" ca="1" si="23"/>
        <v>0</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 ca="1">IF(OR(B501="",C501=""),"",IFERROR(C501/1000*IFERROR(INDEX(Vöruskrá!R:R,MATCH(B501,Vöruskrá!B:B,0)),0)/1000,""))</f>
        <v>2.0100000000000002</v>
      </c>
      <c r="P501" s="166"/>
      <c r="Q501" s="154"/>
      <c r="R501" s="26"/>
      <c r="S501" s="284" t="str">
        <f t="shared" si="21"/>
        <v>Vegan bolognese</v>
      </c>
      <c r="T501" s="282">
        <f ca="1">IF($B501="","",$C501/1000*IFERROR(INDEX(Vöruskrá!$R:$R,MATCH($B501,Vöruskrá!$B:$B,0)),0))</f>
        <v>2010.0000000000002</v>
      </c>
      <c r="U501" s="283" t="str">
        <f t="shared" ca="1" si="22"/>
        <v/>
      </c>
      <c r="W501">
        <f t="shared" ca="1" si="23"/>
        <v>0</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 ca="1">IF(OR(B502="",C502=""),"",IFERROR(C502/1000*IFERROR(INDEX(Vöruskrá!R:R,MATCH(B502,Vöruskrá!B:B,0)),0)/1000,""))</f>
        <v>0.93100000000000005</v>
      </c>
      <c r="P502" s="164"/>
      <c r="Q502" s="155"/>
      <c r="R502" s="6"/>
      <c r="S502" s="284" t="str">
        <f t="shared" si="21"/>
        <v>Vegan bolognese</v>
      </c>
      <c r="T502" s="282">
        <f ca="1">IF($B502="","",$C502/1000*IFERROR(INDEX(Vöruskrá!$R:$R,MATCH($B502,Vöruskrá!$B:$B,0)),0))</f>
        <v>931</v>
      </c>
      <c r="U502" s="283" t="str">
        <f t="shared" ca="1" si="22"/>
        <v/>
      </c>
      <c r="W502">
        <f t="shared" ca="1" si="23"/>
        <v>0</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 ca="1">IF(OR(B503="",C503=""),"",IFERROR(C503/1000*IFERROR(INDEX(Vöruskrá!R:R,MATCH(B503,Vöruskrá!B:B,0)),0)/1000,""))</f>
        <v>0.66035200000000005</v>
      </c>
      <c r="P503" s="166"/>
      <c r="Q503" s="154"/>
      <c r="R503" s="26"/>
      <c r="S503" s="284" t="str">
        <f t="shared" si="21"/>
        <v>Vegan bolognese</v>
      </c>
      <c r="T503" s="282">
        <f ca="1">IF($B503="","",$C503/1000*IFERROR(INDEX(Vöruskrá!$R:$R,MATCH($B503,Vöruskrá!$B:$B,0)),0))</f>
        <v>660.35200000000009</v>
      </c>
      <c r="U503" s="283" t="str">
        <f t="shared" ca="1" si="22"/>
        <v/>
      </c>
      <c r="W503">
        <f t="shared" ca="1" si="23"/>
        <v>0</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 ca="1">IF(OR(B504="",C504=""),"",IFERROR(C504/1000*IFERROR(INDEX(Vöruskrá!R:R,MATCH(B504,Vöruskrá!B:B,0)),0)/1000,""))</f>
        <v>1</v>
      </c>
      <c r="P504" s="164"/>
      <c r="Q504" s="193"/>
      <c r="R504" s="156"/>
      <c r="S504" s="284" t="str">
        <f t="shared" si="21"/>
        <v>Vegan bolognese</v>
      </c>
      <c r="T504" s="282">
        <f ca="1">IF($B504="","",$C504/1000*IFERROR(INDEX(Vöruskrá!$R:$R,MATCH($B504,Vöruskrá!$B:$B,0)),0))</f>
        <v>1000</v>
      </c>
      <c r="U504" s="283" t="str">
        <f t="shared" ca="1" si="22"/>
        <v/>
      </c>
      <c r="W504">
        <f t="shared" ca="1" si="23"/>
        <v>0</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 ca="1">IF(OR(B505="",C505=""),"",IFERROR(C505/1000*IFERROR(INDEX(Vöruskrá!R:R,MATCH(B505,Vöruskrá!B:B,0)),0)/1000,""))</f>
        <v/>
      </c>
      <c r="P505" s="189" t="s">
        <v>1769</v>
      </c>
      <c r="Q505" s="188" t="s">
        <v>1770</v>
      </c>
      <c r="R505" s="187" t="s">
        <v>1771</v>
      </c>
      <c r="S505" s="284" t="str">
        <f t="shared" si="21"/>
        <v>Grænmetislasagne með ricottaosti og hvítlauksbrauði</v>
      </c>
      <c r="T505" s="282" t="str">
        <f ca="1">IF($B505="","",$C505/1000*IFERROR(INDEX(Vöruskrá!$R:$R,MATCH($B505,Vöruskrá!$B:$B,0)),0))</f>
        <v/>
      </c>
      <c r="U505" s="283">
        <f t="shared" ca="1" si="22"/>
        <v>1138.2</v>
      </c>
      <c r="W505">
        <f t="shared" ca="1" si="23"/>
        <v>0</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 ca="1">IF(OR(B506="",C506=""),"",IFERROR(C506/1000*IFERROR(INDEX(Vöruskrá!R:R,MATCH(B506,Vöruskrá!B:B,0)),0)/1000,""))</f>
        <v>12</v>
      </c>
      <c r="P506" s="164"/>
      <c r="Q506" s="190"/>
      <c r="R506" s="157"/>
      <c r="S506" s="284" t="str">
        <f t="shared" si="21"/>
        <v>Grænmetislasagne með ricottaosti og hvítlauksbrauði</v>
      </c>
      <c r="T506" s="282">
        <f ca="1">IF($B506="","",$C506/1000*IFERROR(INDEX(Vöruskrá!$R:$R,MATCH($B506,Vöruskrá!$B:$B,0)),0))</f>
        <v>12000</v>
      </c>
      <c r="U506" s="283" t="str">
        <f t="shared" ca="1" si="22"/>
        <v/>
      </c>
      <c r="W506">
        <f t="shared" ca="1" si="23"/>
        <v>0</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 ca="1">IF(OR(B507="",C507=""),"",IFERROR(C507/1000*IFERROR(INDEX(Vöruskrá!R:R,MATCH(B507,Vöruskrá!B:B,0)),0)/1000,""))</f>
        <v>70</v>
      </c>
      <c r="P507" s="166"/>
      <c r="Q507" s="154"/>
      <c r="R507" s="26"/>
      <c r="S507" s="284" t="str">
        <f t="shared" si="21"/>
        <v>Grænmetislasagne með ricottaosti og hvítlauksbrauði</v>
      </c>
      <c r="T507" s="282">
        <f ca="1">IF($B507="","",$C507/1000*IFERROR(INDEX(Vöruskrá!$R:$R,MATCH($B507,Vöruskrá!$B:$B,0)),0))</f>
        <v>70000</v>
      </c>
      <c r="U507" s="283" t="str">
        <f t="shared" ca="1" si="22"/>
        <v/>
      </c>
      <c r="W507">
        <f t="shared" ca="1" si="23"/>
        <v>0</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 ca="1">IF(OR(B508="",C508=""),"",IFERROR(C508/1000*IFERROR(INDEX(Vöruskrá!R:R,MATCH(B508,Vöruskrá!B:B,0)),0)/1000,""))</f>
        <v>10.72</v>
      </c>
      <c r="P508" s="164"/>
      <c r="Q508" s="155"/>
      <c r="R508" s="6"/>
      <c r="S508" s="284" t="str">
        <f t="shared" si="21"/>
        <v>Grænmetislasagne með ricottaosti og hvítlauksbrauði</v>
      </c>
      <c r="T508" s="282">
        <f ca="1">IF($B508="","",$C508/1000*IFERROR(INDEX(Vöruskrá!$R:$R,MATCH($B508,Vöruskrá!$B:$B,0)),0))</f>
        <v>10720</v>
      </c>
      <c r="U508" s="283" t="str">
        <f t="shared" ca="1" si="22"/>
        <v/>
      </c>
      <c r="W508">
        <f t="shared" ca="1" si="23"/>
        <v>0</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 ca="1">IF(OR(B509="",C509=""),"",IFERROR(C509/1000*IFERROR(INDEX(Vöruskrá!R:R,MATCH(B509,Vöruskrá!B:B,0)),0)/1000,""))</f>
        <v>0</v>
      </c>
      <c r="P509" s="166"/>
      <c r="Q509" s="154"/>
      <c r="R509" s="26"/>
      <c r="S509" s="284" t="str">
        <f t="shared" si="21"/>
        <v>Grænmetislasagne með ricottaosti og hvítlauksbrauði</v>
      </c>
      <c r="T509" s="282">
        <f ca="1">IF($B509="","",$C509/1000*IFERROR(INDEX(Vöruskrá!$R:$R,MATCH($B509,Vöruskrá!$B:$B,0)),0))</f>
        <v>0</v>
      </c>
      <c r="U509" s="283" t="str">
        <f t="shared" ca="1" si="22"/>
        <v/>
      </c>
      <c r="W509">
        <f t="shared" ca="1" si="23"/>
        <v>0</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 ca="1">IF(OR(B510="",C510=""),"",IFERROR(C510/1000*IFERROR(INDEX(Vöruskrá!R:R,MATCH(B510,Vöruskrá!B:B,0)),0)/1000,""))</f>
        <v>15</v>
      </c>
      <c r="P510" s="164"/>
      <c r="Q510" s="155"/>
      <c r="R510" s="6"/>
      <c r="S510" s="284" t="str">
        <f t="shared" si="21"/>
        <v>Grænmetislasagne með ricottaosti og hvítlauksbrauði</v>
      </c>
      <c r="T510" s="282">
        <f ca="1">IF($B510="","",$C510/1000*IFERROR(INDEX(Vöruskrá!$R:$R,MATCH($B510,Vöruskrá!$B:$B,0)),0))</f>
        <v>15000</v>
      </c>
      <c r="U510" s="283" t="str">
        <f t="shared" ca="1" si="22"/>
        <v/>
      </c>
      <c r="W510">
        <f t="shared" ca="1" si="23"/>
        <v>0</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 ca="1">IF(OR(B511="",C511=""),"",IFERROR(C511/1000*IFERROR(INDEX(Vöruskrá!R:R,MATCH(B511,Vöruskrá!B:B,0)),0)/1000,""))</f>
        <v>1.4</v>
      </c>
      <c r="P511" s="166"/>
      <c r="Q511" s="154"/>
      <c r="R511" s="26"/>
      <c r="S511" s="284" t="str">
        <f t="shared" si="21"/>
        <v>Grænmetislasagne með ricottaosti og hvítlauksbrauði</v>
      </c>
      <c r="T511" s="282">
        <f ca="1">IF($B511="","",$C511/1000*IFERROR(INDEX(Vöruskrá!$R:$R,MATCH($B511,Vöruskrá!$B:$B,0)),0))</f>
        <v>1400</v>
      </c>
      <c r="U511" s="283" t="str">
        <f t="shared" ca="1" si="22"/>
        <v/>
      </c>
      <c r="W511">
        <f t="shared" ca="1" si="23"/>
        <v>0</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 ca="1">IF(OR(B512="",C512=""),"",IFERROR(C512/1000*IFERROR(INDEX(Vöruskrá!R:R,MATCH(B512,Vöruskrá!B:B,0)),0)/1000,""))</f>
        <v>0.9</v>
      </c>
      <c r="P512" s="164"/>
      <c r="Q512" s="155"/>
      <c r="R512" s="6"/>
      <c r="S512" s="284" t="str">
        <f t="shared" si="21"/>
        <v>Grænmetislasagne með ricottaosti og hvítlauksbrauði</v>
      </c>
      <c r="T512" s="282">
        <f ca="1">IF($B512="","",$C512/1000*IFERROR(INDEX(Vöruskrá!$R:$R,MATCH($B512,Vöruskrá!$B:$B,0)),0))</f>
        <v>900</v>
      </c>
      <c r="U512" s="283" t="str">
        <f t="shared" ca="1" si="22"/>
        <v/>
      </c>
      <c r="W512">
        <f t="shared" ca="1" si="23"/>
        <v>0</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 ca="1">IF(OR(B513="",C513=""),"",IFERROR(C513/1000*IFERROR(INDEX(Vöruskrá!R:R,MATCH(B513,Vöruskrá!B:B,0)),0)/1000,""))</f>
        <v>2.2999999999999998</v>
      </c>
      <c r="P513" s="166"/>
      <c r="Q513" s="154"/>
      <c r="R513" s="26"/>
      <c r="S513" s="284" t="str">
        <f t="shared" si="21"/>
        <v>Grænmetislasagne með ricottaosti og hvítlauksbrauði</v>
      </c>
      <c r="T513" s="282">
        <f ca="1">IF($B513="","",$C513/1000*IFERROR(INDEX(Vöruskrá!$R:$R,MATCH($B513,Vöruskrá!$B:$B,0)),0))</f>
        <v>2300</v>
      </c>
      <c r="U513" s="283" t="str">
        <f t="shared" ca="1" si="22"/>
        <v/>
      </c>
      <c r="W513">
        <f t="shared" ca="1" si="23"/>
        <v>0</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 ca="1">IF(OR(B514="",C514=""),"",IFERROR(C514/1000*IFERROR(INDEX(Vöruskrá!R:R,MATCH(B514,Vöruskrá!B:B,0)),0)/1000,""))</f>
        <v>1.5</v>
      </c>
      <c r="P514" s="164"/>
      <c r="Q514" s="193"/>
      <c r="R514" s="156"/>
      <c r="S514" s="284" t="str">
        <f t="shared" si="21"/>
        <v>Grænmetislasagne með ricottaosti og hvítlauksbrauði</v>
      </c>
      <c r="T514" s="282">
        <f ca="1">IF($B514="","",$C514/1000*IFERROR(INDEX(Vöruskrá!$R:$R,MATCH($B514,Vöruskrá!$B:$B,0)),0))</f>
        <v>1500</v>
      </c>
      <c r="U514" s="283" t="str">
        <f t="shared" ca="1" si="22"/>
        <v/>
      </c>
      <c r="W514">
        <f t="shared" ca="1" si="23"/>
        <v>0</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 ca="1">IF(OR(B515="",C515=""),"",IFERROR(C515/1000*IFERROR(INDEX(Vöruskrá!R:R,MATCH(B515,Vöruskrá!B:B,0)),0)/1000,""))</f>
        <v/>
      </c>
      <c r="P515" s="189" t="s">
        <v>1773</v>
      </c>
      <c r="Q515" s="192" t="s">
        <v>1774</v>
      </c>
      <c r="R515" s="191" t="s">
        <v>1775</v>
      </c>
      <c r="S515" s="284" t="str">
        <f t="shared" si="21"/>
        <v>Quinoa-skál með bökuðum sætum kartöflum og avocado</v>
      </c>
      <c r="T515" s="282" t="str">
        <f ca="1">IF($B515="","",$C515/1000*IFERROR(INDEX(Vöruskrá!$R:$R,MATCH($B515,Vöruskrá!$B:$B,0)),0))</f>
        <v/>
      </c>
      <c r="U515" s="283">
        <f t="shared" ca="1" si="22"/>
        <v>788.48</v>
      </c>
      <c r="W515">
        <f t="shared" ca="1" si="23"/>
        <v>0</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 ca="1">IF(OR(B516="",C516=""),"",IFERROR(C516/1000*IFERROR(INDEX(Vöruskrá!R:R,MATCH(B516,Vöruskrá!B:B,0)),0)/1000,""))</f>
        <v>37.5</v>
      </c>
      <c r="P516" s="164"/>
      <c r="Q516" s="190"/>
      <c r="R516" s="157"/>
      <c r="S516" s="284" t="str">
        <f t="shared" ref="S516:S579" si="24">IF($A516="",S515,$A516)</f>
        <v>Quinoa-skál með bökuðum sætum kartöflum og avocado</v>
      </c>
      <c r="T516" s="282">
        <f ca="1">IF($B516="","",$C516/1000*IFERROR(INDEX(Vöruskrá!$R:$R,MATCH($B516,Vöruskrá!$B:$B,0)),0))</f>
        <v>37500</v>
      </c>
      <c r="U516" s="283" t="str">
        <f t="shared" ref="U516:U579" ca="1" si="25">IF($A516="","",IFERROR(SUMIFS($T:$T,$S:$S,$A516)/(SUMIFS($C:$C,$S:$S,$A516)/1000),""))</f>
        <v/>
      </c>
      <c r="W516">
        <f t="shared" ref="W516:W579" ca="1" si="26">IF($A516="",W515,$A516)</f>
        <v>0</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 ca="1">IF(OR(B517="",C517=""),"",IFERROR(C517/1000*IFERROR(INDEX(Vöruskrá!R:R,MATCH(B517,Vöruskrá!B:B,0)),0)/1000,""))</f>
        <v>14</v>
      </c>
      <c r="P517" s="166"/>
      <c r="Q517" s="154"/>
      <c r="R517" s="26"/>
      <c r="S517" s="284" t="str">
        <f t="shared" si="24"/>
        <v>Quinoa-skál með bökuðum sætum kartöflum og avocado</v>
      </c>
      <c r="T517" s="282">
        <f ca="1">IF($B517="","",$C517/1000*IFERROR(INDEX(Vöruskrá!$R:$R,MATCH($B517,Vöruskrá!$B:$B,0)),0))</f>
        <v>14000</v>
      </c>
      <c r="U517" s="283" t="str">
        <f t="shared" ca="1" si="25"/>
        <v/>
      </c>
      <c r="W517">
        <f t="shared" ca="1" si="26"/>
        <v>0</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 ca="1">IF(OR(B518="",C518=""),"",IFERROR(C518/1000*IFERROR(INDEX(Vöruskrá!R:R,MATCH(B518,Vöruskrá!B:B,0)),0)/1000,""))</f>
        <v>12</v>
      </c>
      <c r="P518" s="164"/>
      <c r="Q518" s="155"/>
      <c r="R518" s="6"/>
      <c r="S518" s="284" t="str">
        <f t="shared" si="24"/>
        <v>Quinoa-skál með bökuðum sætum kartöflum og avocado</v>
      </c>
      <c r="T518" s="282">
        <f ca="1">IF($B518="","",$C518/1000*IFERROR(INDEX(Vöruskrá!$R:$R,MATCH($B518,Vöruskrá!$B:$B,0)),0))</f>
        <v>12000</v>
      </c>
      <c r="U518" s="283" t="str">
        <f t="shared" ca="1" si="25"/>
        <v/>
      </c>
      <c r="W518">
        <f t="shared" ca="1" si="26"/>
        <v>0</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 ca="1">IF(OR(B519="",C519=""),"",IFERROR(C519/1000*IFERROR(INDEX(Vöruskrá!R:R,MATCH(B519,Vöruskrá!B:B,0)),0)/1000,""))</f>
        <v>6</v>
      </c>
      <c r="P519" s="166"/>
      <c r="Q519" s="154"/>
      <c r="R519" s="26"/>
      <c r="S519" s="284" t="str">
        <f t="shared" si="24"/>
        <v>Quinoa-skál með bökuðum sætum kartöflum og avocado</v>
      </c>
      <c r="T519" s="282">
        <f ca="1">IF($B519="","",$C519/1000*IFERROR(INDEX(Vöruskrá!$R:$R,MATCH($B519,Vöruskrá!$B:$B,0)),0))</f>
        <v>6000</v>
      </c>
      <c r="U519" s="283" t="str">
        <f t="shared" ca="1" si="25"/>
        <v/>
      </c>
      <c r="W519">
        <f t="shared" ca="1" si="26"/>
        <v>0</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 ca="1">IF(OR(B520="",C520=""),"",IFERROR(C520/1000*IFERROR(INDEX(Vöruskrá!R:R,MATCH(B520,Vöruskrá!B:B,0)),0)/1000,""))</f>
        <v>2.5</v>
      </c>
      <c r="P520" s="164"/>
      <c r="Q520" s="155"/>
      <c r="R520" s="6"/>
      <c r="S520" s="284" t="str">
        <f t="shared" si="24"/>
        <v>Quinoa-skál með bökuðum sætum kartöflum og avocado</v>
      </c>
      <c r="T520" s="282">
        <f ca="1">IF($B520="","",$C520/1000*IFERROR(INDEX(Vöruskrá!$R:$R,MATCH($B520,Vöruskrá!$B:$B,0)),0))</f>
        <v>2500</v>
      </c>
      <c r="U520" s="283" t="str">
        <f t="shared" ca="1" si="25"/>
        <v/>
      </c>
      <c r="W520">
        <f t="shared" ca="1" si="26"/>
        <v>0</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 ca="1">IF(OR(B521="",C521=""),"",IFERROR(C521/1000*IFERROR(INDEX(Vöruskrá!R:R,MATCH(B521,Vöruskrá!B:B,0)),0)/1000,""))</f>
        <v>1.2</v>
      </c>
      <c r="P521" s="166"/>
      <c r="Q521" s="154"/>
      <c r="R521" s="26"/>
      <c r="S521" s="284" t="str">
        <f t="shared" si="24"/>
        <v>Quinoa-skál með bökuðum sætum kartöflum og avocado</v>
      </c>
      <c r="T521" s="282">
        <f ca="1">IF($B521="","",$C521/1000*IFERROR(INDEX(Vöruskrá!$R:$R,MATCH($B521,Vöruskrá!$B:$B,0)),0))</f>
        <v>1200</v>
      </c>
      <c r="U521" s="283" t="str">
        <f t="shared" ca="1" si="25"/>
        <v/>
      </c>
      <c r="W521">
        <f t="shared" ca="1" si="26"/>
        <v>0</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 ca="1">IF(OR(B522="",C522=""),"",IFERROR(C522/1000*IFERROR(INDEX(Vöruskrá!R:R,MATCH(B522,Vöruskrá!B:B,0)),0)/1000,""))</f>
        <v>0.64800000000000002</v>
      </c>
      <c r="P522" s="164"/>
      <c r="Q522" s="155"/>
      <c r="R522" s="6"/>
      <c r="S522" s="284" t="str">
        <f t="shared" si="24"/>
        <v>Quinoa-skál með bökuðum sætum kartöflum og avocado</v>
      </c>
      <c r="T522" s="282">
        <f ca="1">IF($B522="","",$C522/1000*IFERROR(INDEX(Vöruskrá!$R:$R,MATCH($B522,Vöruskrá!$B:$B,0)),0))</f>
        <v>648</v>
      </c>
      <c r="U522" s="283" t="str">
        <f t="shared" ca="1" si="25"/>
        <v/>
      </c>
      <c r="W522">
        <f t="shared" ca="1" si="26"/>
        <v>0</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 ca="1">IF(OR(B523="",C523=""),"",IFERROR(C523/1000*IFERROR(INDEX(Vöruskrá!R:R,MATCH(B523,Vöruskrá!B:B,0)),0)/1000,""))</f>
        <v>1.5</v>
      </c>
      <c r="P523" s="166"/>
      <c r="Q523" s="154"/>
      <c r="R523" s="26"/>
      <c r="S523" s="284" t="str">
        <f t="shared" si="24"/>
        <v>Quinoa-skál með bökuðum sætum kartöflum og avocado</v>
      </c>
      <c r="T523" s="282">
        <f ca="1">IF($B523="","",$C523/1000*IFERROR(INDEX(Vöruskrá!$R:$R,MATCH($B523,Vöruskrá!$B:$B,0)),0))</f>
        <v>1500</v>
      </c>
      <c r="U523" s="283" t="str">
        <f t="shared" ca="1" si="25"/>
        <v/>
      </c>
      <c r="W523">
        <f t="shared" ca="1" si="26"/>
        <v>0</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 ca="1">IF(OR(B524="",C524=""),"",IFERROR(C524/1000*IFERROR(INDEX(Vöruskrá!R:R,MATCH(B524,Vöruskrá!B:B,0)),0)/1000,""))</f>
        <v>3.5</v>
      </c>
      <c r="P524" s="164"/>
      <c r="Q524" s="193"/>
      <c r="R524" s="156"/>
      <c r="S524" s="284" t="str">
        <f t="shared" si="24"/>
        <v>Quinoa-skál með bökuðum sætum kartöflum og avocado</v>
      </c>
      <c r="T524" s="282">
        <f ca="1">IF($B524="","",$C524/1000*IFERROR(INDEX(Vöruskrá!$R:$R,MATCH($B524,Vöruskrá!$B:$B,0)),0))</f>
        <v>3500</v>
      </c>
      <c r="U524" s="283" t="str">
        <f t="shared" ca="1" si="25"/>
        <v/>
      </c>
      <c r="W524">
        <f t="shared" ca="1" si="26"/>
        <v>0</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 ca="1">IF(OR(B525="",C525=""),"",IFERROR(C525/1000*IFERROR(INDEX(Vöruskrá!R:R,MATCH(B525,Vöruskrá!B:B,0)),0)/1000,""))</f>
        <v/>
      </c>
      <c r="P525" s="189" t="s">
        <v>1777</v>
      </c>
      <c r="Q525" s="188" t="s">
        <v>1778</v>
      </c>
      <c r="R525" s="187" t="s">
        <v>1779</v>
      </c>
      <c r="S525" s="284" t="str">
        <f t="shared" si="24"/>
        <v>Tofu-grænmetisstir-fry með núðlum og sojasósu</v>
      </c>
      <c r="T525" s="282" t="str">
        <f ca="1">IF($B525="","",$C525/1000*IFERROR(INDEX(Vöruskrá!$R:$R,MATCH($B525,Vöruskrá!$B:$B,0)),0))</f>
        <v/>
      </c>
      <c r="U525" s="283">
        <f t="shared" ca="1" si="25"/>
        <v>919.92857142857144</v>
      </c>
      <c r="W525">
        <f t="shared" ca="1" si="26"/>
        <v>0</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 ca="1">IF(OR(B526="",C526=""),"",IFERROR(C526/1000*IFERROR(INDEX(Vöruskrá!R:R,MATCH(B526,Vöruskrá!B:B,0)),0)/1000,""))</f>
        <v>54</v>
      </c>
      <c r="P526" s="164"/>
      <c r="Q526" s="190"/>
      <c r="R526" s="157"/>
      <c r="S526" s="284" t="str">
        <f t="shared" si="24"/>
        <v>Tofu-grænmetisstir-fry með núðlum og sojasósu</v>
      </c>
      <c r="T526" s="282">
        <f ca="1">IF($B526="","",$C526/1000*IFERROR(INDEX(Vöruskrá!$R:$R,MATCH($B526,Vöruskrá!$B:$B,0)),0))</f>
        <v>54000</v>
      </c>
      <c r="U526" s="283" t="str">
        <f t="shared" ca="1" si="25"/>
        <v/>
      </c>
      <c r="W526">
        <f t="shared" ca="1" si="26"/>
        <v>0</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 ca="1">IF(OR(B527="",C527=""),"",IFERROR(C527/1000*IFERROR(INDEX(Vöruskrá!R:R,MATCH(B527,Vöruskrá!B:B,0)),0)/1000,""))</f>
        <v>4.2249999999999996</v>
      </c>
      <c r="P527" s="166"/>
      <c r="Q527" s="154"/>
      <c r="R527" s="26"/>
      <c r="S527" s="284" t="str">
        <f t="shared" si="24"/>
        <v>Tofu-grænmetisstir-fry með núðlum og sojasósu</v>
      </c>
      <c r="T527" s="282">
        <f ca="1">IF($B527="","",$C527/1000*IFERROR(INDEX(Vöruskrá!$R:$R,MATCH($B527,Vöruskrá!$B:$B,0)),0))</f>
        <v>4225</v>
      </c>
      <c r="U527" s="283" t="str">
        <f t="shared" ca="1" si="25"/>
        <v/>
      </c>
      <c r="W527">
        <f t="shared" ca="1" si="26"/>
        <v>0</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 ca="1">IF(OR(B528="",C528=""),"",IFERROR(C528/1000*IFERROR(INDEX(Vöruskrá!R:R,MATCH(B528,Vöruskrá!B:B,0)),0)/1000,""))</f>
        <v>0.69499999999999995</v>
      </c>
      <c r="P528" s="164"/>
      <c r="Q528" s="155"/>
      <c r="R528" s="6"/>
      <c r="S528" s="284" t="str">
        <f t="shared" si="24"/>
        <v>Tofu-grænmetisstir-fry með núðlum og sojasósu</v>
      </c>
      <c r="T528" s="282">
        <f ca="1">IF($B528="","",$C528/1000*IFERROR(INDEX(Vöruskrá!$R:$R,MATCH($B528,Vöruskrá!$B:$B,0)),0))</f>
        <v>695</v>
      </c>
      <c r="U528" s="283" t="str">
        <f t="shared" ca="1" si="25"/>
        <v/>
      </c>
      <c r="W528">
        <f t="shared" ca="1" si="26"/>
        <v>0</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 ca="1">IF(OR(B529="",C529=""),"",IFERROR(C529/1000*IFERROR(INDEX(Vöruskrá!R:R,MATCH(B529,Vöruskrá!B:B,0)),0)/1000,""))</f>
        <v>1.2</v>
      </c>
      <c r="P529" s="166"/>
      <c r="Q529" s="154"/>
      <c r="R529" s="26"/>
      <c r="S529" s="284" t="str">
        <f t="shared" si="24"/>
        <v>Tofu-grænmetisstir-fry með núðlum og sojasósu</v>
      </c>
      <c r="T529" s="282">
        <f ca="1">IF($B529="","",$C529/1000*IFERROR(INDEX(Vöruskrá!$R:$R,MATCH($B529,Vöruskrá!$B:$B,0)),0))</f>
        <v>1200</v>
      </c>
      <c r="U529" s="283" t="str">
        <f t="shared" ca="1" si="25"/>
        <v/>
      </c>
      <c r="W529">
        <f t="shared" ca="1" si="26"/>
        <v>0</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 ca="1">IF(OR(B530="",C530=""),"",IFERROR(C530/1000*IFERROR(INDEX(Vöruskrá!R:R,MATCH(B530,Vöruskrá!B:B,0)),0)/1000,""))</f>
        <v>1.5</v>
      </c>
      <c r="P530" s="164"/>
      <c r="Q530" s="155"/>
      <c r="R530" s="6"/>
      <c r="S530" s="284" t="str">
        <f t="shared" si="24"/>
        <v>Tofu-grænmetisstir-fry með núðlum og sojasósu</v>
      </c>
      <c r="T530" s="282">
        <f ca="1">IF($B530="","",$C530/1000*IFERROR(INDEX(Vöruskrá!$R:$R,MATCH($B530,Vöruskrá!$B:$B,0)),0))</f>
        <v>1500</v>
      </c>
      <c r="U530" s="283" t="str">
        <f t="shared" ca="1" si="25"/>
        <v/>
      </c>
      <c r="W530">
        <f t="shared" ca="1" si="26"/>
        <v>0</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 ca="1">IF(OR(B531="",C531=""),"",IFERROR(C531/1000*IFERROR(INDEX(Vöruskrá!R:R,MATCH(B531,Vöruskrá!B:B,0)),0)/1000,""))</f>
        <v>0.6</v>
      </c>
      <c r="P531" s="166"/>
      <c r="Q531" s="154"/>
      <c r="R531" s="26"/>
      <c r="S531" s="284" t="str">
        <f t="shared" si="24"/>
        <v>Tofu-grænmetisstir-fry með núðlum og sojasósu</v>
      </c>
      <c r="T531" s="282">
        <f ca="1">IF($B531="","",$C531/1000*IFERROR(INDEX(Vöruskrá!$R:$R,MATCH($B531,Vöruskrá!$B:$B,0)),0))</f>
        <v>600</v>
      </c>
      <c r="U531" s="283" t="str">
        <f t="shared" ca="1" si="25"/>
        <v/>
      </c>
      <c r="W531">
        <f t="shared" ca="1" si="26"/>
        <v>0</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 ca="1">IF(OR(B532="",C532=""),"",IFERROR(C532/1000*IFERROR(INDEX(Vöruskrá!R:R,MATCH(B532,Vöruskrá!B:B,0)),0)/1000,""))</f>
        <v>0.17499999999999999</v>
      </c>
      <c r="P532" s="164"/>
      <c r="Q532" s="155"/>
      <c r="R532" s="6"/>
      <c r="S532" s="284" t="str">
        <f t="shared" si="24"/>
        <v>Tofu-grænmetisstir-fry með núðlum og sojasósu</v>
      </c>
      <c r="T532" s="282">
        <f ca="1">IF($B532="","",$C532/1000*IFERROR(INDEX(Vöruskrá!$R:$R,MATCH($B532,Vöruskrá!$B:$B,0)),0))</f>
        <v>175</v>
      </c>
      <c r="U532" s="283" t="str">
        <f t="shared" ca="1" si="25"/>
        <v/>
      </c>
      <c r="W532">
        <f t="shared" ca="1" si="26"/>
        <v>0</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 ca="1">IF(OR(B533="",C533=""),"",IFERROR(C533/1000*IFERROR(INDEX(Vöruskrá!R:R,MATCH(B533,Vöruskrá!B:B,0)),0)/1000,""))</f>
        <v>1.5</v>
      </c>
      <c r="P533" s="166"/>
      <c r="Q533" s="154"/>
      <c r="R533" s="26"/>
      <c r="S533" s="284" t="str">
        <f t="shared" si="24"/>
        <v>Tofu-grænmetisstir-fry með núðlum og sojasósu</v>
      </c>
      <c r="T533" s="282">
        <f ca="1">IF($B533="","",$C533/1000*IFERROR(INDEX(Vöruskrá!$R:$R,MATCH($B533,Vöruskrá!$B:$B,0)),0))</f>
        <v>1500</v>
      </c>
      <c r="U533" s="283" t="str">
        <f t="shared" ca="1" si="25"/>
        <v/>
      </c>
      <c r="W533">
        <f t="shared" ca="1" si="26"/>
        <v>0</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 ca="1">IF(OR(B534="",C534=""),"",IFERROR(C534/1000*IFERROR(INDEX(Vöruskrá!R:R,MATCH(B534,Vöruskrá!B:B,0)),0)/1000,""))</f>
        <v>0.5</v>
      </c>
      <c r="P534" s="164"/>
      <c r="Q534" s="193"/>
      <c r="R534" s="156"/>
      <c r="S534" s="284" t="str">
        <f t="shared" si="24"/>
        <v>Tofu-grænmetisstir-fry með núðlum og sojasósu</v>
      </c>
      <c r="T534" s="282">
        <f ca="1">IF($B534="","",$C534/1000*IFERROR(INDEX(Vöruskrá!$R:$R,MATCH($B534,Vöruskrá!$B:$B,0)),0))</f>
        <v>500</v>
      </c>
      <c r="U534" s="283" t="str">
        <f t="shared" ca="1" si="25"/>
        <v/>
      </c>
      <c r="W534">
        <f t="shared" ca="1" si="26"/>
        <v>0</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 ca="1">IF(OR(B535="",C535=""),"",IFERROR(C535/1000*IFERROR(INDEX(Vöruskrá!R:R,MATCH(B535,Vöruskrá!B:B,0)),0)/1000,""))</f>
        <v/>
      </c>
      <c r="P535" s="189" t="s">
        <v>1781</v>
      </c>
      <c r="Q535" s="192" t="s">
        <v>1782</v>
      </c>
      <c r="R535" s="191" t="s">
        <v>1783</v>
      </c>
      <c r="S535" s="284" t="str">
        <f t="shared" si="24"/>
        <v>Heimabakaðar pizzasnitter með grænmeti og osti</v>
      </c>
      <c r="T535" s="282" t="str">
        <f ca="1">IF($B535="","",$C535/1000*IFERROR(INDEX(Vöruskrá!$R:$R,MATCH($B535,Vöruskrá!$B:$B,0)),0))</f>
        <v/>
      </c>
      <c r="U535" s="283">
        <f t="shared" ca="1" si="25"/>
        <v>774.4</v>
      </c>
      <c r="W535">
        <f t="shared" ca="1" si="26"/>
        <v>0</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 ca="1">IF(OR(B536="",C536=""),"",IFERROR(C536/1000*IFERROR(INDEX(Vöruskrá!R:R,MATCH(B536,Vöruskrá!B:B,0)),0)/1000,""))</f>
        <v>27</v>
      </c>
      <c r="P536" s="164"/>
      <c r="Q536" s="190"/>
      <c r="R536" s="157"/>
      <c r="S536" s="284" t="str">
        <f t="shared" si="24"/>
        <v>Heimabakaðar pizzasnitter með grænmeti og osti</v>
      </c>
      <c r="T536" s="282">
        <f ca="1">IF($B536="","",$C536/1000*IFERROR(INDEX(Vöruskrá!$R:$R,MATCH($B536,Vöruskrá!$B:$B,0)),0))</f>
        <v>27000</v>
      </c>
      <c r="U536" s="283" t="str">
        <f t="shared" ca="1" si="25"/>
        <v/>
      </c>
      <c r="W536">
        <f t="shared" ca="1" si="26"/>
        <v>0</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 ca="1">IF(OR(B537="",C537=""),"",IFERROR(C537/1000*IFERROR(INDEX(Vöruskrá!R:R,MATCH(B537,Vöruskrá!B:B,0)),0)/1000,""))</f>
        <v>8.0399999999999991</v>
      </c>
      <c r="P537" s="166"/>
      <c r="Q537" s="154"/>
      <c r="R537" s="26"/>
      <c r="S537" s="284" t="str">
        <f t="shared" si="24"/>
        <v>Heimabakaðar pizzasnitter með grænmeti og osti</v>
      </c>
      <c r="T537" s="282">
        <f ca="1">IF($B537="","",$C537/1000*IFERROR(INDEX(Vöruskrá!$R:$R,MATCH($B537,Vöruskrá!$B:$B,0)),0))</f>
        <v>8040</v>
      </c>
      <c r="U537" s="283" t="str">
        <f t="shared" ca="1" si="25"/>
        <v/>
      </c>
      <c r="W537">
        <f t="shared" ca="1" si="26"/>
        <v>0</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 ca="1">IF(OR(B538="",C538=""),"",IFERROR(C538/1000*IFERROR(INDEX(Vöruskrá!R:R,MATCH(B538,Vöruskrá!B:B,0)),0)/1000,""))</f>
        <v>30</v>
      </c>
      <c r="P538" s="164"/>
      <c r="Q538" s="155"/>
      <c r="R538" s="6"/>
      <c r="S538" s="284" t="str">
        <f t="shared" si="24"/>
        <v>Heimabakaðar pizzasnitter með grænmeti og osti</v>
      </c>
      <c r="T538" s="282">
        <f ca="1">IF($B538="","",$C538/1000*IFERROR(INDEX(Vöruskrá!$R:$R,MATCH($B538,Vöruskrá!$B:$B,0)),0))</f>
        <v>30000</v>
      </c>
      <c r="U538" s="283" t="str">
        <f t="shared" ca="1" si="25"/>
        <v/>
      </c>
      <c r="W538">
        <f t="shared" ca="1" si="26"/>
        <v>0</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 ca="1">IF(OR(B539="",C539=""),"",IFERROR(C539/1000*IFERROR(INDEX(Vöruskrá!R:R,MATCH(B539,Vöruskrá!B:B,0)),0)/1000,""))</f>
        <v>0</v>
      </c>
      <c r="P539" s="166"/>
      <c r="Q539" s="154"/>
      <c r="R539" s="26"/>
      <c r="S539" s="284" t="str">
        <f t="shared" si="24"/>
        <v>Heimabakaðar pizzasnitter með grænmeti og osti</v>
      </c>
      <c r="T539" s="282">
        <f ca="1">IF($B539="","",$C539/1000*IFERROR(INDEX(Vöruskrá!$R:$R,MATCH($B539,Vöruskrá!$B:$B,0)),0))</f>
        <v>0</v>
      </c>
      <c r="U539" s="283" t="str">
        <f t="shared" ca="1" si="25"/>
        <v/>
      </c>
      <c r="W539">
        <f t="shared" ca="1" si="26"/>
        <v>0</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 ca="1">IF(OR(B540="",C540=""),"",IFERROR(C540/1000*IFERROR(INDEX(Vöruskrá!R:R,MATCH(B540,Vöruskrá!B:B,0)),0)/1000,""))</f>
        <v>0.97199999999999998</v>
      </c>
      <c r="P540" s="164"/>
      <c r="Q540" s="155"/>
      <c r="R540" s="6"/>
      <c r="S540" s="284" t="str">
        <f t="shared" si="24"/>
        <v>Heimabakaðar pizzasnitter með grænmeti og osti</v>
      </c>
      <c r="T540" s="282">
        <f ca="1">IF($B540="","",$C540/1000*IFERROR(INDEX(Vöruskrá!$R:$R,MATCH($B540,Vöruskrá!$B:$B,0)),0))</f>
        <v>972</v>
      </c>
      <c r="U540" s="283" t="str">
        <f t="shared" ca="1" si="25"/>
        <v/>
      </c>
      <c r="W540">
        <f t="shared" ca="1" si="26"/>
        <v>0</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 ca="1">IF(OR(B541="",C541=""),"",IFERROR(C541/1000*IFERROR(INDEX(Vöruskrá!R:R,MATCH(B541,Vöruskrá!B:B,0)),0)/1000,""))</f>
        <v>4.9279999999999999</v>
      </c>
      <c r="P541" s="166"/>
      <c r="Q541" s="154"/>
      <c r="R541" s="26"/>
      <c r="S541" s="284" t="str">
        <f t="shared" si="24"/>
        <v>Heimabakaðar pizzasnitter með grænmeti og osti</v>
      </c>
      <c r="T541" s="282">
        <f ca="1">IF($B541="","",$C541/1000*IFERROR(INDEX(Vöruskrá!$R:$R,MATCH($B541,Vöruskrá!$B:$B,0)),0))</f>
        <v>4928</v>
      </c>
      <c r="U541" s="283" t="str">
        <f t="shared" ca="1" si="25"/>
        <v/>
      </c>
      <c r="W541">
        <f t="shared" ca="1" si="26"/>
        <v>0</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 ca="1">IF(OR(B542="",C542=""),"",IFERROR(C542/1000*IFERROR(INDEX(Vöruskrá!R:R,MATCH(B542,Vöruskrá!B:B,0)),0)/1000,""))</f>
        <v>3</v>
      </c>
      <c r="P542" s="164"/>
      <c r="Q542" s="155"/>
      <c r="R542" s="6"/>
      <c r="S542" s="284" t="str">
        <f t="shared" si="24"/>
        <v>Heimabakaðar pizzasnitter með grænmeti og osti</v>
      </c>
      <c r="T542" s="282">
        <f ca="1">IF($B542="","",$C542/1000*IFERROR(INDEX(Vöruskrá!$R:$R,MATCH($B542,Vöruskrá!$B:$B,0)),0))</f>
        <v>3000</v>
      </c>
      <c r="U542" s="283" t="str">
        <f t="shared" ca="1" si="25"/>
        <v/>
      </c>
      <c r="W542">
        <f t="shared" ca="1" si="26"/>
        <v>0</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 ca="1">IF(OR(B543="",C543=""),"",IFERROR(C543/1000*IFERROR(INDEX(Vöruskrá!R:R,MATCH(B543,Vöruskrá!B:B,0)),0)/1000,""))</f>
        <v>3.5</v>
      </c>
      <c r="P543" s="166"/>
      <c r="Q543" s="194"/>
      <c r="R543" s="195"/>
      <c r="S543" s="284" t="str">
        <f t="shared" si="24"/>
        <v>Heimabakaðar pizzasnitter með grænmeti og osti</v>
      </c>
      <c r="T543" s="282">
        <f ca="1">IF($B543="","",$C543/1000*IFERROR(INDEX(Vöruskrá!$R:$R,MATCH($B543,Vöruskrá!$B:$B,0)),0))</f>
        <v>3500</v>
      </c>
      <c r="U543" s="283" t="str">
        <f t="shared" ca="1" si="25"/>
        <v/>
      </c>
      <c r="W543">
        <f t="shared" ca="1" si="26"/>
        <v>0</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 ca="1">IF(OR(B544="",C544=""),"",IFERROR(C544/1000*IFERROR(INDEX(Vöruskrá!R:R,MATCH(B544,Vöruskrá!B:B,0)),0)/1000,""))</f>
        <v/>
      </c>
      <c r="P544" s="189" t="s">
        <v>1785</v>
      </c>
      <c r="Q544" s="188" t="s">
        <v>1786</v>
      </c>
      <c r="R544" s="187" t="s">
        <v>1787</v>
      </c>
      <c r="S544" s="284" t="str">
        <f t="shared" si="24"/>
        <v>Couscous með ofnbökuðu grænmeti og fetaosti</v>
      </c>
      <c r="T544" s="282" t="str">
        <f ca="1">IF($B544="","",$C544/1000*IFERROR(INDEX(Vöruskrá!$R:$R,MATCH($B544,Vöruskrá!$B:$B,0)),0))</f>
        <v/>
      </c>
      <c r="U544" s="283">
        <f t="shared" ca="1" si="25"/>
        <v>764.24</v>
      </c>
      <c r="W544">
        <f t="shared" ca="1" si="26"/>
        <v>0</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 ca="1">IF(OR(B545="",C545=""),"",IFERROR(C545/1000*IFERROR(INDEX(Vöruskrá!R:R,MATCH(B545,Vöruskrá!B:B,0)),0)/1000,""))</f>
        <v>15</v>
      </c>
      <c r="P545" s="164"/>
      <c r="Q545" s="196"/>
      <c r="R545" s="197"/>
      <c r="S545" s="284" t="str">
        <f t="shared" si="24"/>
        <v>Couscous með ofnbökuðu grænmeti og fetaosti</v>
      </c>
      <c r="T545" s="282">
        <f ca="1">IF($B545="","",$C545/1000*IFERROR(INDEX(Vöruskrá!$R:$R,MATCH($B545,Vöruskrá!$B:$B,0)),0))</f>
        <v>15000</v>
      </c>
      <c r="U545" s="283" t="str">
        <f t="shared" ca="1" si="25"/>
        <v/>
      </c>
      <c r="W545">
        <f t="shared" ca="1" si="26"/>
        <v>0</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 ca="1">IF(OR(B546="",C546=""),"",IFERROR(C546/1000*IFERROR(INDEX(Vöruskrá!R:R,MATCH(B546,Vöruskrá!B:B,0)),0)/1000,""))</f>
        <v>0</v>
      </c>
      <c r="P546" s="166"/>
      <c r="Q546" s="155"/>
      <c r="R546" s="6"/>
      <c r="S546" s="284" t="str">
        <f t="shared" si="24"/>
        <v>Couscous með ofnbökuðu grænmeti og fetaosti</v>
      </c>
      <c r="T546" s="282">
        <f ca="1">IF($B546="","",$C546/1000*IFERROR(INDEX(Vöruskrá!$R:$R,MATCH($B546,Vöruskrá!$B:$B,0)),0))</f>
        <v>0</v>
      </c>
      <c r="U546" s="283" t="str">
        <f t="shared" ca="1" si="25"/>
        <v/>
      </c>
      <c r="W546">
        <f t="shared" ca="1" si="26"/>
        <v>0</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 ca="1">IF(OR(B547="",C547=""),"",IFERROR(C547/1000*IFERROR(INDEX(Vöruskrá!R:R,MATCH(B547,Vöruskrá!B:B,0)),0)/1000,""))</f>
        <v>42</v>
      </c>
      <c r="P547" s="164"/>
      <c r="Q547" s="154"/>
      <c r="R547" s="26"/>
      <c r="S547" s="284" t="str">
        <f t="shared" si="24"/>
        <v>Couscous með ofnbökuðu grænmeti og fetaosti</v>
      </c>
      <c r="T547" s="282">
        <f ca="1">IF($B547="","",$C547/1000*IFERROR(INDEX(Vöruskrá!$R:$R,MATCH($B547,Vöruskrá!$B:$B,0)),0))</f>
        <v>42000</v>
      </c>
      <c r="U547" s="283" t="str">
        <f t="shared" ca="1" si="25"/>
        <v/>
      </c>
      <c r="W547">
        <f t="shared" ca="1" si="26"/>
        <v>0</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 ca="1">IF(OR(B548="",C548=""),"",IFERROR(C548/1000*IFERROR(INDEX(Vöruskrá!R:R,MATCH(B548,Vöruskrá!B:B,0)),0)/1000,""))</f>
        <v>1</v>
      </c>
      <c r="P548" s="166"/>
      <c r="Q548" s="155"/>
      <c r="R548" s="6"/>
      <c r="S548" s="284" t="str">
        <f t="shared" si="24"/>
        <v>Couscous með ofnbökuðu grænmeti og fetaosti</v>
      </c>
      <c r="T548" s="282">
        <f ca="1">IF($B548="","",$C548/1000*IFERROR(INDEX(Vöruskrá!$R:$R,MATCH($B548,Vöruskrá!$B:$B,0)),0))</f>
        <v>1000</v>
      </c>
      <c r="U548" s="283" t="str">
        <f t="shared" ca="1" si="25"/>
        <v/>
      </c>
      <c r="W548">
        <f t="shared" ca="1" si="26"/>
        <v>0</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 ca="1">IF(OR(B549="",C549=""),"",IFERROR(C549/1000*IFERROR(INDEX(Vöruskrá!R:R,MATCH(B549,Vöruskrá!B:B,0)),0)/1000,""))</f>
        <v>1.62</v>
      </c>
      <c r="P549" s="164"/>
      <c r="Q549" s="154"/>
      <c r="R549" s="26"/>
      <c r="S549" s="284" t="str">
        <f t="shared" si="24"/>
        <v>Couscous með ofnbökuðu grænmeti og fetaosti</v>
      </c>
      <c r="T549" s="282">
        <f ca="1">IF($B549="","",$C549/1000*IFERROR(INDEX(Vöruskrá!$R:$R,MATCH($B549,Vöruskrá!$B:$B,0)),0))</f>
        <v>1620</v>
      </c>
      <c r="U549" s="283" t="str">
        <f t="shared" ca="1" si="25"/>
        <v/>
      </c>
      <c r="W549">
        <f t="shared" ca="1" si="26"/>
        <v>0</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 ca="1">IF(OR(B550="",C550=""),"",IFERROR(C550/1000*IFERROR(INDEX(Vöruskrá!R:R,MATCH(B550,Vöruskrá!B:B,0)),0)/1000,""))</f>
        <v>3.4260000000000002</v>
      </c>
      <c r="P550" s="166"/>
      <c r="Q550" s="155"/>
      <c r="R550" s="6"/>
      <c r="S550" s="284" t="str">
        <f t="shared" si="24"/>
        <v>Couscous með ofnbökuðu grænmeti og fetaosti</v>
      </c>
      <c r="T550" s="282">
        <f ca="1">IF($B550="","",$C550/1000*IFERROR(INDEX(Vöruskrá!$R:$R,MATCH($B550,Vöruskrá!$B:$B,0)),0))</f>
        <v>3426</v>
      </c>
      <c r="U550" s="283" t="str">
        <f t="shared" ca="1" si="25"/>
        <v/>
      </c>
      <c r="W550">
        <f t="shared" ca="1" si="26"/>
        <v>0</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 ca="1">IF(OR(B551="",C551=""),"",IFERROR(C551/1000*IFERROR(INDEX(Vöruskrá!R:R,MATCH(B551,Vöruskrá!B:B,0)),0)/1000,""))</f>
        <v>4.9279999999999999</v>
      </c>
      <c r="P551" s="164"/>
      <c r="Q551" s="154"/>
      <c r="R551" s="26"/>
      <c r="S551" s="284" t="str">
        <f t="shared" si="24"/>
        <v>Couscous með ofnbökuðu grænmeti og fetaosti</v>
      </c>
      <c r="T551" s="282">
        <f ca="1">IF($B551="","",$C551/1000*IFERROR(INDEX(Vöruskrá!$R:$R,MATCH($B551,Vöruskrá!$B:$B,0)),0))</f>
        <v>4928</v>
      </c>
      <c r="U551" s="283" t="str">
        <f t="shared" ca="1" si="25"/>
        <v/>
      </c>
      <c r="W551">
        <f t="shared" ca="1" si="26"/>
        <v>0</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 ca="1">IF(OR(B552="",C552=""),"",IFERROR(C552/1000*IFERROR(INDEX(Vöruskrá!R:R,MATCH(B552,Vöruskrá!B:B,0)),0)/1000,""))</f>
        <v>3</v>
      </c>
      <c r="P552" s="166"/>
      <c r="Q552" s="155"/>
      <c r="R552" s="6"/>
      <c r="S552" s="284" t="str">
        <f t="shared" si="24"/>
        <v>Couscous með ofnbökuðu grænmeti og fetaosti</v>
      </c>
      <c r="T552" s="282">
        <f ca="1">IF($B552="","",$C552/1000*IFERROR(INDEX(Vöruskrá!$R:$R,MATCH($B552,Vöruskrá!$B:$B,0)),0))</f>
        <v>3000</v>
      </c>
      <c r="U552" s="283" t="str">
        <f t="shared" ca="1" si="25"/>
        <v/>
      </c>
      <c r="W552">
        <f t="shared" ca="1" si="26"/>
        <v>0</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 ca="1">IF(OR(B553="",C553=""),"",IFERROR(C553/1000*IFERROR(INDEX(Vöruskrá!R:R,MATCH(B553,Vöruskrá!B:B,0)),0)/1000,""))</f>
        <v>3.5</v>
      </c>
      <c r="P553" s="164"/>
      <c r="Q553" s="154"/>
      <c r="R553" s="26"/>
      <c r="S553" s="284" t="str">
        <f t="shared" si="24"/>
        <v>Couscous með ofnbökuðu grænmeti og fetaosti</v>
      </c>
      <c r="T553" s="282">
        <f ca="1">IF($B553="","",$C553/1000*IFERROR(INDEX(Vöruskrá!$R:$R,MATCH($B553,Vöruskrá!$B:$B,0)),0))</f>
        <v>3500</v>
      </c>
      <c r="U553" s="283" t="str">
        <f t="shared" ca="1" si="25"/>
        <v/>
      </c>
      <c r="W553">
        <f t="shared" ca="1" si="26"/>
        <v>0</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 ca="1">IF(OR(B554="",C554=""),"",IFERROR(C554/1000*IFERROR(INDEX(Vöruskrá!R:R,MATCH(B554,Vöruskrá!B:B,0)),0)/1000,""))</f>
        <v>1.2</v>
      </c>
      <c r="P554" s="166"/>
      <c r="Q554" s="155"/>
      <c r="R554" s="6"/>
      <c r="S554" s="284" t="str">
        <f t="shared" si="24"/>
        <v>Couscous með ofnbökuðu grænmeti og fetaosti</v>
      </c>
      <c r="T554" s="282">
        <f ca="1">IF($B554="","",$C554/1000*IFERROR(INDEX(Vöruskrá!$R:$R,MATCH($B554,Vöruskrá!$B:$B,0)),0))</f>
        <v>1200</v>
      </c>
      <c r="U554" s="283" t="str">
        <f t="shared" ca="1" si="25"/>
        <v/>
      </c>
      <c r="W554">
        <f t="shared" ca="1" si="26"/>
        <v>0</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 ca="1">IF(OR(B555="",C555=""),"",IFERROR(C555/1000*IFERROR(INDEX(Vöruskrá!R:R,MATCH(B555,Vöruskrá!B:B,0)),0)/1000,""))</f>
        <v>0.75</v>
      </c>
      <c r="P555" s="164"/>
      <c r="Q555" s="194"/>
      <c r="R555" s="195"/>
      <c r="S555" s="284" t="str">
        <f t="shared" si="24"/>
        <v>Couscous með ofnbökuðu grænmeti og fetaosti</v>
      </c>
      <c r="T555" s="282">
        <f ca="1">IF($B555="","",$C555/1000*IFERROR(INDEX(Vöruskrá!$R:$R,MATCH($B555,Vöruskrá!$B:$B,0)),0))</f>
        <v>750</v>
      </c>
      <c r="U555" s="283" t="str">
        <f t="shared" ca="1" si="25"/>
        <v/>
      </c>
      <c r="W555">
        <f t="shared" ca="1" si="26"/>
        <v>0</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 ca="1">IF(OR(B556="",C556=""),"",IFERROR(C556/1000*IFERROR(INDEX(Vöruskrá!R:R,MATCH(B556,Vöruskrá!B:B,0)),0)/1000,""))</f>
        <v/>
      </c>
      <c r="P556" s="189" t="s">
        <v>1789</v>
      </c>
      <c r="Q556" s="188" t="s">
        <v>1790</v>
      </c>
      <c r="R556" s="187" t="s">
        <v>1791</v>
      </c>
      <c r="S556" s="284" t="str">
        <f t="shared" si="24"/>
        <v>Mildur kjúklingabaunakari (chana masala) með hrísgrjónum</v>
      </c>
      <c r="T556" s="282" t="str">
        <f ca="1">IF($B556="","",$C556/1000*IFERROR(INDEX(Vöruskrá!$R:$R,MATCH($B556,Vöruskrá!$B:$B,0)),0))</f>
        <v/>
      </c>
      <c r="U556" s="283">
        <f t="shared" ca="1" si="25"/>
        <v>935.76666666666665</v>
      </c>
      <c r="W556">
        <f t="shared" ca="1" si="26"/>
        <v>0</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 ca="1">IF(OR(B557="",C557=""),"",IFERROR(C557/1000*IFERROR(INDEX(Vöruskrá!R:R,MATCH(B557,Vöruskrá!B:B,0)),0)/1000,""))</f>
        <v>48</v>
      </c>
      <c r="P557" s="164"/>
      <c r="Q557" s="190"/>
      <c r="R557" s="157"/>
      <c r="S557" s="284" t="str">
        <f t="shared" si="24"/>
        <v>Mildur kjúklingabaunakari (chana masala) með hrísgrjónum</v>
      </c>
      <c r="T557" s="282">
        <f ca="1">IF($B557="","",$C557/1000*IFERROR(INDEX(Vöruskrá!$R:$R,MATCH($B557,Vöruskrá!$B:$B,0)),0))</f>
        <v>48000</v>
      </c>
      <c r="U557" s="283" t="str">
        <f t="shared" ca="1" si="25"/>
        <v/>
      </c>
      <c r="W557">
        <f t="shared" ca="1" si="26"/>
        <v>0</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 ca="1">IF(OR(B558="",C558=""),"",IFERROR(C558/1000*IFERROR(INDEX(Vöruskrá!R:R,MATCH(B558,Vöruskrá!B:B,0)),0)/1000,""))</f>
        <v>8.0399999999999991</v>
      </c>
      <c r="P558" s="166"/>
      <c r="Q558" s="154"/>
      <c r="R558" s="26"/>
      <c r="S558" s="284" t="str">
        <f t="shared" si="24"/>
        <v>Mildur kjúklingabaunakari (chana masala) með hrísgrjónum</v>
      </c>
      <c r="T558" s="282">
        <f ca="1">IF($B558="","",$C558/1000*IFERROR(INDEX(Vöruskrá!$R:$R,MATCH($B558,Vöruskrá!$B:$B,0)),0))</f>
        <v>8040</v>
      </c>
      <c r="U558" s="283" t="str">
        <f t="shared" ca="1" si="25"/>
        <v/>
      </c>
      <c r="W558">
        <f t="shared" ca="1" si="26"/>
        <v>0</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 ca="1">IF(OR(B559="",C559=""),"",IFERROR(C559/1000*IFERROR(INDEX(Vöruskrá!R:R,MATCH(B559,Vöruskrá!B:B,0)),0)/1000,""))</f>
        <v>4.5</v>
      </c>
      <c r="P559" s="164"/>
      <c r="Q559" s="155"/>
      <c r="R559" s="6"/>
      <c r="S559" s="284" t="str">
        <f t="shared" si="24"/>
        <v>Mildur kjúklingabaunakari (chana masala) með hrísgrjónum</v>
      </c>
      <c r="T559" s="282">
        <f ca="1">IF($B559="","",$C559/1000*IFERROR(INDEX(Vöruskrá!$R:$R,MATCH($B559,Vöruskrá!$B:$B,0)),0))</f>
        <v>4500</v>
      </c>
      <c r="U559" s="283" t="str">
        <f t="shared" ca="1" si="25"/>
        <v/>
      </c>
      <c r="W559">
        <f t="shared" ca="1" si="26"/>
        <v>0</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 ca="1">IF(OR(B560="",C560=""),"",IFERROR(C560/1000*IFERROR(INDEX(Vöruskrá!R:R,MATCH(B560,Vöruskrá!B:B,0)),0)/1000,""))</f>
        <v>1.25</v>
      </c>
      <c r="P560" s="166"/>
      <c r="Q560" s="154"/>
      <c r="R560" s="26"/>
      <c r="S560" s="284" t="str">
        <f t="shared" si="24"/>
        <v>Mildur kjúklingabaunakari (chana masala) með hrísgrjónum</v>
      </c>
      <c r="T560" s="282">
        <f ca="1">IF($B560="","",$C560/1000*IFERROR(INDEX(Vöruskrá!$R:$R,MATCH($B560,Vöruskrá!$B:$B,0)),0))</f>
        <v>1250</v>
      </c>
      <c r="U560" s="283" t="str">
        <f t="shared" ca="1" si="25"/>
        <v/>
      </c>
      <c r="W560">
        <f t="shared" ca="1" si="26"/>
        <v>0</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 ca="1">IF(OR(B561="",C561=""),"",IFERROR(C561/1000*IFERROR(INDEX(Vöruskrá!R:R,MATCH(B561,Vöruskrá!B:B,0)),0)/1000,""))</f>
        <v>1.5</v>
      </c>
      <c r="P561" s="164"/>
      <c r="Q561" s="155"/>
      <c r="R561" s="6"/>
      <c r="S561" s="284" t="str">
        <f t="shared" si="24"/>
        <v>Mildur kjúklingabaunakari (chana masala) með hrísgrjónum</v>
      </c>
      <c r="T561" s="282">
        <f ca="1">IF($B561="","",$C561/1000*IFERROR(INDEX(Vöruskrá!$R:$R,MATCH($B561,Vöruskrá!$B:$B,0)),0))</f>
        <v>1500</v>
      </c>
      <c r="U561" s="283" t="str">
        <f t="shared" ca="1" si="25"/>
        <v/>
      </c>
      <c r="W561">
        <f t="shared" ca="1" si="26"/>
        <v>0</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 ca="1">IF(OR(B562="",C562=""),"",IFERROR(C562/1000*IFERROR(INDEX(Vöruskrá!R:R,MATCH(B562,Vöruskrá!B:B,0)),0)/1000,""))</f>
        <v>4.5</v>
      </c>
      <c r="P562" s="166"/>
      <c r="Q562" s="154"/>
      <c r="R562" s="26"/>
      <c r="S562" s="284" t="str">
        <f t="shared" si="24"/>
        <v>Mildur kjúklingabaunakari (chana masala) með hrísgrjónum</v>
      </c>
      <c r="T562" s="282">
        <f ca="1">IF($B562="","",$C562/1000*IFERROR(INDEX(Vöruskrá!$R:$R,MATCH($B562,Vöruskrá!$B:$B,0)),0))</f>
        <v>4500</v>
      </c>
      <c r="U562" s="283" t="str">
        <f t="shared" ca="1" si="25"/>
        <v/>
      </c>
      <c r="W562">
        <f t="shared" ca="1" si="26"/>
        <v>0</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 ca="1">IF(OR(B563="",C563=""),"",IFERROR(C563/1000*IFERROR(INDEX(Vöruskrá!R:R,MATCH(B563,Vöruskrá!B:B,0)),0)/1000,""))</f>
        <v>0.3</v>
      </c>
      <c r="P563" s="164"/>
      <c r="Q563" s="155"/>
      <c r="R563" s="6"/>
      <c r="S563" s="284" t="str">
        <f t="shared" si="24"/>
        <v>Mildur kjúklingabaunakari (chana masala) með hrísgrjónum</v>
      </c>
      <c r="T563" s="282">
        <f ca="1">IF($B563="","",$C563/1000*IFERROR(INDEX(Vöruskrá!$R:$R,MATCH($B563,Vöruskrá!$B:$B,0)),0))</f>
        <v>300</v>
      </c>
      <c r="U563" s="283" t="str">
        <f t="shared" ca="1" si="25"/>
        <v/>
      </c>
      <c r="W563">
        <f t="shared" ca="1" si="26"/>
        <v>0</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 ca="1">IF(OR(B564="",C564=""),"",IFERROR(C564/1000*IFERROR(INDEX(Vöruskrá!R:R,MATCH(B564,Vöruskrá!B:B,0)),0)/1000,""))</f>
        <v>1.5</v>
      </c>
      <c r="P564" s="166"/>
      <c r="Q564" s="154"/>
      <c r="R564" s="26"/>
      <c r="S564" s="284" t="str">
        <f t="shared" si="24"/>
        <v>Mildur kjúklingabaunakari (chana masala) með hrísgrjónum</v>
      </c>
      <c r="T564" s="282">
        <f ca="1">IF($B564="","",$C564/1000*IFERROR(INDEX(Vöruskrá!$R:$R,MATCH($B564,Vöruskrá!$B:$B,0)),0))</f>
        <v>1500</v>
      </c>
      <c r="U564" s="283" t="str">
        <f t="shared" ca="1" si="25"/>
        <v/>
      </c>
      <c r="W564">
        <f t="shared" ca="1" si="26"/>
        <v>0</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 ca="1">IF(OR(B565="",C565=""),"",IFERROR(C565/1000*IFERROR(INDEX(Vöruskrá!R:R,MATCH(B565,Vöruskrá!B:B,0)),0)/1000,""))</f>
        <v>0.59250000000000003</v>
      </c>
      <c r="P565" s="164"/>
      <c r="Q565" s="193"/>
      <c r="R565" s="156"/>
      <c r="S565" s="284" t="str">
        <f t="shared" si="24"/>
        <v>Mildur kjúklingabaunakari (chana masala) með hrísgrjónum</v>
      </c>
      <c r="T565" s="282">
        <f ca="1">IF($B565="","",$C565/1000*IFERROR(INDEX(Vöruskrá!$R:$R,MATCH($B565,Vöruskrá!$B:$B,0)),0))</f>
        <v>592.5</v>
      </c>
      <c r="U565" s="283" t="str">
        <f t="shared" ca="1" si="25"/>
        <v/>
      </c>
      <c r="W565">
        <f t="shared" ca="1" si="26"/>
        <v>0</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 ca="1">IF(OR(B566="",C566=""),"",IFERROR(C566/1000*IFERROR(INDEX(Vöruskrá!R:R,MATCH(B566,Vöruskrá!B:B,0)),0)/1000,""))</f>
        <v/>
      </c>
      <c r="P566" s="189" t="s">
        <v>1794</v>
      </c>
      <c r="Q566" s="188" t="s">
        <v>1795</v>
      </c>
      <c r="R566" s="187" t="s">
        <v>1796</v>
      </c>
      <c r="S566" s="284" t="str">
        <f t="shared" si="24"/>
        <v>Grjónagrautur með lifrapylsu og kanil</v>
      </c>
      <c r="T566" s="282" t="str">
        <f ca="1">IF($B566="","",$C566/1000*IFERROR(INDEX(Vöruskrá!$R:$R,MATCH($B566,Vöruskrá!$B:$B,0)),0))</f>
        <v/>
      </c>
      <c r="U566" s="283">
        <f t="shared" ca="1" si="25"/>
        <v>269.87049999999999</v>
      </c>
      <c r="W566">
        <f t="shared" ca="1" si="26"/>
        <v>0</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 ca="1">IF(OR(B567="",C567=""),"",IFERROR(C567/1000*IFERROR(INDEX(Vöruskrá!R:R,MATCH(B567,Vöruskrá!B:B,0)),0)/1000,""))</f>
        <v>8.4829499999999989</v>
      </c>
      <c r="P567" s="164"/>
      <c r="Q567" s="190"/>
      <c r="R567" s="157"/>
      <c r="S567" s="284" t="str">
        <f t="shared" si="24"/>
        <v>Grjónagrautur með lifrapylsu og kanil</v>
      </c>
      <c r="T567" s="282">
        <f ca="1">IF($B567="","",$C567/1000*IFERROR(INDEX(Vöruskrá!$R:$R,MATCH($B567,Vöruskrá!$B:$B,0)),0))</f>
        <v>8482.9499999999989</v>
      </c>
      <c r="U567" s="283" t="str">
        <f t="shared" ca="1" si="25"/>
        <v/>
      </c>
      <c r="W567">
        <f t="shared" ca="1" si="26"/>
        <v>0</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 ca="1">IF(OR(B568="",C568=""),"",IFERROR(C568/1000*IFERROR(INDEX(Vöruskrá!R:R,MATCH(B568,Vöruskrá!B:B,0)),0)/1000,""))</f>
        <v>14.541999999999998</v>
      </c>
      <c r="P568" s="166"/>
      <c r="Q568" s="154"/>
      <c r="R568" s="26"/>
      <c r="S568" s="284" t="str">
        <f t="shared" si="24"/>
        <v>Grjónagrautur með lifrapylsu og kanil</v>
      </c>
      <c r="T568" s="282">
        <f ca="1">IF($B568="","",$C568/1000*IFERROR(INDEX(Vöruskrá!$R:$R,MATCH($B568,Vöruskrá!$B:$B,0)),0))</f>
        <v>14541.999999999998</v>
      </c>
      <c r="U568" s="283" t="str">
        <f t="shared" ca="1" si="25"/>
        <v/>
      </c>
      <c r="W568">
        <f t="shared" ca="1" si="26"/>
        <v>0</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 ca="1">IF(OR(B569="",C569=""),"",IFERROR(C569/1000*IFERROR(INDEX(Vöruskrá!R:R,MATCH(B569,Vöruskrá!B:B,0)),0)/1000,""))</f>
        <v>0.50890000000000002</v>
      </c>
      <c r="P569" s="164"/>
      <c r="Q569" s="155"/>
      <c r="R569" s="6"/>
      <c r="S569" s="284" t="str">
        <f t="shared" si="24"/>
        <v>Grjónagrautur með lifrapylsu og kanil</v>
      </c>
      <c r="T569" s="282">
        <f ca="1">IF($B569="","",$C569/1000*IFERROR(INDEX(Vöruskrá!$R:$R,MATCH($B569,Vöruskrá!$B:$B,0)),0))</f>
        <v>508.9</v>
      </c>
      <c r="U569" s="283" t="str">
        <f t="shared" ca="1" si="25"/>
        <v/>
      </c>
      <c r="W569">
        <f t="shared" ca="1" si="26"/>
        <v>0</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 ca="1">IF(OR(B570="",C570=""),"",IFERROR(C570/1000*IFERROR(INDEX(Vöruskrá!R:R,MATCH(B570,Vöruskrá!B:B,0)),0)/1000,""))</f>
        <v>1.1639999999999999</v>
      </c>
      <c r="P570" s="166"/>
      <c r="Q570" s="154"/>
      <c r="R570" s="26"/>
      <c r="S570" s="284" t="str">
        <f t="shared" si="24"/>
        <v>Grjónagrautur með lifrapylsu og kanil</v>
      </c>
      <c r="T570" s="282">
        <f ca="1">IF($B570="","",$C570/1000*IFERROR(INDEX(Vöruskrá!$R:$R,MATCH($B570,Vöruskrá!$B:$B,0)),0))</f>
        <v>1164</v>
      </c>
      <c r="U570" s="283" t="str">
        <f t="shared" ca="1" si="25"/>
        <v/>
      </c>
      <c r="W570">
        <f t="shared" ca="1" si="26"/>
        <v>0</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 ca="1">IF(OR(B571="",C571=""),"",IFERROR(C571/1000*IFERROR(INDEX(Vöruskrá!R:R,MATCH(B571,Vöruskrá!B:B,0)),0)/1000,""))</f>
        <v>6.0499999999999998E-2</v>
      </c>
      <c r="P571" s="164"/>
      <c r="Q571" s="155"/>
      <c r="R571" s="6"/>
      <c r="S571" s="284" t="str">
        <f t="shared" si="24"/>
        <v>Grjónagrautur með lifrapylsu og kanil</v>
      </c>
      <c r="T571" s="282">
        <f ca="1">IF($B571="","",$C571/1000*IFERROR(INDEX(Vöruskrá!$R:$R,MATCH($B571,Vöruskrá!$B:$B,0)),0))</f>
        <v>60.5</v>
      </c>
      <c r="U571" s="283" t="str">
        <f t="shared" ca="1" si="25"/>
        <v/>
      </c>
      <c r="W571">
        <f t="shared" ca="1" si="26"/>
        <v>0</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 ca="1">IF(OR(B572="",C572=""),"",IFERROR(C572/1000*IFERROR(INDEX(Vöruskrá!R:R,MATCH(B572,Vöruskrá!B:B,0)),0)/1000,""))</f>
        <v>2.2286999999999999</v>
      </c>
      <c r="P572" s="166"/>
      <c r="Q572" s="194"/>
      <c r="R572" s="195"/>
      <c r="S572" s="284" t="str">
        <f t="shared" si="24"/>
        <v>Grjónagrautur með lifrapylsu og kanil</v>
      </c>
      <c r="T572" s="282">
        <f ca="1">IF($B572="","",$C572/1000*IFERROR(INDEX(Vöruskrá!$R:$R,MATCH($B572,Vöruskrá!$B:$B,0)),0))</f>
        <v>2228.6999999999998</v>
      </c>
      <c r="U572" s="283" t="str">
        <f t="shared" ca="1" si="25"/>
        <v/>
      </c>
      <c r="W572">
        <f t="shared" ca="1" si="26"/>
        <v>0</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 ca="1">IF(OR(B573="",C573=""),"",IFERROR(C573/1000*IFERROR(INDEX(Vöruskrá!R:R,MATCH(B573,Vöruskrá!B:B,0)),0)/1000,""))</f>
        <v/>
      </c>
      <c r="P573" s="189" t="s">
        <v>1799</v>
      </c>
      <c r="Q573" s="188" t="s">
        <v>1800</v>
      </c>
      <c r="R573" s="187" t="s">
        <v>1801</v>
      </c>
      <c r="S573" s="284" t="str">
        <f t="shared" si="24"/>
        <v>Minestrone stafasúpa</v>
      </c>
      <c r="T573" s="282" t="str">
        <f ca="1">IF($B573="","",$C573/1000*IFERROR(INDEX(Vöruskrá!$R:$R,MATCH($B573,Vöruskrá!$B:$B,0)),0))</f>
        <v/>
      </c>
      <c r="U573" s="283">
        <f t="shared" ca="1" si="25"/>
        <v>282.99121452647603</v>
      </c>
      <c r="W573">
        <f t="shared" ca="1" si="26"/>
        <v>0</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 ca="1">IF(OR(B574="",C574=""),"",IFERROR(C574/1000*IFERROR(INDEX(Vöruskrá!R:R,MATCH(B574,Vöruskrá!B:B,0)),0)/1000,""))</f>
        <v>0</v>
      </c>
      <c r="P574" s="164"/>
      <c r="Q574" s="190"/>
      <c r="R574" s="157"/>
      <c r="S574" s="284" t="str">
        <f t="shared" si="24"/>
        <v>Minestrone stafasúpa</v>
      </c>
      <c r="T574" s="282">
        <f ca="1">IF($B574="","",$C574/1000*IFERROR(INDEX(Vöruskrá!$R:$R,MATCH($B574,Vöruskrá!$B:$B,0)),0))</f>
        <v>0</v>
      </c>
      <c r="U574" s="283" t="str">
        <f t="shared" ca="1" si="25"/>
        <v/>
      </c>
      <c r="W574">
        <f t="shared" ca="1" si="26"/>
        <v>0</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 ca="1">IF(OR(B575="",C575=""),"",IFERROR(C575/1000*IFERROR(INDEX(Vöruskrá!R:R,MATCH(B575,Vöruskrá!B:B,0)),0)/1000,""))</f>
        <v>5.7389520000000003</v>
      </c>
      <c r="P575" s="166"/>
      <c r="Q575" s="154"/>
      <c r="R575" s="26"/>
      <c r="S575" s="284" t="str">
        <f t="shared" si="24"/>
        <v>Minestrone stafasúpa</v>
      </c>
      <c r="T575" s="282">
        <f ca="1">IF($B575="","",$C575/1000*IFERROR(INDEX(Vöruskrá!$R:$R,MATCH($B575,Vöruskrá!$B:$B,0)),0))</f>
        <v>5738.9520000000002</v>
      </c>
      <c r="U575" s="283" t="str">
        <f t="shared" ca="1" si="25"/>
        <v/>
      </c>
      <c r="W575">
        <f t="shared" ca="1" si="26"/>
        <v>0</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 ca="1">IF(OR(B576="",C576=""),"",IFERROR(C576/1000*IFERROR(INDEX(Vöruskrá!R:R,MATCH(B576,Vöruskrá!B:B,0)),0)/1000,""))</f>
        <v>0.80249999999999999</v>
      </c>
      <c r="P576" s="164"/>
      <c r="Q576" s="155"/>
      <c r="R576" s="6"/>
      <c r="S576" s="284" t="str">
        <f t="shared" si="24"/>
        <v>Minestrone stafasúpa</v>
      </c>
      <c r="T576" s="282">
        <f ca="1">IF($B576="","",$C576/1000*IFERROR(INDEX(Vöruskrá!$R:$R,MATCH($B576,Vöruskrá!$B:$B,0)),0))</f>
        <v>802.5</v>
      </c>
      <c r="U576" s="283" t="str">
        <f t="shared" ca="1" si="25"/>
        <v/>
      </c>
      <c r="W576">
        <f t="shared" ca="1" si="26"/>
        <v>0</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 ca="1">IF(OR(B577="",C577=""),"",IFERROR(C577/1000*IFERROR(INDEX(Vöruskrá!R:R,MATCH(B577,Vöruskrá!B:B,0)),0)/1000,""))</f>
        <v>14.98945</v>
      </c>
      <c r="P577" s="166"/>
      <c r="Q577" s="154"/>
      <c r="R577" s="26"/>
      <c r="S577" s="284" t="str">
        <f t="shared" si="24"/>
        <v>Minestrone stafasúpa</v>
      </c>
      <c r="T577" s="282">
        <f ca="1">IF($B577="","",$C577/1000*IFERROR(INDEX(Vöruskrá!$R:$R,MATCH($B577,Vöruskrá!$B:$B,0)),0))</f>
        <v>14989.449999999999</v>
      </c>
      <c r="U577" s="283" t="str">
        <f t="shared" ca="1" si="25"/>
        <v/>
      </c>
      <c r="W577">
        <f t="shared" ca="1" si="26"/>
        <v>0</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 ca="1">IF(OR(B578="",C578=""),"",IFERROR(C578/1000*IFERROR(INDEX(Vöruskrá!R:R,MATCH(B578,Vöruskrá!B:B,0)),0)/1000,""))</f>
        <v>1.3382499999999999</v>
      </c>
      <c r="P578" s="164"/>
      <c r="Q578" s="155"/>
      <c r="R578" s="6"/>
      <c r="S578" s="284" t="str">
        <f t="shared" si="24"/>
        <v>Minestrone stafasúpa</v>
      </c>
      <c r="T578" s="282">
        <f ca="1">IF($B578="","",$C578/1000*IFERROR(INDEX(Vöruskrá!$R:$R,MATCH($B578,Vöruskrá!$B:$B,0)),0))</f>
        <v>1338.25</v>
      </c>
      <c r="U578" s="283" t="str">
        <f t="shared" ca="1" si="25"/>
        <v/>
      </c>
      <c r="W578">
        <f t="shared" ca="1" si="26"/>
        <v>0</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 ca="1">IF(OR(B579="",C579=""),"",IFERROR(C579/1000*IFERROR(INDEX(Vöruskrá!R:R,MATCH(B579,Vöruskrá!B:B,0)),0)/1000,""))</f>
        <v>1.87355</v>
      </c>
      <c r="P579" s="166"/>
      <c r="Q579" s="154"/>
      <c r="R579" s="26"/>
      <c r="S579" s="284" t="str">
        <f t="shared" si="24"/>
        <v>Minestrone stafasúpa</v>
      </c>
      <c r="T579" s="282">
        <f ca="1">IF($B579="","",$C579/1000*IFERROR(INDEX(Vöruskrá!$R:$R,MATCH($B579,Vöruskrá!$B:$B,0)),0))</f>
        <v>1873.55</v>
      </c>
      <c r="U579" s="283" t="str">
        <f t="shared" ca="1" si="25"/>
        <v/>
      </c>
      <c r="W579">
        <f t="shared" ca="1" si="26"/>
        <v>0</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 ca="1">IF(OR(B580="",C580=""),"",IFERROR(C580/1000*IFERROR(INDEX(Vöruskrá!R:R,MATCH(B580,Vöruskrá!B:B,0)),0)/1000,""))</f>
        <v>1.284</v>
      </c>
      <c r="P580" s="164"/>
      <c r="Q580" s="193"/>
      <c r="R580" s="156"/>
      <c r="S580" s="284" t="str">
        <f t="shared" ref="S580:S643" si="27">IF($A580="",S579,$A580)</f>
        <v>Minestrone stafasúpa</v>
      </c>
      <c r="T580" s="282">
        <f ca="1">IF($B580="","",$C580/1000*IFERROR(INDEX(Vöruskrá!$R:$R,MATCH($B580,Vöruskrá!$B:$B,0)),0))</f>
        <v>1284</v>
      </c>
      <c r="U580" s="283" t="str">
        <f t="shared" ref="U580:U643" ca="1" si="28">IF($A580="","",IFERROR(SUMIFS($T:$T,$S:$S,$A580)/(SUMIFS($C:$C,$S:$S,$A580)/1000),""))</f>
        <v/>
      </c>
      <c r="W580">
        <f t="shared" ref="W580:W643" ca="1" si="29">IF($A580="",W579,$A580)</f>
        <v>0</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 ca="1">IF(OR(B581="",C581=""),"",IFERROR(C581/1000*IFERROR(INDEX(Vöruskrá!R:R,MATCH(B581,Vöruskrá!B:B,0)),0)/1000,""))</f>
        <v/>
      </c>
      <c r="P581" s="189" t="s">
        <v>1804</v>
      </c>
      <c r="Q581" s="192" t="s">
        <v>1805</v>
      </c>
      <c r="R581" s="191" t="s">
        <v>1806</v>
      </c>
      <c r="S581" s="284" t="str">
        <f t="shared" si="27"/>
        <v>Baunasúpa: Saltkjöt og baunir / Vegan baunasúpa</v>
      </c>
      <c r="T581" s="282" t="str">
        <f ca="1">IF($B581="","",$C581/1000*IFERROR(INDEX(Vöruskrá!$R:$R,MATCH($B581,Vöruskrá!$B:$B,0)),0))</f>
        <v/>
      </c>
      <c r="U581" s="283">
        <f t="shared" ca="1" si="28"/>
        <v>613.85</v>
      </c>
      <c r="W581">
        <f t="shared" ca="1" si="29"/>
        <v>0</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 ca="1">IF(OR(B582="",C582=""),"",IFERROR(C582/1000*IFERROR(INDEX(Vöruskrá!R:R,MATCH(B582,Vöruskrá!B:B,0)),0)/1000,""))</f>
        <v>8.3880999999999997</v>
      </c>
      <c r="P582" s="164"/>
      <c r="Q582" s="190"/>
      <c r="R582" s="157"/>
      <c r="S582" s="284" t="str">
        <f t="shared" si="27"/>
        <v>Baunasúpa: Saltkjöt og baunir / Vegan baunasúpa</v>
      </c>
      <c r="T582" s="282">
        <f ca="1">IF($B582="","",$C582/1000*IFERROR(INDEX(Vöruskrá!$R:$R,MATCH($B582,Vöruskrá!$B:$B,0)),0))</f>
        <v>8388.1</v>
      </c>
      <c r="U582" s="283" t="str">
        <f t="shared" ca="1" si="28"/>
        <v/>
      </c>
      <c r="W582">
        <f t="shared" ca="1" si="29"/>
        <v>0</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 ca="1">IF(OR(B583="",C583=""),"",IFERROR(C583/1000*IFERROR(INDEX(Vöruskrá!R:R,MATCH(B583,Vöruskrá!B:B,0)),0)/1000,""))</f>
        <v>1.498</v>
      </c>
      <c r="P583" s="166"/>
      <c r="Q583" s="154"/>
      <c r="R583" s="26"/>
      <c r="S583" s="284" t="str">
        <f t="shared" si="27"/>
        <v>Baunasúpa: Saltkjöt og baunir / Vegan baunasúpa</v>
      </c>
      <c r="T583" s="282">
        <f ca="1">IF($B583="","",$C583/1000*IFERROR(INDEX(Vöruskrá!$R:$R,MATCH($B583,Vöruskrá!$B:$B,0)),0))</f>
        <v>1498</v>
      </c>
      <c r="U583" s="283" t="str">
        <f t="shared" ca="1" si="28"/>
        <v/>
      </c>
      <c r="W583">
        <f t="shared" ca="1" si="29"/>
        <v>0</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 ca="1">IF(OR(B584="",C584=""),"",IFERROR(C584/1000*IFERROR(INDEX(Vöruskrá!R:R,MATCH(B584,Vöruskrá!B:B,0)),0)/1000,""))</f>
        <v>0.71850000000000003</v>
      </c>
      <c r="P584" s="164"/>
      <c r="Q584" s="155"/>
      <c r="R584" s="6"/>
      <c r="S584" s="284" t="str">
        <f t="shared" si="27"/>
        <v>Baunasúpa: Saltkjöt og baunir / Vegan baunasúpa</v>
      </c>
      <c r="T584" s="282">
        <f ca="1">IF($B584="","",$C584/1000*IFERROR(INDEX(Vöruskrá!$R:$R,MATCH($B584,Vöruskrá!$B:$B,0)),0))</f>
        <v>718.5</v>
      </c>
      <c r="U584" s="283" t="str">
        <f t="shared" ca="1" si="28"/>
        <v/>
      </c>
      <c r="W584">
        <f t="shared" ca="1" si="29"/>
        <v>0</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 ca="1">IF(OR(B585="",C585=""),"",IFERROR(C585/1000*IFERROR(INDEX(Vöruskrá!R:R,MATCH(B585,Vöruskrá!B:B,0)),0)/1000,""))</f>
        <v>11.384799999999998</v>
      </c>
      <c r="P585" s="166"/>
      <c r="Q585" s="154"/>
      <c r="R585" s="26"/>
      <c r="S585" s="284" t="str">
        <f t="shared" si="27"/>
        <v>Baunasúpa: Saltkjöt og baunir / Vegan baunasúpa</v>
      </c>
      <c r="T585" s="282">
        <f ca="1">IF($B585="","",$C585/1000*IFERROR(INDEX(Vöruskrá!$R:$R,MATCH($B585,Vöruskrá!$B:$B,0)),0))</f>
        <v>11384.8</v>
      </c>
      <c r="U585" s="283" t="str">
        <f t="shared" ca="1" si="28"/>
        <v/>
      </c>
      <c r="W585">
        <f t="shared" ca="1" si="29"/>
        <v>0</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 ca="1">IF(OR(B586="",C586=""),"",IFERROR(C586/1000*IFERROR(INDEX(Vöruskrá!R:R,MATCH(B586,Vöruskrá!B:B,0)),0)/1000,""))</f>
        <v>35.949599999999997</v>
      </c>
      <c r="P586" s="164"/>
      <c r="Q586" s="155"/>
      <c r="R586" s="6"/>
      <c r="S586" s="284" t="str">
        <f t="shared" si="27"/>
        <v>Baunasúpa: Saltkjöt og baunir / Vegan baunasúpa</v>
      </c>
      <c r="T586" s="282">
        <f ca="1">IF($B586="","",$C586/1000*IFERROR(INDEX(Vöruskrá!$R:$R,MATCH($B586,Vöruskrá!$B:$B,0)),0))</f>
        <v>35949.599999999999</v>
      </c>
      <c r="U586" s="283" t="str">
        <f t="shared" ca="1" si="28"/>
        <v/>
      </c>
      <c r="W586">
        <f t="shared" ca="1" si="29"/>
        <v>0</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 ca="1">IF(OR(B587="",C587=""),"",IFERROR(C587/1000*IFERROR(INDEX(Vöruskrá!R:R,MATCH(B587,Vöruskrá!B:B,0)),0)/1000,""))</f>
        <v>0.749</v>
      </c>
      <c r="P587" s="166"/>
      <c r="Q587" s="154"/>
      <c r="R587" s="26"/>
      <c r="S587" s="284" t="str">
        <f t="shared" si="27"/>
        <v>Baunasúpa: Saltkjöt og baunir / Vegan baunasúpa</v>
      </c>
      <c r="T587" s="282">
        <f ca="1">IF($B587="","",$C587/1000*IFERROR(INDEX(Vöruskrá!$R:$R,MATCH($B587,Vöruskrá!$B:$B,0)),0))</f>
        <v>749</v>
      </c>
      <c r="U587" s="283" t="str">
        <f t="shared" ca="1" si="28"/>
        <v/>
      </c>
      <c r="W587">
        <f t="shared" ca="1" si="29"/>
        <v>0</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 ca="1">IF(OR(B588="",C588=""),"",IFERROR(C588/1000*IFERROR(INDEX(Vöruskrá!R:R,MATCH(B588,Vöruskrá!B:B,0)),0)/1000,""))</f>
        <v>1.4370000000000001</v>
      </c>
      <c r="P588" s="164"/>
      <c r="Q588" s="155"/>
      <c r="R588" s="6"/>
      <c r="S588" s="284" t="str">
        <f t="shared" si="27"/>
        <v>Baunasúpa: Saltkjöt og baunir / Vegan baunasúpa</v>
      </c>
      <c r="T588" s="282">
        <f ca="1">IF($B588="","",$C588/1000*IFERROR(INDEX(Vöruskrá!$R:$R,MATCH($B588,Vöruskrá!$B:$B,0)),0))</f>
        <v>1437</v>
      </c>
      <c r="U588" s="283" t="str">
        <f t="shared" ca="1" si="28"/>
        <v/>
      </c>
      <c r="W588">
        <f t="shared" ca="1" si="29"/>
        <v>0</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 ca="1">IF(OR(B589="",C589=""),"",IFERROR(C589/1000*IFERROR(INDEX(Vöruskrá!R:R,MATCH(B589,Vöruskrá!B:B,0)),0)/1000,""))</f>
        <v>1.26</v>
      </c>
      <c r="P589" s="166"/>
      <c r="Q589" s="194"/>
      <c r="R589" s="195"/>
      <c r="S589" s="284" t="str">
        <f t="shared" si="27"/>
        <v>Baunasúpa: Saltkjöt og baunir / Vegan baunasúpa</v>
      </c>
      <c r="T589" s="282">
        <f ca="1">IF($B589="","",$C589/1000*IFERROR(INDEX(Vöruskrá!$R:$R,MATCH($B589,Vöruskrá!$B:$B,0)),0))</f>
        <v>1260</v>
      </c>
      <c r="U589" s="283" t="str">
        <f t="shared" ca="1" si="28"/>
        <v/>
      </c>
      <c r="W589">
        <f t="shared" ca="1" si="29"/>
        <v>0</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 ca="1">IF(OR(B590="",C590=""),"",IFERROR(C590/1000*IFERROR(INDEX(Vöruskrá!R:R,MATCH(B590,Vöruskrá!B:B,0)),0)/1000,""))</f>
        <v/>
      </c>
      <c r="P590" s="189" t="s">
        <v>1809</v>
      </c>
      <c r="Q590" s="192" t="s">
        <v>1810</v>
      </c>
      <c r="R590" s="191" t="s">
        <v>1811</v>
      </c>
      <c r="S590" s="284" t="str">
        <f t="shared" si="27"/>
        <v>Mexico kjúklingasúpa</v>
      </c>
      <c r="T590" s="282" t="str">
        <f ca="1">IF($B590="","",$C590/1000*IFERROR(INDEX(Vöruskrá!$R:$R,MATCH($B590,Vöruskrá!$B:$B,0)),0))</f>
        <v/>
      </c>
      <c r="U590" s="283">
        <f t="shared" ca="1" si="28"/>
        <v>329.18720000000002</v>
      </c>
      <c r="W590">
        <f t="shared" ca="1" si="29"/>
        <v>0</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 ca="1">IF(OR(B591="",C591=""),"",IFERROR(C591/1000*IFERROR(INDEX(Vöruskrá!R:R,MATCH(B591,Vöruskrá!B:B,0)),0)/1000,""))</f>
        <v>3.3</v>
      </c>
      <c r="P591" s="164"/>
      <c r="Q591" s="190"/>
      <c r="R591" s="157"/>
      <c r="S591" s="284" t="str">
        <f t="shared" si="27"/>
        <v>Mexico kjúklingasúpa</v>
      </c>
      <c r="T591" s="282">
        <f ca="1">IF($B591="","",$C591/1000*IFERROR(INDEX(Vöruskrá!$R:$R,MATCH($B591,Vöruskrá!$B:$B,0)),0))</f>
        <v>3300</v>
      </c>
      <c r="U591" s="283" t="str">
        <f t="shared" ca="1" si="28"/>
        <v/>
      </c>
      <c r="W591">
        <f t="shared" ca="1" si="29"/>
        <v>0</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 ca="1">IF(OR(B592="",C592=""),"",IFERROR(C592/1000*IFERROR(INDEX(Vöruskrá!R:R,MATCH(B592,Vöruskrá!B:B,0)),0)/1000,""))</f>
        <v>3.2160000000000002</v>
      </c>
      <c r="P592" s="166"/>
      <c r="Q592" s="154"/>
      <c r="R592" s="26"/>
      <c r="S592" s="284" t="str">
        <f t="shared" si="27"/>
        <v>Mexico kjúklingasúpa</v>
      </c>
      <c r="T592" s="282">
        <f ca="1">IF($B592="","",$C592/1000*IFERROR(INDEX(Vöruskrá!$R:$R,MATCH($B592,Vöruskrá!$B:$B,0)),0))</f>
        <v>3216</v>
      </c>
      <c r="U592" s="283" t="str">
        <f t="shared" ca="1" si="28"/>
        <v/>
      </c>
      <c r="W592">
        <f t="shared" ca="1" si="29"/>
        <v>0</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 ca="1">IF(OR(B593="",C593=""),"",IFERROR(C593/1000*IFERROR(INDEX(Vöruskrá!R:R,MATCH(B593,Vöruskrá!B:B,0)),0)/1000,""))</f>
        <v>1.8</v>
      </c>
      <c r="P593" s="164"/>
      <c r="Q593" s="155"/>
      <c r="R593" s="6"/>
      <c r="S593" s="284" t="str">
        <f t="shared" si="27"/>
        <v>Mexico kjúklingasúpa</v>
      </c>
      <c r="T593" s="282">
        <f ca="1">IF($B593="","",$C593/1000*IFERROR(INDEX(Vöruskrá!$R:$R,MATCH($B593,Vöruskrá!$B:$B,0)),0))</f>
        <v>1800</v>
      </c>
      <c r="U593" s="283" t="str">
        <f t="shared" ca="1" si="28"/>
        <v/>
      </c>
      <c r="W593">
        <f t="shared" ca="1" si="29"/>
        <v>0</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 ca="1">IF(OR(B594="",C594=""),"",IFERROR(C594/1000*IFERROR(INDEX(Vöruskrá!R:R,MATCH(B594,Vöruskrá!B:B,0)),0)/1000,""))</f>
        <v>1</v>
      </c>
      <c r="P594" s="166"/>
      <c r="Q594" s="154"/>
      <c r="R594" s="26"/>
      <c r="S594" s="284" t="str">
        <f t="shared" si="27"/>
        <v>Mexico kjúklingasúpa</v>
      </c>
      <c r="T594" s="282">
        <f ca="1">IF($B594="","",$C594/1000*IFERROR(INDEX(Vöruskrá!$R:$R,MATCH($B594,Vöruskrá!$B:$B,0)),0))</f>
        <v>1000</v>
      </c>
      <c r="U594" s="283" t="str">
        <f t="shared" ca="1" si="28"/>
        <v/>
      </c>
      <c r="W594">
        <f t="shared" ca="1" si="29"/>
        <v>0</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 ca="1">IF(OR(B595="",C595=""),"",IFERROR(C595/1000*IFERROR(INDEX(Vöruskrá!R:R,MATCH(B595,Vöruskrá!B:B,0)),0)/1000,""))</f>
        <v>0.8</v>
      </c>
      <c r="P595" s="164"/>
      <c r="Q595" s="155"/>
      <c r="R595" s="6"/>
      <c r="S595" s="284" t="str">
        <f t="shared" si="27"/>
        <v>Mexico kjúklingasúpa</v>
      </c>
      <c r="T595" s="282">
        <f ca="1">IF($B595="","",$C595/1000*IFERROR(INDEX(Vöruskrá!$R:$R,MATCH($B595,Vöruskrá!$B:$B,0)),0))</f>
        <v>800</v>
      </c>
      <c r="U595" s="283" t="str">
        <f t="shared" ca="1" si="28"/>
        <v/>
      </c>
      <c r="W595">
        <f t="shared" ca="1" si="29"/>
        <v>0</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 ca="1">IF(OR(B596="",C596=""),"",IFERROR(C596/1000*IFERROR(INDEX(Vöruskrá!R:R,MATCH(B596,Vöruskrá!B:B,0)),0)/1000,""))</f>
        <v>0.5</v>
      </c>
      <c r="P596" s="166"/>
      <c r="Q596" s="154"/>
      <c r="R596" s="26"/>
      <c r="S596" s="284" t="str">
        <f t="shared" si="27"/>
        <v>Mexico kjúklingasúpa</v>
      </c>
      <c r="T596" s="282">
        <f ca="1">IF($B596="","",$C596/1000*IFERROR(INDEX(Vöruskrá!$R:$R,MATCH($B596,Vöruskrá!$B:$B,0)),0))</f>
        <v>500</v>
      </c>
      <c r="U596" s="283" t="str">
        <f t="shared" ca="1" si="28"/>
        <v/>
      </c>
      <c r="W596">
        <f t="shared" ca="1" si="29"/>
        <v>0</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 ca="1">IF(OR(B597="",C597=""),"",IFERROR(C597/1000*IFERROR(INDEX(Vöruskrá!R:R,MATCH(B597,Vöruskrá!B:B,0)),0)/1000,""))</f>
        <v>3</v>
      </c>
      <c r="P597" s="164"/>
      <c r="Q597" s="155"/>
      <c r="R597" s="6"/>
      <c r="S597" s="284" t="str">
        <f t="shared" si="27"/>
        <v>Mexico kjúklingasúpa</v>
      </c>
      <c r="T597" s="282">
        <f ca="1">IF($B597="","",$C597/1000*IFERROR(INDEX(Vöruskrá!$R:$R,MATCH($B597,Vöruskrá!$B:$B,0)),0))</f>
        <v>3000</v>
      </c>
      <c r="U597" s="283" t="str">
        <f t="shared" ca="1" si="28"/>
        <v/>
      </c>
      <c r="W597">
        <f t="shared" ca="1" si="29"/>
        <v>0</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 ca="1">IF(OR(B598="",C598=""),"",IFERROR(C598/1000*IFERROR(INDEX(Vöruskrá!R:R,MATCH(B598,Vöruskrá!B:B,0)),0)/1000,""))</f>
        <v>0.08</v>
      </c>
      <c r="P598" s="166"/>
      <c r="Q598" s="154"/>
      <c r="R598" s="26"/>
      <c r="S598" s="284" t="str">
        <f t="shared" si="27"/>
        <v>Mexico kjúklingasúpa</v>
      </c>
      <c r="T598" s="282">
        <f ca="1">IF($B598="","",$C598/1000*IFERROR(INDEX(Vöruskrá!$R:$R,MATCH($B598,Vöruskrá!$B:$B,0)),0))</f>
        <v>80</v>
      </c>
      <c r="U598" s="283" t="str">
        <f t="shared" ca="1" si="28"/>
        <v/>
      </c>
      <c r="W598">
        <f t="shared" ca="1" si="29"/>
        <v>0</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 ca="1">IF(OR(B599="",C599=""),"",IFERROR(C599/1000*IFERROR(INDEX(Vöruskrá!R:R,MATCH(B599,Vöruskrá!B:B,0)),0)/1000,""))</f>
        <v>1.5</v>
      </c>
      <c r="P599" s="164"/>
      <c r="Q599" s="155"/>
      <c r="R599" s="6"/>
      <c r="S599" s="284" t="str">
        <f t="shared" si="27"/>
        <v>Mexico kjúklingasúpa</v>
      </c>
      <c r="T599" s="282">
        <f ca="1">IF($B599="","",$C599/1000*IFERROR(INDEX(Vöruskrá!$R:$R,MATCH($B599,Vöruskrá!$B:$B,0)),0))</f>
        <v>1500</v>
      </c>
      <c r="U599" s="283" t="str">
        <f t="shared" ca="1" si="28"/>
        <v/>
      </c>
      <c r="W599">
        <f t="shared" ca="1" si="29"/>
        <v>0</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 ca="1">IF(OR(B600="",C600=""),"",IFERROR(C600/1000*IFERROR(INDEX(Vöruskrá!R:R,MATCH(B600,Vöruskrá!B:B,0)),0)/1000,""))</f>
        <v>0.24</v>
      </c>
      <c r="P600" s="166"/>
      <c r="Q600" s="154"/>
      <c r="R600" s="26"/>
      <c r="S600" s="284" t="str">
        <f t="shared" si="27"/>
        <v>Mexico kjúklingasúpa</v>
      </c>
      <c r="T600" s="282">
        <f ca="1">IF($B600="","",$C600/1000*IFERROR(INDEX(Vöruskrá!$R:$R,MATCH($B600,Vöruskrá!$B:$B,0)),0))</f>
        <v>240</v>
      </c>
      <c r="U600" s="283" t="str">
        <f t="shared" ca="1" si="28"/>
        <v/>
      </c>
      <c r="W600">
        <f t="shared" ca="1" si="29"/>
        <v>0</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 ca="1">IF(OR(B601="",C601=""),"",IFERROR(C601/1000*IFERROR(INDEX(Vöruskrá!R:R,MATCH(B601,Vöruskrá!B:B,0)),0)/1000,""))</f>
        <v>0.35</v>
      </c>
      <c r="P601" s="164"/>
      <c r="Q601" s="155"/>
      <c r="R601" s="6"/>
      <c r="S601" s="284" t="str">
        <f t="shared" si="27"/>
        <v>Mexico kjúklingasúpa</v>
      </c>
      <c r="T601" s="282">
        <f ca="1">IF($B601="","",$C601/1000*IFERROR(INDEX(Vöruskrá!$R:$R,MATCH($B601,Vöruskrá!$B:$B,0)),0))</f>
        <v>350</v>
      </c>
      <c r="U601" s="283" t="str">
        <f t="shared" ca="1" si="28"/>
        <v/>
      </c>
      <c r="W601">
        <f t="shared" ca="1" si="29"/>
        <v>0</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 ca="1">IF(OR(B602="",C602=""),"",IFERROR(C602/1000*IFERROR(INDEX(Vöruskrá!R:R,MATCH(B602,Vöruskrá!B:B,0)),0)/1000,""))</f>
        <v>0.18</v>
      </c>
      <c r="P602" s="166"/>
      <c r="Q602" s="154"/>
      <c r="R602" s="26"/>
      <c r="S602" s="284" t="str">
        <f t="shared" si="27"/>
        <v>Mexico kjúklingasúpa</v>
      </c>
      <c r="T602" s="282">
        <f ca="1">IF($B602="","",$C602/1000*IFERROR(INDEX(Vöruskrá!$R:$R,MATCH($B602,Vöruskrá!$B:$B,0)),0))</f>
        <v>180</v>
      </c>
      <c r="U602" s="283" t="str">
        <f t="shared" ca="1" si="28"/>
        <v/>
      </c>
      <c r="W602">
        <f t="shared" ca="1" si="29"/>
        <v>0</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 ca="1">IF(OR(B603="",C603=""),"",IFERROR(C603/1000*IFERROR(INDEX(Vöruskrá!R:R,MATCH(B603,Vöruskrá!B:B,0)),0)/1000,""))</f>
        <v>0.12</v>
      </c>
      <c r="P603" s="164"/>
      <c r="Q603" s="155"/>
      <c r="R603" s="6"/>
      <c r="S603" s="284" t="str">
        <f t="shared" si="27"/>
        <v>Mexico kjúklingasúpa</v>
      </c>
      <c r="T603" s="282">
        <f ca="1">IF($B603="","",$C603/1000*IFERROR(INDEX(Vöruskrá!$R:$R,MATCH($B603,Vöruskrá!$B:$B,0)),0))</f>
        <v>120</v>
      </c>
      <c r="U603" s="283" t="str">
        <f t="shared" ca="1" si="28"/>
        <v/>
      </c>
      <c r="W603">
        <f t="shared" ca="1" si="29"/>
        <v>0</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 ca="1">IF(OR(B604="",C604=""),"",IFERROR(C604/1000*IFERROR(INDEX(Vöruskrá!R:R,MATCH(B604,Vöruskrá!B:B,0)),0)/1000,""))</f>
        <v>0.39424000000000003</v>
      </c>
      <c r="P604" s="166"/>
      <c r="Q604" s="154"/>
      <c r="R604" s="26"/>
      <c r="S604" s="284" t="str">
        <f t="shared" si="27"/>
        <v>Mexico kjúklingasúpa</v>
      </c>
      <c r="T604" s="282">
        <f ca="1">IF($B604="","",$C604/1000*IFERROR(INDEX(Vöruskrá!$R:$R,MATCH($B604,Vöruskrá!$B:$B,0)),0))</f>
        <v>394.24</v>
      </c>
      <c r="U604" s="283" t="str">
        <f t="shared" ca="1" si="28"/>
        <v/>
      </c>
      <c r="W604">
        <f t="shared" ca="1" si="29"/>
        <v>0</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 ca="1">IF(OR(B605="",C605=""),"",IFERROR(C605/1000*IFERROR(INDEX(Vöruskrá!R:R,MATCH(B605,Vöruskrá!B:B,0)),0)/1000,""))</f>
        <v>6.8379999999999996E-2</v>
      </c>
      <c r="P605" s="164"/>
      <c r="Q605" s="155"/>
      <c r="R605" s="6"/>
      <c r="S605" s="284" t="str">
        <f t="shared" si="27"/>
        <v>Mexico kjúklingasúpa</v>
      </c>
      <c r="T605" s="282">
        <f ca="1">IF($B605="","",$C605/1000*IFERROR(INDEX(Vöruskrá!$R:$R,MATCH($B605,Vöruskrá!$B:$B,0)),0))</f>
        <v>68.38</v>
      </c>
      <c r="U605" s="283" t="str">
        <f t="shared" ca="1" si="28"/>
        <v/>
      </c>
      <c r="W605">
        <f t="shared" ca="1" si="29"/>
        <v>0</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 ca="1">IF(OR(B606="",C606=""),"",IFERROR(C606/1000*IFERROR(INDEX(Vöruskrá!R:R,MATCH(B606,Vöruskrá!B:B,0)),0)/1000,""))</f>
        <v>1.7500000000000002E-2</v>
      </c>
      <c r="P606" s="166"/>
      <c r="Q606" s="154"/>
      <c r="R606" s="26"/>
      <c r="S606" s="284" t="str">
        <f t="shared" si="27"/>
        <v>Mexico kjúklingasúpa</v>
      </c>
      <c r="T606" s="282">
        <f ca="1">IF($B606="","",$C606/1000*IFERROR(INDEX(Vöruskrá!$R:$R,MATCH($B606,Vöruskrá!$B:$B,0)),0))</f>
        <v>17.5</v>
      </c>
      <c r="U606" s="283" t="str">
        <f t="shared" ca="1" si="28"/>
        <v/>
      </c>
      <c r="W606">
        <f t="shared" ca="1" si="29"/>
        <v>0</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 ca="1">IF(OR(B607="",C607=""),"",IFERROR(C607/1000*IFERROR(INDEX(Vöruskrá!R:R,MATCH(B607,Vöruskrá!B:B,0)),0)/1000,""))</f>
        <v>9.9</v>
      </c>
      <c r="P607" s="164"/>
      <c r="Q607" s="155"/>
      <c r="R607" s="6"/>
      <c r="S607" s="284" t="str">
        <f t="shared" si="27"/>
        <v>Mexico kjúklingasúpa</v>
      </c>
      <c r="T607" s="282">
        <f ca="1">IF($B607="","",$C607/1000*IFERROR(INDEX(Vöruskrá!$R:$R,MATCH($B607,Vöruskrá!$B:$B,0)),0))</f>
        <v>9900</v>
      </c>
      <c r="U607" s="283" t="str">
        <f t="shared" ca="1" si="28"/>
        <v/>
      </c>
      <c r="W607">
        <f t="shared" ca="1" si="29"/>
        <v>0</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 ca="1">IF(OR(B608="",C608=""),"",IFERROR(C608/1000*IFERROR(INDEX(Vöruskrá!R:R,MATCH(B608,Vöruskrá!B:B,0)),0)/1000,""))</f>
        <v>6.4525999999999994</v>
      </c>
      <c r="P608" s="166"/>
      <c r="Q608" s="194"/>
      <c r="R608" s="195"/>
      <c r="S608" s="284" t="str">
        <f t="shared" si="27"/>
        <v>Mexico kjúklingasúpa</v>
      </c>
      <c r="T608" s="282">
        <f ca="1">IF($B608="","",$C608/1000*IFERROR(INDEX(Vöruskrá!$R:$R,MATCH($B608,Vöruskrá!$B:$B,0)),0))</f>
        <v>6452.5999999999995</v>
      </c>
      <c r="U608" s="283" t="str">
        <f t="shared" ca="1" si="28"/>
        <v/>
      </c>
      <c r="W608">
        <f t="shared" ca="1" si="29"/>
        <v>0</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 ca="1">IF(OR(B609="",C609=""),"",IFERROR(C609/1000*IFERROR(INDEX(Vöruskrá!R:R,MATCH(B609,Vöruskrá!B:B,0)),0)/1000,""))</f>
        <v/>
      </c>
      <c r="P609" s="189" t="s">
        <v>1813</v>
      </c>
      <c r="Q609" s="188" t="s">
        <v>1814</v>
      </c>
      <c r="R609" s="187" t="s">
        <v>1815</v>
      </c>
      <c r="S609" s="284" t="str">
        <f t="shared" si="27"/>
        <v>Íslensk kjötsúpa með lambakjöti og rótargrænmeti</v>
      </c>
      <c r="T609" s="282" t="str">
        <f ca="1">IF($B609="","",$C609/1000*IFERROR(INDEX(Vöruskrá!$R:$R,MATCH($B609,Vöruskrá!$B:$B,0)),0))</f>
        <v/>
      </c>
      <c r="U609" s="283">
        <f t="shared" ca="1" si="28"/>
        <v>1067.5029999999999</v>
      </c>
      <c r="W609">
        <f t="shared" ca="1" si="29"/>
        <v>0</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 ca="1">IF(OR(B610="",C610=""),"",IFERROR(C610/1000*IFERROR(INDEX(Vöruskrá!R:R,MATCH(B610,Vöruskrá!B:B,0)),0)/1000,""))</f>
        <v>78</v>
      </c>
      <c r="P610" s="164"/>
      <c r="Q610" s="196"/>
      <c r="R610" s="197"/>
      <c r="S610" s="284" t="str">
        <f t="shared" si="27"/>
        <v>Íslensk kjötsúpa með lambakjöti og rótargrænmeti</v>
      </c>
      <c r="T610" s="282">
        <f ca="1">IF($B610="","",$C610/1000*IFERROR(INDEX(Vöruskrá!$R:$R,MATCH($B610,Vöruskrá!$B:$B,0)),0))</f>
        <v>78000</v>
      </c>
      <c r="U610" s="283" t="str">
        <f t="shared" ca="1" si="28"/>
        <v/>
      </c>
      <c r="W610">
        <f t="shared" ca="1" si="29"/>
        <v>0</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 ca="1">IF(OR(B611="",C611=""),"",IFERROR(C611/1000*IFERROR(INDEX(Vöruskrá!R:R,MATCH(B611,Vöruskrá!B:B,0)),0)/1000,""))</f>
        <v>5</v>
      </c>
      <c r="P611" s="166"/>
      <c r="Q611" s="155"/>
      <c r="R611" s="6"/>
      <c r="S611" s="284" t="str">
        <f t="shared" si="27"/>
        <v>Íslensk kjötsúpa með lambakjöti og rótargrænmeti</v>
      </c>
      <c r="T611" s="282">
        <f ca="1">IF($B611="","",$C611/1000*IFERROR(INDEX(Vöruskrá!$R:$R,MATCH($B611,Vöruskrá!$B:$B,0)),0))</f>
        <v>5000</v>
      </c>
      <c r="U611" s="283" t="str">
        <f t="shared" ca="1" si="28"/>
        <v/>
      </c>
      <c r="W611">
        <f t="shared" ca="1" si="29"/>
        <v>0</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 ca="1">IF(OR(B612="",C612=""),"",IFERROR(C612/1000*IFERROR(INDEX(Vöruskrá!R:R,MATCH(B612,Vöruskrá!B:B,0)),0)/1000,""))</f>
        <v>2.5</v>
      </c>
      <c r="P612" s="164"/>
      <c r="Q612" s="154"/>
      <c r="R612" s="26"/>
      <c r="S612" s="284" t="str">
        <f t="shared" si="27"/>
        <v>Íslensk kjötsúpa með lambakjöti og rótargrænmeti</v>
      </c>
      <c r="T612" s="282">
        <f ca="1">IF($B612="","",$C612/1000*IFERROR(INDEX(Vöruskrá!$R:$R,MATCH($B612,Vöruskrá!$B:$B,0)),0))</f>
        <v>2500</v>
      </c>
      <c r="U612" s="283" t="str">
        <f t="shared" ca="1" si="28"/>
        <v/>
      </c>
      <c r="W612">
        <f t="shared" ca="1" si="29"/>
        <v>0</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 ca="1">IF(OR(B613="",C613=""),"",IFERROR(C613/1000*IFERROR(INDEX(Vöruskrá!R:R,MATCH(B613,Vöruskrá!B:B,0)),0)/1000,""))</f>
        <v>4.8</v>
      </c>
      <c r="P613" s="166"/>
      <c r="Q613" s="155"/>
      <c r="R613" s="6"/>
      <c r="S613" s="284" t="str">
        <f t="shared" si="27"/>
        <v>Íslensk kjötsúpa með lambakjöti og rótargrænmeti</v>
      </c>
      <c r="T613" s="282">
        <f ca="1">IF($B613="","",$C613/1000*IFERROR(INDEX(Vöruskrá!$R:$R,MATCH($B613,Vöruskrá!$B:$B,0)),0))</f>
        <v>4800</v>
      </c>
      <c r="U613" s="283" t="str">
        <f t="shared" ca="1" si="28"/>
        <v/>
      </c>
      <c r="W613">
        <f t="shared" ca="1" si="29"/>
        <v>0</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 ca="1">IF(OR(B614="",C614=""),"",IFERROR(C614/1000*IFERROR(INDEX(Vöruskrá!R:R,MATCH(B614,Vöruskrá!B:B,0)),0)/1000,""))</f>
        <v>2.5</v>
      </c>
      <c r="P614" s="164"/>
      <c r="Q614" s="154"/>
      <c r="R614" s="26"/>
      <c r="S614" s="284" t="str">
        <f t="shared" si="27"/>
        <v>Íslensk kjötsúpa með lambakjöti og rótargrænmeti</v>
      </c>
      <c r="T614" s="282">
        <f ca="1">IF($B614="","",$C614/1000*IFERROR(INDEX(Vöruskrá!$R:$R,MATCH($B614,Vöruskrá!$B:$B,0)),0))</f>
        <v>2500</v>
      </c>
      <c r="U614" s="283" t="str">
        <f t="shared" ca="1" si="28"/>
        <v/>
      </c>
      <c r="W614">
        <f t="shared" ca="1" si="29"/>
        <v>0</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 ca="1">IF(OR(B615="",C615=""),"",IFERROR(C615/1000*IFERROR(INDEX(Vöruskrá!R:R,MATCH(B615,Vöruskrá!B:B,0)),0)/1000,""))</f>
        <v>1.25</v>
      </c>
      <c r="P615" s="166"/>
      <c r="Q615" s="155"/>
      <c r="R615" s="6"/>
      <c r="S615" s="284" t="str">
        <f t="shared" si="27"/>
        <v>Íslensk kjötsúpa með lambakjöti og rótargrænmeti</v>
      </c>
      <c r="T615" s="282">
        <f ca="1">IF($B615="","",$C615/1000*IFERROR(INDEX(Vöruskrá!$R:$R,MATCH($B615,Vöruskrá!$B:$B,0)),0))</f>
        <v>1250</v>
      </c>
      <c r="U615" s="283" t="str">
        <f t="shared" ca="1" si="28"/>
        <v/>
      </c>
      <c r="W615">
        <f t="shared" ca="1" si="29"/>
        <v>0</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 ca="1">IF(OR(B616="",C616=""),"",IFERROR(C616/1000*IFERROR(INDEX(Vöruskrá!R:R,MATCH(B616,Vöruskrá!B:B,0)),0)/1000,""))</f>
        <v>2.25</v>
      </c>
      <c r="P616" s="164"/>
      <c r="Q616" s="154"/>
      <c r="R616" s="26"/>
      <c r="S616" s="284" t="str">
        <f t="shared" si="27"/>
        <v>Íslensk kjötsúpa með lambakjöti og rótargrænmeti</v>
      </c>
      <c r="T616" s="282">
        <f ca="1">IF($B616="","",$C616/1000*IFERROR(INDEX(Vöruskrá!$R:$R,MATCH($B616,Vöruskrá!$B:$B,0)),0))</f>
        <v>2250</v>
      </c>
      <c r="U616" s="283" t="str">
        <f t="shared" ca="1" si="28"/>
        <v/>
      </c>
      <c r="W616">
        <f t="shared" ca="1" si="29"/>
        <v>0</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 ca="1">IF(OR(B617="",C617=""),"",IFERROR(C617/1000*IFERROR(INDEX(Vöruskrá!R:R,MATCH(B617,Vöruskrá!B:B,0)),0)/1000,""))</f>
        <v>1.8</v>
      </c>
      <c r="P617" s="166"/>
      <c r="Q617" s="155"/>
      <c r="R617" s="6"/>
      <c r="S617" s="284" t="str">
        <f t="shared" si="27"/>
        <v>Íslensk kjötsúpa með lambakjöti og rótargrænmeti</v>
      </c>
      <c r="T617" s="282">
        <f ca="1">IF($B617="","",$C617/1000*IFERROR(INDEX(Vöruskrá!$R:$R,MATCH($B617,Vöruskrá!$B:$B,0)),0))</f>
        <v>1800</v>
      </c>
      <c r="U617" s="283" t="str">
        <f t="shared" ca="1" si="28"/>
        <v/>
      </c>
      <c r="W617">
        <f t="shared" ca="1" si="29"/>
        <v>0</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 ca="1">IF(OR(B618="",C618=""),"",IFERROR(C618/1000*IFERROR(INDEX(Vöruskrá!R:R,MATCH(B618,Vöruskrá!B:B,0)),0)/1000,""))</f>
        <v>2.1</v>
      </c>
      <c r="P618" s="164"/>
      <c r="Q618" s="154"/>
      <c r="R618" s="26"/>
      <c r="S618" s="284" t="str">
        <f t="shared" si="27"/>
        <v>Íslensk kjötsúpa með lambakjöti og rótargrænmeti</v>
      </c>
      <c r="T618" s="282">
        <f ca="1">IF($B618="","",$C618/1000*IFERROR(INDEX(Vöruskrá!$R:$R,MATCH($B618,Vöruskrá!$B:$B,0)),0))</f>
        <v>2100</v>
      </c>
      <c r="U618" s="283" t="str">
        <f t="shared" ca="1" si="28"/>
        <v/>
      </c>
      <c r="W618">
        <f t="shared" ca="1" si="29"/>
        <v>0</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 ca="1">IF(OR(B619="",C619=""),"",IFERROR(C619/1000*IFERROR(INDEX(Vöruskrá!R:R,MATCH(B619,Vöruskrá!B:B,0)),0)/1000,""))</f>
        <v>2.1</v>
      </c>
      <c r="P619" s="166"/>
      <c r="Q619" s="155"/>
      <c r="R619" s="6"/>
      <c r="S619" s="284" t="str">
        <f t="shared" si="27"/>
        <v>Íslensk kjötsúpa með lambakjöti og rótargrænmeti</v>
      </c>
      <c r="T619" s="282">
        <f ca="1">IF($B619="","",$C619/1000*IFERROR(INDEX(Vöruskrá!$R:$R,MATCH($B619,Vöruskrá!$B:$B,0)),0))</f>
        <v>2100</v>
      </c>
      <c r="U619" s="283" t="str">
        <f t="shared" ca="1" si="28"/>
        <v/>
      </c>
      <c r="W619">
        <f t="shared" ca="1" si="29"/>
        <v>0</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 ca="1">IF(OR(B620="",C620=""),"",IFERROR(C620/1000*IFERROR(INDEX(Vöruskrá!R:R,MATCH(B620,Vöruskrá!B:B,0)),0)/1000,""))</f>
        <v>1.7095</v>
      </c>
      <c r="P620" s="164"/>
      <c r="Q620" s="154"/>
      <c r="R620" s="26"/>
      <c r="S620" s="284" t="str">
        <f t="shared" si="27"/>
        <v>Íslensk kjötsúpa með lambakjöti og rótargrænmeti</v>
      </c>
      <c r="T620" s="282">
        <f ca="1">IF($B620="","",$C620/1000*IFERROR(INDEX(Vöruskrá!$R:$R,MATCH($B620,Vöruskrá!$B:$B,0)),0))</f>
        <v>1709.5</v>
      </c>
      <c r="U620" s="283" t="str">
        <f t="shared" ca="1" si="28"/>
        <v/>
      </c>
      <c r="W620">
        <f t="shared" ca="1" si="29"/>
        <v>0</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 ca="1">IF(OR(B621="",C621=""),"",IFERROR(C621/1000*IFERROR(INDEX(Vöruskrá!R:R,MATCH(B621,Vöruskrá!B:B,0)),0)/1000,""))</f>
        <v>2.7408000000000001</v>
      </c>
      <c r="P621" s="166"/>
      <c r="Q621" s="193"/>
      <c r="R621" s="156"/>
      <c r="S621" s="284" t="str">
        <f t="shared" si="27"/>
        <v>Íslensk kjötsúpa með lambakjöti og rótargrænmeti</v>
      </c>
      <c r="T621" s="282">
        <f ca="1">IF($B621="","",$C621/1000*IFERROR(INDEX(Vöruskrá!$R:$R,MATCH($B621,Vöruskrá!$B:$B,0)),0))</f>
        <v>2740.8</v>
      </c>
      <c r="U621" s="283" t="str">
        <f t="shared" ca="1" si="28"/>
        <v/>
      </c>
      <c r="W621">
        <f t="shared" ca="1" si="29"/>
        <v>0</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 ca="1">IF(OR(B622="",C622=""),"",IFERROR(C622/1000*IFERROR(INDEX(Vöruskrá!R:R,MATCH(B622,Vöruskrá!B:B,0)),0)/1000,""))</f>
        <v/>
      </c>
      <c r="P622" s="189" t="s">
        <v>1817</v>
      </c>
      <c r="Q622" s="192" t="s">
        <v>1818</v>
      </c>
      <c r="R622" s="191" t="s">
        <v>1819</v>
      </c>
      <c r="S622" s="284" t="str">
        <f t="shared" si="27"/>
        <v>Krydduð rauðlinsubaunasúpa með nan-brauði</v>
      </c>
      <c r="T622" s="282" t="str">
        <f ca="1">IF($B622="","",$C622/1000*IFERROR(INDEX(Vöruskrá!$R:$R,MATCH($B622,Vöruskrá!$B:$B,0)),0))</f>
        <v/>
      </c>
      <c r="U622" s="283">
        <f t="shared" ca="1" si="28"/>
        <v>493.81313131313129</v>
      </c>
      <c r="W622">
        <f t="shared" ca="1" si="29"/>
        <v>0</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 ca="1">IF(OR(B623="",C623=""),"",IFERROR(C623/1000*IFERROR(INDEX(Vöruskrá!R:R,MATCH(B623,Vöruskrá!B:B,0)),0)/1000,""))</f>
        <v>8</v>
      </c>
      <c r="P623" s="164"/>
      <c r="Q623" s="190"/>
      <c r="R623" s="157"/>
      <c r="S623" s="284" t="str">
        <f t="shared" si="27"/>
        <v>Krydduð rauðlinsubaunasúpa með nan-brauði</v>
      </c>
      <c r="T623" s="282">
        <f ca="1">IF($B623="","",$C623/1000*IFERROR(INDEX(Vöruskrá!$R:$R,MATCH($B623,Vöruskrá!$B:$B,0)),0))</f>
        <v>8000</v>
      </c>
      <c r="U623" s="283" t="str">
        <f t="shared" ca="1" si="28"/>
        <v/>
      </c>
      <c r="W623">
        <f t="shared" ca="1" si="29"/>
        <v>0</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 ca="1">IF(OR(B624="",C624=""),"",IFERROR(C624/1000*IFERROR(INDEX(Vöruskrá!R:R,MATCH(B624,Vöruskrá!B:B,0)),0)/1000,""))</f>
        <v>8.0399999999999991</v>
      </c>
      <c r="P624" s="166"/>
      <c r="Q624" s="154"/>
      <c r="R624" s="26"/>
      <c r="S624" s="284" t="str">
        <f t="shared" si="27"/>
        <v>Krydduð rauðlinsubaunasúpa með nan-brauði</v>
      </c>
      <c r="T624" s="282">
        <f ca="1">IF($B624="","",$C624/1000*IFERROR(INDEX(Vöruskrá!$R:$R,MATCH($B624,Vöruskrá!$B:$B,0)),0))</f>
        <v>8040</v>
      </c>
      <c r="U624" s="283" t="str">
        <f t="shared" ca="1" si="28"/>
        <v/>
      </c>
      <c r="W624">
        <f t="shared" ca="1" si="29"/>
        <v>0</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 ca="1">IF(OR(B625="",C625=""),"",IFERROR(C625/1000*IFERROR(INDEX(Vöruskrá!R:R,MATCH(B625,Vöruskrá!B:B,0)),0)/1000,""))</f>
        <v>4.5</v>
      </c>
      <c r="P625" s="164"/>
      <c r="Q625" s="155"/>
      <c r="R625" s="6"/>
      <c r="S625" s="284" t="str">
        <f t="shared" si="27"/>
        <v>Krydduð rauðlinsubaunasúpa með nan-brauði</v>
      </c>
      <c r="T625" s="282">
        <f ca="1">IF($B625="","",$C625/1000*IFERROR(INDEX(Vöruskrá!$R:$R,MATCH($B625,Vöruskrá!$B:$B,0)),0))</f>
        <v>4500</v>
      </c>
      <c r="U625" s="283" t="str">
        <f t="shared" ca="1" si="28"/>
        <v/>
      </c>
      <c r="W625">
        <f t="shared" ca="1" si="29"/>
        <v>0</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 ca="1">IF(OR(B626="",C626=""),"",IFERROR(C626/1000*IFERROR(INDEX(Vöruskrá!R:R,MATCH(B626,Vöruskrá!B:B,0)),0)/1000,""))</f>
        <v>13.3</v>
      </c>
      <c r="P626" s="166"/>
      <c r="Q626" s="154"/>
      <c r="R626" s="26"/>
      <c r="S626" s="284" t="str">
        <f t="shared" si="27"/>
        <v>Krydduð rauðlinsubaunasúpa með nan-brauði</v>
      </c>
      <c r="T626" s="282">
        <f ca="1">IF($B626="","",$C626/1000*IFERROR(INDEX(Vöruskrá!$R:$R,MATCH($B626,Vöruskrá!$B:$B,0)),0))</f>
        <v>13300</v>
      </c>
      <c r="U626" s="283" t="str">
        <f t="shared" ca="1" si="28"/>
        <v/>
      </c>
      <c r="W626">
        <f t="shared" ca="1" si="29"/>
        <v>0</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 ca="1">IF(OR(B627="",C627=""),"",IFERROR(C627/1000*IFERROR(INDEX(Vöruskrá!R:R,MATCH(B627,Vöruskrá!B:B,0)),0)/1000,""))</f>
        <v>1.75</v>
      </c>
      <c r="P627" s="164"/>
      <c r="Q627" s="155"/>
      <c r="R627" s="6"/>
      <c r="S627" s="284" t="str">
        <f t="shared" si="27"/>
        <v>Krydduð rauðlinsubaunasúpa með nan-brauði</v>
      </c>
      <c r="T627" s="282">
        <f ca="1">IF($B627="","",$C627/1000*IFERROR(INDEX(Vöruskrá!$R:$R,MATCH($B627,Vöruskrá!$B:$B,0)),0))</f>
        <v>1750</v>
      </c>
      <c r="U627" s="283" t="str">
        <f t="shared" ca="1" si="28"/>
        <v/>
      </c>
      <c r="W627">
        <f t="shared" ca="1" si="29"/>
        <v>0</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 ca="1">IF(OR(B628="",C628=""),"",IFERROR(C628/1000*IFERROR(INDEX(Vöruskrá!R:R,MATCH(B628,Vöruskrá!B:B,0)),0)/1000,""))</f>
        <v>1.5</v>
      </c>
      <c r="P628" s="166"/>
      <c r="Q628" s="154"/>
      <c r="R628" s="26"/>
      <c r="S628" s="284" t="str">
        <f t="shared" si="27"/>
        <v>Krydduð rauðlinsubaunasúpa með nan-brauði</v>
      </c>
      <c r="T628" s="282">
        <f ca="1">IF($B628="","",$C628/1000*IFERROR(INDEX(Vöruskrá!$R:$R,MATCH($B628,Vöruskrá!$B:$B,0)),0))</f>
        <v>1500</v>
      </c>
      <c r="U628" s="283" t="str">
        <f t="shared" ca="1" si="28"/>
        <v/>
      </c>
      <c r="W628">
        <f t="shared" ca="1" si="29"/>
        <v>0</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 ca="1">IF(OR(B629="",C629=""),"",IFERROR(C629/1000*IFERROR(INDEX(Vöruskrá!R:R,MATCH(B629,Vöruskrá!B:B,0)),0)/1000,""))</f>
        <v>6</v>
      </c>
      <c r="P629" s="164"/>
      <c r="Q629" s="155"/>
      <c r="R629" s="6"/>
      <c r="S629" s="284" t="str">
        <f t="shared" si="27"/>
        <v>Krydduð rauðlinsubaunasúpa með nan-brauði</v>
      </c>
      <c r="T629" s="282">
        <f ca="1">IF($B629="","",$C629/1000*IFERROR(INDEX(Vöruskrá!$R:$R,MATCH($B629,Vöruskrá!$B:$B,0)),0))</f>
        <v>6000</v>
      </c>
      <c r="U629" s="283" t="str">
        <f t="shared" ca="1" si="28"/>
        <v/>
      </c>
      <c r="W629">
        <f t="shared" ca="1" si="29"/>
        <v>0</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 ca="1">IF(OR(B630="",C630=""),"",IFERROR(C630/1000*IFERROR(INDEX(Vöruskrá!R:R,MATCH(B630,Vöruskrá!B:B,0)),0)/1000,""))</f>
        <v>1.5</v>
      </c>
      <c r="P630" s="166"/>
      <c r="Q630" s="154"/>
      <c r="R630" s="26"/>
      <c r="S630" s="284" t="str">
        <f t="shared" si="27"/>
        <v>Krydduð rauðlinsubaunasúpa með nan-brauði</v>
      </c>
      <c r="T630" s="282">
        <f ca="1">IF($B630="","",$C630/1000*IFERROR(INDEX(Vöruskrá!$R:$R,MATCH($B630,Vöruskrá!$B:$B,0)),0))</f>
        <v>1500</v>
      </c>
      <c r="U630" s="283" t="str">
        <f t="shared" ca="1" si="28"/>
        <v/>
      </c>
      <c r="W630">
        <f t="shared" ca="1" si="29"/>
        <v>0</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 ca="1">IF(OR(B631="",C631=""),"",IFERROR(C631/1000*IFERROR(INDEX(Vöruskrá!R:R,MATCH(B631,Vöruskrá!B:B,0)),0)/1000,""))</f>
        <v>0.3</v>
      </c>
      <c r="P631" s="164"/>
      <c r="Q631" s="155"/>
      <c r="R631" s="6"/>
      <c r="S631" s="284" t="str">
        <f t="shared" si="27"/>
        <v>Krydduð rauðlinsubaunasúpa með nan-brauði</v>
      </c>
      <c r="T631" s="282">
        <f ca="1">IF($B631="","",$C631/1000*IFERROR(INDEX(Vöruskrá!$R:$R,MATCH($B631,Vöruskrá!$B:$B,0)),0))</f>
        <v>300</v>
      </c>
      <c r="U631" s="283" t="str">
        <f t="shared" ca="1" si="28"/>
        <v/>
      </c>
      <c r="W631">
        <f t="shared" ca="1" si="29"/>
        <v>0</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 ca="1">IF(OR(B632="",C632=""),"",IFERROR(C632/1000*IFERROR(INDEX(Vöruskrá!R:R,MATCH(B632,Vöruskrá!B:B,0)),0)/1000,""))</f>
        <v>1.125</v>
      </c>
      <c r="P632" s="166"/>
      <c r="Q632" s="154"/>
      <c r="R632" s="26"/>
      <c r="S632" s="284" t="str">
        <f t="shared" si="27"/>
        <v>Krydduð rauðlinsubaunasúpa með nan-brauði</v>
      </c>
      <c r="T632" s="282">
        <f ca="1">IF($B632="","",$C632/1000*IFERROR(INDEX(Vöruskrá!$R:$R,MATCH($B632,Vöruskrá!$B:$B,0)),0))</f>
        <v>1125</v>
      </c>
      <c r="U632" s="283" t="str">
        <f t="shared" ca="1" si="28"/>
        <v/>
      </c>
      <c r="W632">
        <f t="shared" ca="1" si="29"/>
        <v>0</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 ca="1">IF(OR(B633="",C633=""),"",IFERROR(C633/1000*IFERROR(INDEX(Vöruskrá!R:R,MATCH(B633,Vöruskrá!B:B,0)),0)/1000,""))</f>
        <v>2.1</v>
      </c>
      <c r="P633" s="164"/>
      <c r="Q633" s="155"/>
      <c r="R633" s="6"/>
      <c r="S633" s="284" t="str">
        <f t="shared" si="27"/>
        <v>Krydduð rauðlinsubaunasúpa með nan-brauði</v>
      </c>
      <c r="T633" s="282">
        <f ca="1">IF($B633="","",$C633/1000*IFERROR(INDEX(Vöruskrá!$R:$R,MATCH($B633,Vöruskrá!$B:$B,0)),0))</f>
        <v>2100</v>
      </c>
      <c r="U633" s="283" t="str">
        <f t="shared" ca="1" si="28"/>
        <v/>
      </c>
      <c r="W633">
        <f t="shared" ca="1" si="29"/>
        <v>0</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 ca="1">IF(OR(B634="",C634=""),"",IFERROR(C634/1000*IFERROR(INDEX(Vöruskrá!R:R,MATCH(B634,Vöruskrá!B:B,0)),0)/1000,""))</f>
        <v>0.59250000000000003</v>
      </c>
      <c r="P634" s="166"/>
      <c r="Q634" s="154"/>
      <c r="R634" s="26"/>
      <c r="S634" s="284" t="str">
        <f t="shared" si="27"/>
        <v>Krydduð rauðlinsubaunasúpa með nan-brauði</v>
      </c>
      <c r="T634" s="282">
        <f ca="1">IF($B634="","",$C634/1000*IFERROR(INDEX(Vöruskrá!$R:$R,MATCH($B634,Vöruskrá!$B:$B,0)),0))</f>
        <v>592.5</v>
      </c>
      <c r="U634" s="283" t="str">
        <f t="shared" ca="1" si="28"/>
        <v/>
      </c>
      <c r="W634">
        <f t="shared" ca="1" si="29"/>
        <v>0</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 ca="1">IF(OR(B635="",C635=""),"",IFERROR(C635/1000*IFERROR(INDEX(Vöruskrá!R:R,MATCH(B635,Vöruskrá!B:B,0)),0)/1000,""))</f>
        <v>0.18</v>
      </c>
      <c r="P635" s="164"/>
      <c r="Q635" s="193"/>
      <c r="R635" s="156"/>
      <c r="S635" s="284" t="str">
        <f t="shared" si="27"/>
        <v>Krydduð rauðlinsubaunasúpa með nan-brauði</v>
      </c>
      <c r="T635" s="282">
        <f ca="1">IF($B635="","",$C635/1000*IFERROR(INDEX(Vöruskrá!$R:$R,MATCH($B635,Vöruskrá!$B:$B,0)),0))</f>
        <v>180</v>
      </c>
      <c r="U635" s="283" t="str">
        <f t="shared" ca="1" si="28"/>
        <v/>
      </c>
      <c r="W635">
        <f t="shared" ca="1" si="29"/>
        <v>0</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 ca="1">IF(OR(B636="",C636=""),"",IFERROR(C636/1000*IFERROR(INDEX(Vöruskrá!R:R,MATCH(B636,Vöruskrá!B:B,0)),0)/1000,""))</f>
        <v/>
      </c>
      <c r="P636" s="189" t="s">
        <v>1821</v>
      </c>
      <c r="Q636" s="188" t="s">
        <v>1822</v>
      </c>
      <c r="R636" s="187" t="s">
        <v>1823</v>
      </c>
      <c r="S636" s="284" t="str">
        <f t="shared" si="27"/>
        <v>Aspassúpa með rjóma og brauði</v>
      </c>
      <c r="T636" s="282" t="str">
        <f ca="1">IF($B636="","",$C636/1000*IFERROR(INDEX(Vöruskrá!$R:$R,MATCH($B636,Vöruskrá!$B:$B,0)),0))</f>
        <v/>
      </c>
      <c r="U636" s="283">
        <f t="shared" ca="1" si="28"/>
        <v>522.70000000000005</v>
      </c>
      <c r="W636">
        <f t="shared" ca="1" si="29"/>
        <v>0</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 ca="1">IF(OR(B637="",C637=""),"",IFERROR(C637/1000*IFERROR(INDEX(Vöruskrá!R:R,MATCH(B637,Vöruskrá!B:B,0)),0)/1000,""))</f>
        <v>12.25</v>
      </c>
      <c r="P637" s="164"/>
      <c r="Q637" s="190"/>
      <c r="R637" s="157"/>
      <c r="S637" s="284" t="str">
        <f t="shared" si="27"/>
        <v>Aspassúpa með rjóma og brauði</v>
      </c>
      <c r="T637" s="282">
        <f ca="1">IF($B637="","",$C637/1000*IFERROR(INDEX(Vöruskrá!$R:$R,MATCH($B637,Vöruskrá!$B:$B,0)),0))</f>
        <v>12250</v>
      </c>
      <c r="U637" s="283" t="str">
        <f t="shared" ca="1" si="28"/>
        <v/>
      </c>
      <c r="W637">
        <f t="shared" ca="1" si="29"/>
        <v>0</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 ca="1">IF(OR(B638="",C638=""),"",IFERROR(C638/1000*IFERROR(INDEX(Vöruskrá!R:R,MATCH(B638,Vöruskrá!B:B,0)),0)/1000,""))</f>
        <v>14</v>
      </c>
      <c r="P638" s="166"/>
      <c r="Q638" s="154"/>
      <c r="R638" s="26"/>
      <c r="S638" s="284" t="str">
        <f t="shared" si="27"/>
        <v>Aspassúpa með rjóma og brauði</v>
      </c>
      <c r="T638" s="282">
        <f ca="1">IF($B638="","",$C638/1000*IFERROR(INDEX(Vöruskrá!$R:$R,MATCH($B638,Vöruskrá!$B:$B,0)),0))</f>
        <v>14000</v>
      </c>
      <c r="U638" s="283" t="str">
        <f t="shared" ca="1" si="28"/>
        <v/>
      </c>
      <c r="W638">
        <f t="shared" ca="1" si="29"/>
        <v>0</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 ca="1">IF(OR(B639="",C639=""),"",IFERROR(C639/1000*IFERROR(INDEX(Vöruskrá!R:R,MATCH(B639,Vöruskrá!B:B,0)),0)/1000,""))</f>
        <v>13.5</v>
      </c>
      <c r="P639" s="164"/>
      <c r="Q639" s="155"/>
      <c r="R639" s="6"/>
      <c r="S639" s="284" t="str">
        <f t="shared" si="27"/>
        <v>Aspassúpa með rjóma og brauði</v>
      </c>
      <c r="T639" s="282">
        <f ca="1">IF($B639="","",$C639/1000*IFERROR(INDEX(Vöruskrá!$R:$R,MATCH($B639,Vöruskrá!$B:$B,0)),0))</f>
        <v>13500</v>
      </c>
      <c r="U639" s="283" t="str">
        <f t="shared" ca="1" si="28"/>
        <v/>
      </c>
      <c r="W639">
        <f t="shared" ca="1" si="29"/>
        <v>0</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 ca="1">IF(OR(B640="",C640=""),"",IFERROR(C640/1000*IFERROR(INDEX(Vöruskrá!R:R,MATCH(B640,Vöruskrá!B:B,0)),0)/1000,""))</f>
        <v>6.9</v>
      </c>
      <c r="P640" s="166"/>
      <c r="Q640" s="154"/>
      <c r="R640" s="26"/>
      <c r="S640" s="284" t="str">
        <f t="shared" si="27"/>
        <v>Aspassúpa með rjóma og brauði</v>
      </c>
      <c r="T640" s="282">
        <f ca="1">IF($B640="","",$C640/1000*IFERROR(INDEX(Vöruskrá!$R:$R,MATCH($B640,Vöruskrá!$B:$B,0)),0))</f>
        <v>6900</v>
      </c>
      <c r="U640" s="283" t="str">
        <f t="shared" ca="1" si="28"/>
        <v/>
      </c>
      <c r="W640">
        <f t="shared" ca="1" si="29"/>
        <v>0</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 ca="1">IF(OR(B641="",C641=""),"",IFERROR(C641/1000*IFERROR(INDEX(Vöruskrá!R:R,MATCH(B641,Vöruskrá!B:B,0)),0)/1000,""))</f>
        <v>1</v>
      </c>
      <c r="P641" s="164"/>
      <c r="Q641" s="155"/>
      <c r="R641" s="6"/>
      <c r="S641" s="284" t="str">
        <f t="shared" si="27"/>
        <v>Aspassúpa með rjóma og brauði</v>
      </c>
      <c r="T641" s="282">
        <f ca="1">IF($B641="","",$C641/1000*IFERROR(INDEX(Vöruskrá!$R:$R,MATCH($B641,Vöruskrá!$B:$B,0)),0))</f>
        <v>1000</v>
      </c>
      <c r="U641" s="283" t="str">
        <f t="shared" ca="1" si="28"/>
        <v/>
      </c>
      <c r="W641">
        <f t="shared" ca="1" si="29"/>
        <v>0</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 ca="1">IF(OR(B642="",C642=""),"",IFERROR(C642/1000*IFERROR(INDEX(Vöruskrá!R:R,MATCH(B642,Vöruskrá!B:B,0)),0)/1000,""))</f>
        <v>1.5</v>
      </c>
      <c r="P642" s="166"/>
      <c r="Q642" s="154"/>
      <c r="R642" s="26"/>
      <c r="S642" s="284" t="str">
        <f t="shared" si="27"/>
        <v>Aspassúpa með rjóma og brauði</v>
      </c>
      <c r="T642" s="282">
        <f ca="1">IF($B642="","",$C642/1000*IFERROR(INDEX(Vöruskrá!$R:$R,MATCH($B642,Vöruskrá!$B:$B,0)),0))</f>
        <v>1500</v>
      </c>
      <c r="U642" s="283" t="str">
        <f t="shared" ca="1" si="28"/>
        <v/>
      </c>
      <c r="W642">
        <f t="shared" ca="1" si="29"/>
        <v>0</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 ca="1">IF(OR(B643="",C643=""),"",IFERROR(C643/1000*IFERROR(INDEX(Vöruskrá!R:R,MATCH(B643,Vöruskrá!B:B,0)),0)/1000,""))</f>
        <v>2.4</v>
      </c>
      <c r="P643" s="164"/>
      <c r="Q643" s="155"/>
      <c r="R643" s="6"/>
      <c r="S643" s="284" t="str">
        <f t="shared" si="27"/>
        <v>Aspassúpa með rjóma og brauði</v>
      </c>
      <c r="T643" s="282">
        <f ca="1">IF($B643="","",$C643/1000*IFERROR(INDEX(Vöruskrá!$R:$R,MATCH($B643,Vöruskrá!$B:$B,0)),0))</f>
        <v>2400</v>
      </c>
      <c r="U643" s="283" t="str">
        <f t="shared" ca="1" si="28"/>
        <v/>
      </c>
      <c r="W643">
        <f t="shared" ca="1" si="29"/>
        <v>0</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 ca="1">IF(OR(B644="",C644=""),"",IFERROR(C644/1000*IFERROR(INDEX(Vöruskrá!R:R,MATCH(B644,Vöruskrá!B:B,0)),0)/1000,""))</f>
        <v>0.3</v>
      </c>
      <c r="P644" s="166"/>
      <c r="Q644" s="154"/>
      <c r="R644" s="26"/>
      <c r="S644" s="284" t="str">
        <f t="shared" ref="S644:S699" si="30">IF($A644="",S643,$A644)</f>
        <v>Aspassúpa með rjóma og brauði</v>
      </c>
      <c r="T644" s="282">
        <f ca="1">IF($B644="","",$C644/1000*IFERROR(INDEX(Vöruskrá!$R:$R,MATCH($B644,Vöruskrá!$B:$B,0)),0))</f>
        <v>300</v>
      </c>
      <c r="U644" s="283" t="str">
        <f t="shared" ref="U644:U707" ca="1" si="31">IF($A644="","",IFERROR(SUMIFS($T:$T,$S:$S,$A644)/(SUMIFS($C:$C,$S:$S,$A644)/1000),""))</f>
        <v/>
      </c>
      <c r="W644">
        <f t="shared" ref="W644:W707" ca="1" si="32">IF($A644="",W643,$A644)</f>
        <v>0</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 ca="1">IF(OR(B645="",C645=""),"",IFERROR(C645/1000*IFERROR(INDEX(Vöruskrá!R:R,MATCH(B645,Vöruskrá!B:B,0)),0)/1000,""))</f>
        <v>0.42</v>
      </c>
      <c r="P645" s="164"/>
      <c r="Q645" s="193"/>
      <c r="R645" s="156"/>
      <c r="S645" s="284" t="str">
        <f t="shared" si="30"/>
        <v>Aspassúpa með rjóma og brauði</v>
      </c>
      <c r="T645" s="282">
        <f ca="1">IF($B645="","",$C645/1000*IFERROR(INDEX(Vöruskrá!$R:$R,MATCH($B645,Vöruskrá!$B:$B,0)),0))</f>
        <v>420</v>
      </c>
      <c r="U645" s="283" t="str">
        <f t="shared" ca="1" si="31"/>
        <v/>
      </c>
      <c r="W645">
        <f t="shared" ca="1" si="32"/>
        <v>0</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 ca="1">IF(OR(B646="",C646=""),"",IFERROR(C646/1000*IFERROR(INDEX(Vöruskrá!R:R,MATCH(B646,Vöruskrá!B:B,0)),0)/1000,""))</f>
        <v/>
      </c>
      <c r="P646" s="189" t="s">
        <v>1825</v>
      </c>
      <c r="Q646" s="192" t="s">
        <v>1826</v>
      </c>
      <c r="R646" s="191" t="s">
        <v>1827</v>
      </c>
      <c r="S646" s="284" t="str">
        <f t="shared" si="30"/>
        <v>Sveppasúpa með rjóma og kryddjurtum</v>
      </c>
      <c r="T646" s="282" t="str">
        <f ca="1">IF($B646="","",$C646/1000*IFERROR(INDEX(Vöruskrá!$R:$R,MATCH($B646,Vöruskrá!$B:$B,0)),0))</f>
        <v/>
      </c>
      <c r="U646" s="283">
        <f t="shared" ca="1" si="31"/>
        <v>707.18811881188117</v>
      </c>
      <c r="W646">
        <f t="shared" ca="1" si="32"/>
        <v>0</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 ca="1">IF(OR(B647="",C647=""),"",IFERROR(C647/1000*IFERROR(INDEX(Vöruskrá!R:R,MATCH(B647,Vöruskrá!B:B,0)),0)/1000,""))</f>
        <v>21</v>
      </c>
      <c r="P647" s="164"/>
      <c r="Q647" s="190"/>
      <c r="R647" s="157"/>
      <c r="S647" s="284" t="str">
        <f t="shared" si="30"/>
        <v>Sveppasúpa með rjóma og kryddjurtum</v>
      </c>
      <c r="T647" s="282">
        <f ca="1">IF($B647="","",$C647/1000*IFERROR(INDEX(Vöruskrá!$R:$R,MATCH($B647,Vöruskrá!$B:$B,0)),0))</f>
        <v>21000</v>
      </c>
      <c r="U647" s="283" t="str">
        <f t="shared" ca="1" si="31"/>
        <v/>
      </c>
      <c r="W647">
        <f t="shared" ca="1" si="32"/>
        <v>0</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 ca="1">IF(OR(B648="",C648=""),"",IFERROR(C648/1000*IFERROR(INDEX(Vöruskrá!R:R,MATCH(B648,Vöruskrá!B:B,0)),0)/1000,""))</f>
        <v>12.25</v>
      </c>
      <c r="P648" s="166"/>
      <c r="Q648" s="154"/>
      <c r="R648" s="26"/>
      <c r="S648" s="284" t="str">
        <f t="shared" si="30"/>
        <v>Sveppasúpa með rjóma og kryddjurtum</v>
      </c>
      <c r="T648" s="282">
        <f ca="1">IF($B648="","",$C648/1000*IFERROR(INDEX(Vöruskrá!$R:$R,MATCH($B648,Vöruskrá!$B:$B,0)),0))</f>
        <v>12250</v>
      </c>
      <c r="U648" s="283" t="str">
        <f t="shared" ca="1" si="31"/>
        <v/>
      </c>
      <c r="W648">
        <f t="shared" ca="1" si="32"/>
        <v>0</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 ca="1">IF(OR(B649="",C649=""),"",IFERROR(C649/1000*IFERROR(INDEX(Vöruskrá!R:R,MATCH(B649,Vöruskrá!B:B,0)),0)/1000,""))</f>
        <v>13.5</v>
      </c>
      <c r="P649" s="164"/>
      <c r="Q649" s="155"/>
      <c r="R649" s="6"/>
      <c r="S649" s="284" t="str">
        <f t="shared" si="30"/>
        <v>Sveppasúpa með rjóma og kryddjurtum</v>
      </c>
      <c r="T649" s="282">
        <f ca="1">IF($B649="","",$C649/1000*IFERROR(INDEX(Vöruskrá!$R:$R,MATCH($B649,Vöruskrá!$B:$B,0)),0))</f>
        <v>13500</v>
      </c>
      <c r="U649" s="283" t="str">
        <f t="shared" ca="1" si="31"/>
        <v/>
      </c>
      <c r="W649">
        <f t="shared" ca="1" si="32"/>
        <v>0</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 ca="1">IF(OR(B650="",C650=""),"",IFERROR(C650/1000*IFERROR(INDEX(Vöruskrá!R:R,MATCH(B650,Vöruskrá!B:B,0)),0)/1000,""))</f>
        <v>9.1999999999999993</v>
      </c>
      <c r="P650" s="166"/>
      <c r="Q650" s="154"/>
      <c r="R650" s="26"/>
      <c r="S650" s="284" t="str">
        <f t="shared" si="30"/>
        <v>Sveppasúpa með rjóma og kryddjurtum</v>
      </c>
      <c r="T650" s="282">
        <f ca="1">IF($B650="","",$C650/1000*IFERROR(INDEX(Vöruskrá!$R:$R,MATCH($B650,Vöruskrá!$B:$B,0)),0))</f>
        <v>9200</v>
      </c>
      <c r="U650" s="283" t="str">
        <f t="shared" ca="1" si="31"/>
        <v/>
      </c>
      <c r="W650">
        <f t="shared" ca="1" si="32"/>
        <v>0</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 ca="1">IF(OR(B651="",C651=""),"",IFERROR(C651/1000*IFERROR(INDEX(Vöruskrá!R:R,MATCH(B651,Vöruskrá!B:B,0)),0)/1000,""))</f>
        <v>1.25</v>
      </c>
      <c r="P651" s="164"/>
      <c r="Q651" s="155"/>
      <c r="R651" s="6"/>
      <c r="S651" s="284" t="str">
        <f t="shared" si="30"/>
        <v>Sveppasúpa með rjóma og kryddjurtum</v>
      </c>
      <c r="T651" s="282">
        <f ca="1">IF($B651="","",$C651/1000*IFERROR(INDEX(Vöruskrá!$R:$R,MATCH($B651,Vöruskrá!$B:$B,0)),0))</f>
        <v>1250</v>
      </c>
      <c r="U651" s="283" t="str">
        <f t="shared" ca="1" si="31"/>
        <v/>
      </c>
      <c r="W651">
        <f t="shared" ca="1" si="32"/>
        <v>0</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 ca="1">IF(OR(B652="",C652=""),"",IFERROR(C652/1000*IFERROR(INDEX(Vöruskrá!R:R,MATCH(B652,Vöruskrá!B:B,0)),0)/1000,""))</f>
        <v>3</v>
      </c>
      <c r="P652" s="166"/>
      <c r="Q652" s="154"/>
      <c r="R652" s="26"/>
      <c r="S652" s="284" t="str">
        <f t="shared" si="30"/>
        <v>Sveppasúpa með rjóma og kryddjurtum</v>
      </c>
      <c r="T652" s="282">
        <f ca="1">IF($B652="","",$C652/1000*IFERROR(INDEX(Vöruskrá!$R:$R,MATCH($B652,Vöruskrá!$B:$B,0)),0))</f>
        <v>3000</v>
      </c>
      <c r="U652" s="283" t="str">
        <f t="shared" ca="1" si="31"/>
        <v/>
      </c>
      <c r="W652">
        <f t="shared" ca="1" si="32"/>
        <v>0</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 ca="1">IF(OR(B653="",C653=""),"",IFERROR(C653/1000*IFERROR(INDEX(Vöruskrá!R:R,MATCH(B653,Vöruskrá!B:B,0)),0)/1000,""))</f>
        <v>3.4260000000000002</v>
      </c>
      <c r="P653" s="164"/>
      <c r="Q653" s="155"/>
      <c r="R653" s="6"/>
      <c r="S653" s="284" t="str">
        <f t="shared" si="30"/>
        <v>Sveppasúpa með rjóma og kryddjurtum</v>
      </c>
      <c r="T653" s="282">
        <f ca="1">IF($B653="","",$C653/1000*IFERROR(INDEX(Vöruskrá!$R:$R,MATCH($B653,Vöruskrá!$B:$B,0)),0))</f>
        <v>3426</v>
      </c>
      <c r="U653" s="283" t="str">
        <f t="shared" ca="1" si="31"/>
        <v/>
      </c>
      <c r="W653">
        <f t="shared" ca="1" si="32"/>
        <v>0</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 ca="1">IF(OR(B654="",C654=""),"",IFERROR(C654/1000*IFERROR(INDEX(Vöruskrá!R:R,MATCH(B654,Vöruskrá!B:B,0)),0)/1000,""))</f>
        <v>3</v>
      </c>
      <c r="P654" s="166"/>
      <c r="Q654" s="154"/>
      <c r="R654" s="26"/>
      <c r="S654" s="284" t="str">
        <f t="shared" si="30"/>
        <v>Sveppasúpa með rjóma og kryddjurtum</v>
      </c>
      <c r="T654" s="282">
        <f ca="1">IF($B654="","",$C654/1000*IFERROR(INDEX(Vöruskrá!$R:$R,MATCH($B654,Vöruskrá!$B:$B,0)),0))</f>
        <v>3000</v>
      </c>
      <c r="U654" s="283" t="str">
        <f t="shared" ca="1" si="31"/>
        <v/>
      </c>
      <c r="W654">
        <f t="shared" ca="1" si="32"/>
        <v>0</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 ca="1">IF(OR(B655="",C655=""),"",IFERROR(C655/1000*IFERROR(INDEX(Vöruskrá!R:R,MATCH(B655,Vöruskrá!B:B,0)),0)/1000,""))</f>
        <v>3.5</v>
      </c>
      <c r="P655" s="164"/>
      <c r="Q655" s="155"/>
      <c r="R655" s="6"/>
      <c r="S655" s="284" t="str">
        <f t="shared" si="30"/>
        <v>Sveppasúpa með rjóma og kryddjurtum</v>
      </c>
      <c r="T655" s="282">
        <f ca="1">IF($B655="","",$C655/1000*IFERROR(INDEX(Vöruskrá!$R:$R,MATCH($B655,Vöruskrá!$B:$B,0)),0))</f>
        <v>3500</v>
      </c>
      <c r="U655" s="283" t="str">
        <f t="shared" ca="1" si="31"/>
        <v/>
      </c>
      <c r="W655">
        <f t="shared" ca="1" si="32"/>
        <v>0</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 ca="1">IF(OR(B656="",C656=""),"",IFERROR(C656/1000*IFERROR(INDEX(Vöruskrá!R:R,MATCH(B656,Vöruskrá!B:B,0)),0)/1000,""))</f>
        <v>1.2</v>
      </c>
      <c r="P656" s="166"/>
      <c r="Q656" s="154"/>
      <c r="R656" s="26"/>
      <c r="S656" s="284" t="str">
        <f t="shared" si="30"/>
        <v>Sveppasúpa með rjóma og kryddjurtum</v>
      </c>
      <c r="T656" s="282">
        <f ca="1">IF($B656="","",$C656/1000*IFERROR(INDEX(Vöruskrá!$R:$R,MATCH($B656,Vöruskrá!$B:$B,0)),0))</f>
        <v>1200</v>
      </c>
      <c r="U656" s="283" t="str">
        <f t="shared" ca="1" si="31"/>
        <v/>
      </c>
      <c r="W656">
        <f t="shared" ca="1" si="32"/>
        <v>0</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 ca="1">IF(OR(B657="",C657=""),"",IFERROR(C657/1000*IFERROR(INDEX(Vöruskrá!R:R,MATCH(B657,Vöruskrá!B:B,0)),0)/1000,""))</f>
        <v>0.1</v>
      </c>
      <c r="P657" s="164"/>
      <c r="Q657" s="193"/>
      <c r="R657" s="156"/>
      <c r="S657" s="284" t="str">
        <f t="shared" si="30"/>
        <v>Sveppasúpa með rjóma og kryddjurtum</v>
      </c>
      <c r="T657" s="282">
        <f ca="1">IF($B657="","",$C657/1000*IFERROR(INDEX(Vöruskrá!$R:$R,MATCH($B657,Vöruskrá!$B:$B,0)),0))</f>
        <v>100</v>
      </c>
      <c r="U657" s="283" t="str">
        <f t="shared" ca="1" si="31"/>
        <v/>
      </c>
      <c r="W657">
        <f t="shared" ca="1" si="32"/>
        <v>0</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 ca="1">IF(OR(B658="",C658=""),"",IFERROR(C658/1000*IFERROR(INDEX(Vöruskrá!R:R,MATCH(B658,Vöruskrá!B:B,0)),0)/1000,""))</f>
        <v/>
      </c>
      <c r="P658" s="189" t="s">
        <v>1830</v>
      </c>
      <c r="Q658" s="188" t="s">
        <v>1831</v>
      </c>
      <c r="R658" s="187" t="s">
        <v>1832</v>
      </c>
      <c r="S658" s="284" t="str">
        <f t="shared" si="30"/>
        <v>Mild tómatsúpa með rjóma og brauði</v>
      </c>
      <c r="T658" s="282" t="str">
        <f ca="1">IF($B658="","",$C658/1000*IFERROR(INDEX(Vöruskrá!$R:$R,MATCH($B658,Vöruskrá!$B:$B,0)),0))</f>
        <v/>
      </c>
      <c r="U658" s="283">
        <f t="shared" ca="1" si="31"/>
        <v>562.65499999999997</v>
      </c>
      <c r="W658">
        <f t="shared" ca="1" si="32"/>
        <v>0</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 ca="1">IF(OR(B659="",C659=""),"",IFERROR(C659/1000*IFERROR(INDEX(Vöruskrá!R:R,MATCH(B659,Vöruskrá!B:B,0)),0)/1000,""))</f>
        <v>29.48</v>
      </c>
      <c r="P659" s="164"/>
      <c r="Q659" s="190"/>
      <c r="R659" s="157"/>
      <c r="S659" s="284" t="str">
        <f t="shared" si="30"/>
        <v>Mild tómatsúpa með rjóma og brauði</v>
      </c>
      <c r="T659" s="282">
        <f ca="1">IF($B659="","",$C659/1000*IFERROR(INDEX(Vöruskrá!$R:$R,MATCH($B659,Vöruskrá!$B:$B,0)),0))</f>
        <v>29480</v>
      </c>
      <c r="U659" s="283" t="str">
        <f t="shared" ca="1" si="31"/>
        <v/>
      </c>
      <c r="W659">
        <f t="shared" ca="1" si="32"/>
        <v>0</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 ca="1">IF(OR(B660="",C660=""),"",IFERROR(C660/1000*IFERROR(INDEX(Vöruskrá!R:R,MATCH(B660,Vöruskrá!B:B,0)),0)/1000,""))</f>
        <v>8.75</v>
      </c>
      <c r="P660" s="166"/>
      <c r="Q660" s="154"/>
      <c r="R660" s="26"/>
      <c r="S660" s="284" t="str">
        <f t="shared" si="30"/>
        <v>Mild tómatsúpa með rjóma og brauði</v>
      </c>
      <c r="T660" s="282">
        <f ca="1">IF($B660="","",$C660/1000*IFERROR(INDEX(Vöruskrá!$R:$R,MATCH($B660,Vöruskrá!$B:$B,0)),0))</f>
        <v>8750</v>
      </c>
      <c r="U660" s="283" t="str">
        <f t="shared" ca="1" si="31"/>
        <v/>
      </c>
      <c r="W660">
        <f t="shared" ca="1" si="32"/>
        <v>0</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 ca="1">IF(OR(B661="",C661=""),"",IFERROR(C661/1000*IFERROR(INDEX(Vöruskrá!R:R,MATCH(B661,Vöruskrá!B:B,0)),0)/1000,""))</f>
        <v>10.8</v>
      </c>
      <c r="P661" s="164"/>
      <c r="Q661" s="155"/>
      <c r="R661" s="6"/>
      <c r="S661" s="284" t="str">
        <f t="shared" si="30"/>
        <v>Mild tómatsúpa með rjóma og brauði</v>
      </c>
      <c r="T661" s="282">
        <f ca="1">IF($B661="","",$C661/1000*IFERROR(INDEX(Vöruskrá!$R:$R,MATCH($B661,Vöruskrá!$B:$B,0)),0))</f>
        <v>10800</v>
      </c>
      <c r="U661" s="283" t="str">
        <f t="shared" ca="1" si="31"/>
        <v/>
      </c>
      <c r="W661">
        <f t="shared" ca="1" si="32"/>
        <v>0</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 ca="1">IF(OR(B662="",C662=""),"",IFERROR(C662/1000*IFERROR(INDEX(Vöruskrá!R:R,MATCH(B662,Vöruskrá!B:B,0)),0)/1000,""))</f>
        <v>1.25</v>
      </c>
      <c r="P662" s="166"/>
      <c r="Q662" s="154"/>
      <c r="R662" s="26"/>
      <c r="S662" s="284" t="str">
        <f t="shared" si="30"/>
        <v>Mild tómatsúpa með rjóma og brauði</v>
      </c>
      <c r="T662" s="282">
        <f ca="1">IF($B662="","",$C662/1000*IFERROR(INDEX(Vöruskrá!$R:$R,MATCH($B662,Vöruskrá!$B:$B,0)),0))</f>
        <v>1250</v>
      </c>
      <c r="U662" s="283" t="str">
        <f t="shared" ca="1" si="31"/>
        <v/>
      </c>
      <c r="W662">
        <f t="shared" ca="1" si="32"/>
        <v>0</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 ca="1">IF(OR(B663="",C663=""),"",IFERROR(C663/1000*IFERROR(INDEX(Vöruskrá!R:R,MATCH(B663,Vöruskrá!B:B,0)),0)/1000,""))</f>
        <v>1.5</v>
      </c>
      <c r="P663" s="164"/>
      <c r="Q663" s="155"/>
      <c r="R663" s="6"/>
      <c r="S663" s="284" t="str">
        <f t="shared" si="30"/>
        <v>Mild tómatsúpa með rjóma og brauði</v>
      </c>
      <c r="T663" s="282">
        <f ca="1">IF($B663="","",$C663/1000*IFERROR(INDEX(Vöruskrá!$R:$R,MATCH($B663,Vöruskrá!$B:$B,0)),0))</f>
        <v>1500</v>
      </c>
      <c r="U663" s="283" t="str">
        <f t="shared" ca="1" si="31"/>
        <v/>
      </c>
      <c r="W663">
        <f t="shared" ca="1" si="32"/>
        <v>0</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 ca="1">IF(OR(B664="",C664=""),"",IFERROR(C664/1000*IFERROR(INDEX(Vöruskrá!R:R,MATCH(B664,Vöruskrá!B:B,0)),0)/1000,""))</f>
        <v>0.35</v>
      </c>
      <c r="P664" s="166"/>
      <c r="Q664" s="154"/>
      <c r="R664" s="26"/>
      <c r="S664" s="284" t="str">
        <f t="shared" si="30"/>
        <v>Mild tómatsúpa með rjóma og brauði</v>
      </c>
      <c r="T664" s="282">
        <f ca="1">IF($B664="","",$C664/1000*IFERROR(INDEX(Vöruskrá!$R:$R,MATCH($B664,Vöruskrá!$B:$B,0)),0))</f>
        <v>350</v>
      </c>
      <c r="U664" s="283" t="str">
        <f t="shared" ca="1" si="31"/>
        <v/>
      </c>
      <c r="W664">
        <f t="shared" ca="1" si="32"/>
        <v>0</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 ca="1">IF(OR(B665="",C665=""),"",IFERROR(C665/1000*IFERROR(INDEX(Vöruskrá!R:R,MATCH(B665,Vöruskrá!B:B,0)),0)/1000,""))</f>
        <v>1.5</v>
      </c>
      <c r="P665" s="164"/>
      <c r="Q665" s="155"/>
      <c r="R665" s="6"/>
      <c r="S665" s="284" t="str">
        <f t="shared" si="30"/>
        <v>Mild tómatsúpa með rjóma og brauði</v>
      </c>
      <c r="T665" s="282">
        <f ca="1">IF($B665="","",$C665/1000*IFERROR(INDEX(Vöruskrá!$R:$R,MATCH($B665,Vöruskrá!$B:$B,0)),0))</f>
        <v>1500</v>
      </c>
      <c r="U665" s="283" t="str">
        <f t="shared" ca="1" si="31"/>
        <v/>
      </c>
      <c r="W665">
        <f t="shared" ca="1" si="32"/>
        <v>0</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 ca="1">IF(OR(B666="",C666=""),"",IFERROR(C666/1000*IFERROR(INDEX(Vöruskrá!R:R,MATCH(B666,Vöruskrá!B:B,0)),0)/1000,""))</f>
        <v>2.6355</v>
      </c>
      <c r="P666" s="166"/>
      <c r="Q666" s="194"/>
      <c r="R666" s="195"/>
      <c r="S666" s="284" t="str">
        <f t="shared" si="30"/>
        <v>Mild tómatsúpa með rjóma og brauði</v>
      </c>
      <c r="T666" s="282">
        <f ca="1">IF($B666="","",$C666/1000*IFERROR(INDEX(Vöruskrá!$R:$R,MATCH($B666,Vöruskrá!$B:$B,0)),0))</f>
        <v>2635.5</v>
      </c>
      <c r="U666" s="283" t="str">
        <f t="shared" ca="1" si="31"/>
        <v/>
      </c>
      <c r="W666">
        <f t="shared" ca="1" si="32"/>
        <v>0</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 ca="1">IF(OR(B667="",C667=""),"",IFERROR(C667/1000*IFERROR(INDEX(Vöruskrá!R:R,MATCH(B667,Vöruskrá!B:B,0)),0)/1000,""))</f>
        <v/>
      </c>
      <c r="P667" s="189" t="s">
        <v>1835</v>
      </c>
      <c r="Q667" s="192" t="s">
        <v>1836</v>
      </c>
      <c r="R667" s="191" t="s">
        <v>1837</v>
      </c>
      <c r="S667" s="284" t="str">
        <f t="shared" si="30"/>
        <v>Rjómalöguð spergilkálssúpa með osti</v>
      </c>
      <c r="T667" s="282" t="str">
        <f ca="1">IF($B667="","",$C667/1000*IFERROR(INDEX(Vöruskrá!$R:$R,MATCH($B667,Vöruskrá!$B:$B,0)),0))</f>
        <v/>
      </c>
      <c r="U667" s="283">
        <f t="shared" ca="1" si="31"/>
        <v>686.5</v>
      </c>
      <c r="W667">
        <f t="shared" ca="1" si="32"/>
        <v>0</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 ca="1">IF(OR(B668="",C668=""),"",IFERROR(C668/1000*IFERROR(INDEX(Vöruskrá!R:R,MATCH(B668,Vöruskrá!B:B,0)),0)/1000,""))</f>
        <v>21</v>
      </c>
      <c r="P668" s="164"/>
      <c r="Q668" s="196"/>
      <c r="R668" s="197"/>
      <c r="S668" s="284" t="str">
        <f t="shared" si="30"/>
        <v>Rjómalöguð spergilkálssúpa með osti</v>
      </c>
      <c r="T668" s="282">
        <f ca="1">IF($B668="","",$C668/1000*IFERROR(INDEX(Vöruskrá!$R:$R,MATCH($B668,Vöruskrá!$B:$B,0)),0))</f>
        <v>21000</v>
      </c>
      <c r="U668" s="283" t="str">
        <f t="shared" ca="1" si="31"/>
        <v/>
      </c>
      <c r="W668">
        <f t="shared" ca="1" si="32"/>
        <v>0</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 ca="1">IF(OR(B669="",C669=""),"",IFERROR(C669/1000*IFERROR(INDEX(Vöruskrá!R:R,MATCH(B669,Vöruskrá!B:B,0)),0)/1000,""))</f>
        <v>12.25</v>
      </c>
      <c r="P669" s="166"/>
      <c r="Q669" s="155"/>
      <c r="R669" s="6"/>
      <c r="S669" s="284" t="str">
        <f t="shared" si="30"/>
        <v>Rjómalöguð spergilkálssúpa með osti</v>
      </c>
      <c r="T669" s="282">
        <f ca="1">IF($B669="","",$C669/1000*IFERROR(INDEX(Vöruskrá!$R:$R,MATCH($B669,Vöruskrá!$B:$B,0)),0))</f>
        <v>12250</v>
      </c>
      <c r="U669" s="283" t="str">
        <f t="shared" ca="1" si="31"/>
        <v/>
      </c>
      <c r="W669">
        <f t="shared" ca="1" si="32"/>
        <v>0</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 ca="1">IF(OR(B670="",C670=""),"",IFERROR(C670/1000*IFERROR(INDEX(Vöruskrá!R:R,MATCH(B670,Vöruskrá!B:B,0)),0)/1000,""))</f>
        <v>13.5</v>
      </c>
      <c r="P670" s="164"/>
      <c r="Q670" s="154"/>
      <c r="R670" s="26"/>
      <c r="S670" s="284" t="str">
        <f t="shared" si="30"/>
        <v>Rjómalöguð spergilkálssúpa með osti</v>
      </c>
      <c r="T670" s="282">
        <f ca="1">IF($B670="","",$C670/1000*IFERROR(INDEX(Vöruskrá!$R:$R,MATCH($B670,Vöruskrá!$B:$B,0)),0))</f>
        <v>13500</v>
      </c>
      <c r="U670" s="283" t="str">
        <f t="shared" ca="1" si="31"/>
        <v/>
      </c>
      <c r="W670">
        <f t="shared" ca="1" si="32"/>
        <v>0</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 ca="1">IF(OR(B671="",C671=""),"",IFERROR(C671/1000*IFERROR(INDEX(Vöruskrá!R:R,MATCH(B671,Vöruskrá!B:B,0)),0)/1000,""))</f>
        <v>12</v>
      </c>
      <c r="P671" s="166"/>
      <c r="Q671" s="155"/>
      <c r="R671" s="6"/>
      <c r="S671" s="284" t="str">
        <f t="shared" si="30"/>
        <v>Rjómalöguð spergilkálssúpa með osti</v>
      </c>
      <c r="T671" s="282">
        <f ca="1">IF($B671="","",$C671/1000*IFERROR(INDEX(Vöruskrá!$R:$R,MATCH($B671,Vöruskrá!$B:$B,0)),0))</f>
        <v>12000</v>
      </c>
      <c r="U671" s="283" t="str">
        <f t="shared" ca="1" si="31"/>
        <v/>
      </c>
      <c r="W671">
        <f t="shared" ca="1" si="32"/>
        <v>0</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 ca="1">IF(OR(B672="",C672=""),"",IFERROR(C672/1000*IFERROR(INDEX(Vöruskrá!R:R,MATCH(B672,Vöruskrá!B:B,0)),0)/1000,""))</f>
        <v>6.9</v>
      </c>
      <c r="P672" s="164"/>
      <c r="Q672" s="154"/>
      <c r="R672" s="26"/>
      <c r="S672" s="284" t="str">
        <f t="shared" si="30"/>
        <v>Rjómalöguð spergilkálssúpa með osti</v>
      </c>
      <c r="T672" s="282">
        <f ca="1">IF($B672="","",$C672/1000*IFERROR(INDEX(Vöruskrá!$R:$R,MATCH($B672,Vöruskrá!$B:$B,0)),0))</f>
        <v>6900</v>
      </c>
      <c r="U672" s="283" t="str">
        <f t="shared" ca="1" si="31"/>
        <v/>
      </c>
      <c r="W672">
        <f t="shared" ca="1" si="32"/>
        <v>0</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 ca="1">IF(OR(B673="",C673=""),"",IFERROR(C673/1000*IFERROR(INDEX(Vöruskrá!R:R,MATCH(B673,Vöruskrá!B:B,0)),0)/1000,""))</f>
        <v>0.75</v>
      </c>
      <c r="P673" s="166"/>
      <c r="Q673" s="155"/>
      <c r="R673" s="6"/>
      <c r="S673" s="284" t="str">
        <f t="shared" si="30"/>
        <v>Rjómalöguð spergilkálssúpa með osti</v>
      </c>
      <c r="T673" s="282">
        <f ca="1">IF($B673="","",$C673/1000*IFERROR(INDEX(Vöruskrá!$R:$R,MATCH($B673,Vöruskrá!$B:$B,0)),0))</f>
        <v>750</v>
      </c>
      <c r="U673" s="283" t="str">
        <f t="shared" ca="1" si="31"/>
        <v/>
      </c>
      <c r="W673">
        <f t="shared" ca="1" si="32"/>
        <v>0</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 ca="1">IF(OR(B674="",C674=""),"",IFERROR(C674/1000*IFERROR(INDEX(Vöruskrá!R:R,MATCH(B674,Vöruskrá!B:B,0)),0)/1000,""))</f>
        <v>0.75</v>
      </c>
      <c r="P674" s="164"/>
      <c r="Q674" s="154"/>
      <c r="R674" s="26"/>
      <c r="S674" s="284" t="str">
        <f t="shared" si="30"/>
        <v>Rjómalöguð spergilkálssúpa með osti</v>
      </c>
      <c r="T674" s="282">
        <f ca="1">IF($B674="","",$C674/1000*IFERROR(INDEX(Vöruskrá!$R:$R,MATCH($B674,Vöruskrá!$B:$B,0)),0))</f>
        <v>750</v>
      </c>
      <c r="U674" s="283" t="str">
        <f t="shared" ca="1" si="31"/>
        <v/>
      </c>
      <c r="W674">
        <f t="shared" ca="1" si="32"/>
        <v>0</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 ca="1">IF(OR(B675="",C675=""),"",IFERROR(C675/1000*IFERROR(INDEX(Vöruskrá!R:R,MATCH(B675,Vöruskrá!B:B,0)),0)/1000,""))</f>
        <v>1.5</v>
      </c>
      <c r="P675" s="166"/>
      <c r="Q675" s="193"/>
      <c r="R675" s="156"/>
      <c r="S675" s="284" t="str">
        <f t="shared" si="30"/>
        <v>Rjómalöguð spergilkálssúpa með osti</v>
      </c>
      <c r="T675" s="282">
        <f ca="1">IF($B675="","",$C675/1000*IFERROR(INDEX(Vöruskrá!$R:$R,MATCH($B675,Vöruskrá!$B:$B,0)),0))</f>
        <v>1500</v>
      </c>
      <c r="U675" s="283" t="str">
        <f t="shared" ca="1" si="31"/>
        <v/>
      </c>
      <c r="W675">
        <f t="shared" ca="1" si="32"/>
        <v>0</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 ca="1">IF(OR(B676="",C676=""),"",IFERROR(C676/1000*IFERROR(INDEX(Vöruskrá!R:R,MATCH(B676,Vöruskrá!B:B,0)),0)/1000,""))</f>
        <v/>
      </c>
      <c r="P676" s="189" t="s">
        <v>1840</v>
      </c>
      <c r="Q676" s="188" t="s">
        <v>1841</v>
      </c>
      <c r="R676" s="187" t="s">
        <v>1842</v>
      </c>
      <c r="S676" s="284" t="str">
        <f t="shared" si="30"/>
        <v>Tomata-grænmetissúpa með brauðsneiðum</v>
      </c>
      <c r="T676" s="282" t="str">
        <f ca="1">IF($B676="","",$C676/1000*IFERROR(INDEX(Vöruskrá!$R:$R,MATCH($B676,Vöruskrá!$B:$B,0)),0))</f>
        <v/>
      </c>
      <c r="U676" s="283">
        <f t="shared" ca="1" si="31"/>
        <v>477.6169154228856</v>
      </c>
      <c r="W676">
        <f t="shared" ca="1" si="32"/>
        <v>0</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 ca="1">IF(OR(B677="",C677=""),"",IFERROR(C677/1000*IFERROR(INDEX(Vöruskrá!R:R,MATCH(B677,Vöruskrá!B:B,0)),0)/1000,""))</f>
        <v>26.8</v>
      </c>
      <c r="P677" s="164"/>
      <c r="Q677" s="190"/>
      <c r="R677" s="157"/>
      <c r="S677" s="284" t="str">
        <f t="shared" si="30"/>
        <v>Tomata-grænmetissúpa með brauðsneiðum</v>
      </c>
      <c r="T677" s="282">
        <f ca="1">IF($B677="","",$C677/1000*IFERROR(INDEX(Vöruskrá!$R:$R,MATCH($B677,Vöruskrá!$B:$B,0)),0))</f>
        <v>26800</v>
      </c>
      <c r="U677" s="283" t="str">
        <f t="shared" ca="1" si="31"/>
        <v/>
      </c>
      <c r="W677">
        <f t="shared" ca="1" si="32"/>
        <v>0</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 ca="1">IF(OR(B678="",C678=""),"",IFERROR(C678/1000*IFERROR(INDEX(Vöruskrá!R:R,MATCH(B678,Vöruskrá!B:B,0)),0)/1000,""))</f>
        <v>10.5</v>
      </c>
      <c r="P678" s="166"/>
      <c r="Q678" s="154"/>
      <c r="R678" s="26"/>
      <c r="S678" s="284" t="str">
        <f t="shared" si="30"/>
        <v>Tomata-grænmetissúpa með brauðsneiðum</v>
      </c>
      <c r="T678" s="282">
        <f ca="1">IF($B678="","",$C678/1000*IFERROR(INDEX(Vöruskrá!$R:$R,MATCH($B678,Vöruskrá!$B:$B,0)),0))</f>
        <v>10500</v>
      </c>
      <c r="U678" s="283" t="str">
        <f t="shared" ca="1" si="31"/>
        <v/>
      </c>
      <c r="W678">
        <f t="shared" ca="1" si="32"/>
        <v>0</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 ca="1">IF(OR(B679="",C679=""),"",IFERROR(C679/1000*IFERROR(INDEX(Vöruskrá!R:R,MATCH(B679,Vöruskrá!B:B,0)),0)/1000,""))</f>
        <v>0</v>
      </c>
      <c r="P679" s="164"/>
      <c r="Q679" s="155"/>
      <c r="R679" s="6"/>
      <c r="S679" s="284" t="str">
        <f t="shared" si="30"/>
        <v>Tomata-grænmetissúpa með brauðsneiðum</v>
      </c>
      <c r="T679" s="282">
        <f ca="1">IF($B679="","",$C679/1000*IFERROR(INDEX(Vöruskrá!$R:$R,MATCH($B679,Vöruskrá!$B:$B,0)),0))</f>
        <v>0</v>
      </c>
      <c r="U679" s="283" t="str">
        <f t="shared" ca="1" si="31"/>
        <v/>
      </c>
      <c r="W679">
        <f t="shared" ca="1" si="32"/>
        <v>0</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 ca="1">IF(OR(B680="",C680=""),"",IFERROR(C680/1000*IFERROR(INDEX(Vöruskrá!R:R,MATCH(B680,Vöruskrá!B:B,0)),0)/1000,""))</f>
        <v>1.25</v>
      </c>
      <c r="P680" s="166"/>
      <c r="Q680" s="154"/>
      <c r="R680" s="26"/>
      <c r="S680" s="284" t="str">
        <f t="shared" si="30"/>
        <v>Tomata-grænmetissúpa með brauðsneiðum</v>
      </c>
      <c r="T680" s="282">
        <f ca="1">IF($B680="","",$C680/1000*IFERROR(INDEX(Vöruskrá!$R:$R,MATCH($B680,Vöruskrá!$B:$B,0)),0))</f>
        <v>1250</v>
      </c>
      <c r="U680" s="283" t="str">
        <f t="shared" ca="1" si="31"/>
        <v/>
      </c>
      <c r="W680">
        <f t="shared" ca="1" si="32"/>
        <v>0</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 ca="1">IF(OR(B681="",C681=""),"",IFERROR(C681/1000*IFERROR(INDEX(Vöruskrá!R:R,MATCH(B681,Vöruskrá!B:B,0)),0)/1000,""))</f>
        <v>0.75</v>
      </c>
      <c r="P681" s="164"/>
      <c r="Q681" s="155"/>
      <c r="R681" s="6"/>
      <c r="S681" s="284" t="str">
        <f t="shared" si="30"/>
        <v>Tomata-grænmetissúpa með brauðsneiðum</v>
      </c>
      <c r="T681" s="282">
        <f ca="1">IF($B681="","",$C681/1000*IFERROR(INDEX(Vöruskrá!$R:$R,MATCH($B681,Vöruskrá!$B:$B,0)),0))</f>
        <v>750</v>
      </c>
      <c r="U681" s="283" t="str">
        <f t="shared" ca="1" si="31"/>
        <v/>
      </c>
      <c r="W681">
        <f t="shared" ca="1" si="32"/>
        <v>0</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 ca="1">IF(OR(B682="",C682=""),"",IFERROR(C682/1000*IFERROR(INDEX(Vöruskrá!R:R,MATCH(B682,Vöruskrá!B:B,0)),0)/1000,""))</f>
        <v>0.17499999999999999</v>
      </c>
      <c r="P682" s="166"/>
      <c r="Q682" s="154"/>
      <c r="R682" s="26"/>
      <c r="S682" s="284" t="str">
        <f t="shared" si="30"/>
        <v>Tomata-grænmetissúpa með brauðsneiðum</v>
      </c>
      <c r="T682" s="282">
        <f ca="1">IF($B682="","",$C682/1000*IFERROR(INDEX(Vöruskrá!$R:$R,MATCH($B682,Vöruskrá!$B:$B,0)),0))</f>
        <v>175</v>
      </c>
      <c r="U682" s="283" t="str">
        <f t="shared" ca="1" si="31"/>
        <v/>
      </c>
      <c r="W682">
        <f t="shared" ca="1" si="32"/>
        <v>0</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 ca="1">IF(OR(B683="",C683=""),"",IFERROR(C683/1000*IFERROR(INDEX(Vöruskrá!R:R,MATCH(B683,Vöruskrá!B:B,0)),0)/1000,""))</f>
        <v>1.5</v>
      </c>
      <c r="P683" s="164"/>
      <c r="Q683" s="155"/>
      <c r="R683" s="6"/>
      <c r="S683" s="284" t="str">
        <f t="shared" si="30"/>
        <v>Tomata-grænmetissúpa með brauðsneiðum</v>
      </c>
      <c r="T683" s="282">
        <f ca="1">IF($B683="","",$C683/1000*IFERROR(INDEX(Vöruskrá!$R:$R,MATCH($B683,Vöruskrá!$B:$B,0)),0))</f>
        <v>1500</v>
      </c>
      <c r="U683" s="283" t="str">
        <f t="shared" ca="1" si="31"/>
        <v/>
      </c>
      <c r="W683">
        <f t="shared" ca="1" si="32"/>
        <v>0</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 ca="1">IF(OR(B684="",C684=""),"",IFERROR(C684/1000*IFERROR(INDEX(Vöruskrá!R:R,MATCH(B684,Vöruskrá!B:B,0)),0)/1000,""))</f>
        <v>2.6355</v>
      </c>
      <c r="P684" s="166"/>
      <c r="Q684" s="154"/>
      <c r="R684" s="26"/>
      <c r="S684" s="284" t="str">
        <f t="shared" si="30"/>
        <v>Tomata-grænmetissúpa með brauðsneiðum</v>
      </c>
      <c r="T684" s="282">
        <f ca="1">IF($B684="","",$C684/1000*IFERROR(INDEX(Vöruskrá!$R:$R,MATCH($B684,Vöruskrá!$B:$B,0)),0))</f>
        <v>2635.5</v>
      </c>
      <c r="U684" s="283" t="str">
        <f t="shared" ca="1" si="31"/>
        <v/>
      </c>
      <c r="W684">
        <f t="shared" ca="1" si="32"/>
        <v>0</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 ca="1">IF(OR(B685="",C685=""),"",IFERROR(C685/1000*IFERROR(INDEX(Vöruskrá!R:R,MATCH(B685,Vöruskrá!B:B,0)),0)/1000,""))</f>
        <v>0.79</v>
      </c>
      <c r="P685" s="164"/>
      <c r="Q685" s="155"/>
      <c r="R685" s="6"/>
      <c r="S685" s="284" t="str">
        <f t="shared" si="30"/>
        <v>Tomata-grænmetissúpa með brauðsneiðum</v>
      </c>
      <c r="T685" s="282">
        <f ca="1">IF($B685="","",$C685/1000*IFERROR(INDEX(Vöruskrá!$R:$R,MATCH($B685,Vöruskrá!$B:$B,0)),0))</f>
        <v>790</v>
      </c>
      <c r="U685" s="283" t="str">
        <f t="shared" ca="1" si="31"/>
        <v/>
      </c>
      <c r="W685">
        <f t="shared" ca="1" si="32"/>
        <v>0</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 ca="1">IF(OR(B686="",C686=""),"",IFERROR(C686/1000*IFERROR(INDEX(Vöruskrá!R:R,MATCH(B686,Vöruskrá!B:B,0)),0)/1000,""))</f>
        <v>3.5</v>
      </c>
      <c r="P686" s="166"/>
      <c r="Q686" s="154"/>
      <c r="R686" s="26"/>
      <c r="S686" s="284" t="str">
        <f t="shared" si="30"/>
        <v>Tomata-grænmetissúpa með brauðsneiðum</v>
      </c>
      <c r="T686" s="282">
        <f ca="1">IF($B686="","",$C686/1000*IFERROR(INDEX(Vöruskrá!$R:$R,MATCH($B686,Vöruskrá!$B:$B,0)),0))</f>
        <v>3500</v>
      </c>
      <c r="U686" s="283" t="str">
        <f t="shared" ca="1" si="31"/>
        <v/>
      </c>
      <c r="W686">
        <f t="shared" ca="1" si="32"/>
        <v>0</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 ca="1">IF(OR(B687="",C687=""),"",IFERROR(C687/1000*IFERROR(INDEX(Vöruskrá!R:R,MATCH(B687,Vöruskrá!B:B,0)),0)/1000,""))</f>
        <v>0.1</v>
      </c>
      <c r="P687" s="164"/>
      <c r="Q687" s="193"/>
      <c r="R687" s="156"/>
      <c r="S687" s="284" t="str">
        <f t="shared" si="30"/>
        <v>Tomata-grænmetissúpa með brauðsneiðum</v>
      </c>
      <c r="T687" s="282">
        <f ca="1">IF($B687="","",$C687/1000*IFERROR(INDEX(Vöruskrá!$R:$R,MATCH($B687,Vöruskrá!$B:$B,0)),0))</f>
        <v>100</v>
      </c>
      <c r="U687" s="283" t="str">
        <f t="shared" ca="1" si="31"/>
        <v/>
      </c>
      <c r="W687">
        <f t="shared" ca="1" si="32"/>
        <v>0</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 ca="1">IF(OR(B688="",C688=""),"",IFERROR(C688/1000*IFERROR(INDEX(Vöruskrá!R:R,MATCH(B688,Vöruskrá!B:B,0)),0)/1000,""))</f>
        <v/>
      </c>
      <c r="P688" s="189" t="s">
        <v>1845</v>
      </c>
      <c r="Q688" s="188" t="s">
        <v>1846</v>
      </c>
      <c r="R688" s="187" t="s">
        <v>1847</v>
      </c>
      <c r="S688" s="284" t="str">
        <f>IF($A688="",#REF!,$A688)</f>
        <v>Vegan Grjónagrautur</v>
      </c>
      <c r="T688" s="282" t="str">
        <f ca="1">IF($B688="","",$C688/1000*IFERROR(INDEX(Vöruskrá!$R:$R,MATCH($B688,Vöruskrá!$B:$B,0)),0))</f>
        <v/>
      </c>
      <c r="U688" s="283">
        <f t="shared" ca="1" si="31"/>
        <v>896.72418104526128</v>
      </c>
      <c r="W688">
        <f t="shared" ca="1" si="32"/>
        <v>0</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 ca="1">IF(OR(B689="",C689=""),"",IFERROR(C689/1000*IFERROR(INDEX(Vöruskrá!R:R,MATCH(B689,Vöruskrá!B:B,0)),0)/1000,""))</f>
        <v>4.55</v>
      </c>
      <c r="P689" s="164"/>
      <c r="Q689" s="190"/>
      <c r="R689" s="157"/>
      <c r="S689" s="284" t="str">
        <f t="shared" si="30"/>
        <v>Vegan Grjónagrautur</v>
      </c>
      <c r="T689" s="282">
        <f ca="1">IF($B689="","",$C689/1000*IFERROR(INDEX(Vöruskrá!$R:$R,MATCH($B689,Vöruskrá!$B:$B,0)),0))</f>
        <v>4550</v>
      </c>
      <c r="U689" s="283" t="str">
        <f t="shared" ca="1" si="31"/>
        <v/>
      </c>
      <c r="W689">
        <f t="shared" ca="1" si="32"/>
        <v>0</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 ca="1">IF(OR(B690="",C690=""),"",IFERROR(C690/1000*IFERROR(INDEX(Vöruskrá!R:R,MATCH(B690,Vöruskrá!B:B,0)),0)/1000,""))</f>
        <v>3</v>
      </c>
      <c r="P690" s="166"/>
      <c r="Q690" s="154"/>
      <c r="R690" s="26"/>
      <c r="S690" s="284" t="str">
        <f t="shared" si="30"/>
        <v>Vegan Grjónagrautur</v>
      </c>
      <c r="T690" s="282">
        <f ca="1">IF($B690="","",$C690/1000*IFERROR(INDEX(Vöruskrá!$R:$R,MATCH($B690,Vöruskrá!$B:$B,0)),0))</f>
        <v>3000</v>
      </c>
      <c r="U690" s="283" t="str">
        <f t="shared" ca="1" si="31"/>
        <v/>
      </c>
      <c r="W690">
        <f t="shared" ca="1" si="32"/>
        <v>0</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 ca="1">IF(OR(B691="",C691=""),"",IFERROR(C691/1000*IFERROR(INDEX(Vöruskrá!R:R,MATCH(B691,Vöruskrá!B:B,0)),0)/1000,""))</f>
        <v>63</v>
      </c>
      <c r="P691" s="164"/>
      <c r="Q691" s="155"/>
      <c r="R691" s="6"/>
      <c r="S691" s="284" t="str">
        <f t="shared" si="30"/>
        <v>Vegan Grjónagrautur</v>
      </c>
      <c r="T691" s="282">
        <f ca="1">IF($B691="","",$C691/1000*IFERROR(INDEX(Vöruskrá!$R:$R,MATCH($B691,Vöruskrá!$B:$B,0)),0))</f>
        <v>63000</v>
      </c>
      <c r="U691" s="283" t="str">
        <f t="shared" ca="1" si="31"/>
        <v/>
      </c>
      <c r="W691">
        <f t="shared" ca="1" si="32"/>
        <v>0</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 ca="1">IF(OR(B692="",C692=""),"",IFERROR(C692/1000*IFERROR(INDEX(Vöruskrá!R:R,MATCH(B692,Vöruskrá!B:B,0)),0)/1000,""))</f>
        <v>0.63</v>
      </c>
      <c r="P692" s="166"/>
      <c r="Q692" s="154"/>
      <c r="R692" s="26"/>
      <c r="S692" s="284" t="str">
        <f t="shared" si="30"/>
        <v>Vegan Grjónagrautur</v>
      </c>
      <c r="T692" s="282">
        <f ca="1">IF($B692="","",$C692/1000*IFERROR(INDEX(Vöruskrá!$R:$R,MATCH($B692,Vöruskrá!$B:$B,0)),0))</f>
        <v>630</v>
      </c>
      <c r="U692" s="283" t="str">
        <f t="shared" ca="1" si="31"/>
        <v/>
      </c>
      <c r="W692">
        <f t="shared" ca="1" si="32"/>
        <v>0</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 ca="1">IF(OR(B693="",C693=""),"",IFERROR(C693/1000*IFERROR(INDEX(Vöruskrá!R:R,MATCH(B693,Vöruskrá!B:B,0)),0)/1000,""))</f>
        <v>0.54</v>
      </c>
      <c r="P693" s="168"/>
      <c r="Q693" s="193"/>
      <c r="R693" s="156"/>
      <c r="S693" s="284" t="str">
        <f t="shared" si="30"/>
        <v>Vegan Grjónagrautur</v>
      </c>
      <c r="T693" s="282">
        <f ca="1">IF($B693="","",$C693/1000*IFERROR(INDEX(Vöruskrá!$R:$R,MATCH($B693,Vöruskrá!$B:$B,0)),0))</f>
        <v>540</v>
      </c>
      <c r="U693" s="283" t="str">
        <f t="shared" ca="1" si="31"/>
        <v/>
      </c>
      <c r="W693">
        <f t="shared" ca="1" si="32"/>
        <v>0</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 ca="1">IF(OR(B694="",C694=""),"",IFERROR(C694/1000*IFERROR(INDEX(Vöruskrá!R:R,MATCH(B694,Vöruskrá!B:B,0)),0)/1000,""))</f>
        <v/>
      </c>
      <c r="P694" s="189" t="s">
        <v>1849</v>
      </c>
      <c r="Q694" s="192" t="s">
        <v>1850</v>
      </c>
      <c r="R694" s="191" t="s">
        <v>1851</v>
      </c>
      <c r="S694" s="284" t="str">
        <f t="shared" si="30"/>
        <v>Mac and Cheese</v>
      </c>
      <c r="T694" s="282" t="str">
        <f ca="1">IF($B694="","",$C694/1000*IFERROR(INDEX(Vöruskrá!$R:$R,MATCH($B694,Vöruskrá!$B:$B,0)),0))</f>
        <v/>
      </c>
      <c r="U694" s="283">
        <f t="shared" ca="1" si="31"/>
        <v>755.83306494900694</v>
      </c>
      <c r="W694">
        <f t="shared" ca="1" si="32"/>
        <v>0</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 ca="1">IF(OR(B695="",C695=""),"",IFERROR(C695/1000*IFERROR(INDEX(Vöruskrá!R:R,MATCH(B695,Vöruskrá!B:B,0)),0)/1000,""))</f>
        <v>4.625</v>
      </c>
      <c r="P695" s="164"/>
      <c r="Q695" s="190"/>
      <c r="R695" s="157"/>
      <c r="S695" s="284" t="str">
        <f t="shared" si="30"/>
        <v>Mac and Cheese</v>
      </c>
      <c r="T695" s="282">
        <f ca="1">IF($B695="","",$C695/1000*IFERROR(INDEX(Vöruskrá!$R:$R,MATCH($B695,Vöruskrá!$B:$B,0)),0))</f>
        <v>4625</v>
      </c>
      <c r="U695" s="283" t="str">
        <f t="shared" ca="1" si="31"/>
        <v/>
      </c>
      <c r="W695">
        <f t="shared" ca="1" si="32"/>
        <v>0</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 ca="1">IF(OR(B696="",C696=""),"",IFERROR(C696/1000*IFERROR(INDEX(Vöruskrá!R:R,MATCH(B696,Vöruskrá!B:B,0)),0)/1000,""))</f>
        <v>18.125</v>
      </c>
      <c r="P696" s="166"/>
      <c r="Q696" s="154"/>
      <c r="R696" s="26"/>
      <c r="S696" s="284" t="str">
        <f t="shared" si="30"/>
        <v>Mac and Cheese</v>
      </c>
      <c r="T696" s="282">
        <f ca="1">IF($B696="","",$C696/1000*IFERROR(INDEX(Vöruskrá!$R:$R,MATCH($B696,Vöruskrá!$B:$B,0)),0))</f>
        <v>18125</v>
      </c>
      <c r="U696" s="283" t="str">
        <f t="shared" ca="1" si="31"/>
        <v/>
      </c>
      <c r="W696">
        <f t="shared" ca="1" si="32"/>
        <v>0</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 ca="1">IF(OR(B697="",C697=""),"",IFERROR(C697/1000*IFERROR(INDEX(Vöruskrá!R:R,MATCH(B697,Vöruskrá!B:B,0)),0)/1000,""))</f>
        <v>7.1875</v>
      </c>
      <c r="P697" s="164"/>
      <c r="Q697" s="155"/>
      <c r="R697" s="6"/>
      <c r="S697" s="284" t="str">
        <f t="shared" si="30"/>
        <v>Mac and Cheese</v>
      </c>
      <c r="T697" s="282">
        <f ca="1">IF($B697="","",$C697/1000*IFERROR(INDEX(Vöruskrá!$R:$R,MATCH($B697,Vöruskrá!$B:$B,0)),0))</f>
        <v>7187.5</v>
      </c>
      <c r="U697" s="283" t="str">
        <f t="shared" ca="1" si="31"/>
        <v/>
      </c>
      <c r="W697">
        <f t="shared" ca="1" si="32"/>
        <v>0</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 ca="1">IF(OR(B698="",C698=""),"",IFERROR(C698/1000*IFERROR(INDEX(Vöruskrá!R:R,MATCH(B698,Vöruskrá!B:B,0)),0)/1000,""))</f>
        <v>1.875</v>
      </c>
      <c r="P698" s="166"/>
      <c r="Q698" s="154"/>
      <c r="R698" s="26"/>
      <c r="S698" s="284" t="str">
        <f t="shared" si="30"/>
        <v>Mac and Cheese</v>
      </c>
      <c r="T698" s="282">
        <f ca="1">IF($B698="","",$C698/1000*IFERROR(INDEX(Vöruskrá!$R:$R,MATCH($B698,Vöruskrá!$B:$B,0)),0))</f>
        <v>1875</v>
      </c>
      <c r="U698" s="283" t="str">
        <f t="shared" ca="1" si="31"/>
        <v/>
      </c>
      <c r="W698">
        <f t="shared" ca="1" si="32"/>
        <v>0</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 ca="1">IF(OR(B699="",C699=""),"",IFERROR(C699/1000*IFERROR(INDEX(Vöruskrá!R:R,MATCH(B699,Vöruskrá!B:B,0)),0)/1000,""))</f>
        <v>0.625</v>
      </c>
      <c r="P699" s="164"/>
      <c r="Q699" s="155"/>
      <c r="R699" s="6"/>
      <c r="S699" s="284" t="str">
        <f t="shared" si="30"/>
        <v>Mac and Cheese</v>
      </c>
      <c r="T699" s="282">
        <f ca="1">IF($B699="","",$C699/1000*IFERROR(INDEX(Vöruskrá!$R:$R,MATCH($B699,Vöruskrá!$B:$B,0)),0))</f>
        <v>625</v>
      </c>
      <c r="U699" s="283" t="str">
        <f t="shared" ca="1" si="31"/>
        <v/>
      </c>
      <c r="W699">
        <f t="shared" ca="1" si="32"/>
        <v>0</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 ca="1">IF(OR(B700="",C700=""),"",IFERROR(C700/1000*IFERROR(INDEX(Vöruskrá!R:R,MATCH(B700,Vöruskrá!B:B,0)),0)/1000,""))</f>
        <v>0</v>
      </c>
      <c r="P700" s="166"/>
      <c r="Q700" s="154"/>
      <c r="R700" s="26"/>
      <c r="S700" s="284" t="str">
        <f t="shared" ref="S700:S731" si="33">IF($A700="",S699,$A700)</f>
        <v>Mac and Cheese</v>
      </c>
      <c r="T700" s="282">
        <f ca="1">IF($B700="","",$C700/1000*IFERROR(INDEX(Vöruskrá!$R:$R,MATCH($B700,Vöruskrá!$B:$B,0)),0))</f>
        <v>0</v>
      </c>
      <c r="U700" s="283" t="str">
        <f t="shared" ca="1" si="31"/>
        <v/>
      </c>
      <c r="W700">
        <f t="shared" ca="1" si="32"/>
        <v>0</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 ca="1">IF(OR(B701="",C701=""),"",IFERROR(C701/1000*IFERROR(INDEX(Vöruskrá!R:R,MATCH(B701,Vöruskrá!B:B,0)),0)/1000,""))</f>
        <v>1</v>
      </c>
      <c r="P701" s="164"/>
      <c r="Q701" s="155"/>
      <c r="R701" s="6"/>
      <c r="S701" s="284" t="str">
        <f t="shared" si="33"/>
        <v>Mac and Cheese</v>
      </c>
      <c r="T701" s="282">
        <f ca="1">IF($B701="","",$C701/1000*IFERROR(INDEX(Vöruskrá!$R:$R,MATCH($B701,Vöruskrá!$B:$B,0)),0))</f>
        <v>1000</v>
      </c>
      <c r="U701" s="283" t="str">
        <f t="shared" ca="1" si="31"/>
        <v/>
      </c>
      <c r="W701">
        <f t="shared" ca="1" si="32"/>
        <v>0</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 ca="1">IF(OR(B702="",C702=""),"",IFERROR(C702/1000*IFERROR(INDEX(Vöruskrá!R:R,MATCH(B702,Vöruskrá!B:B,0)),0)/1000,""))</f>
        <v>0.05</v>
      </c>
      <c r="P702" s="166"/>
      <c r="Q702" s="154"/>
      <c r="R702" s="26"/>
      <c r="S702" s="284" t="str">
        <f t="shared" si="33"/>
        <v>Mac and Cheese</v>
      </c>
      <c r="T702" s="282">
        <f ca="1">IF($B702="","",$C702/1000*IFERROR(INDEX(Vöruskrá!$R:$R,MATCH($B702,Vöruskrá!$B:$B,0)),0))</f>
        <v>50</v>
      </c>
      <c r="U702" s="283" t="str">
        <f t="shared" ca="1" si="31"/>
        <v/>
      </c>
      <c r="W702">
        <f t="shared" ca="1" si="32"/>
        <v>0</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 ca="1">IF(OR(B703="",C703=""),"",IFERROR(C703/1000*IFERROR(INDEX(Vöruskrá!R:R,MATCH(B703,Vöruskrá!B:B,0)),0)/1000,""))</f>
        <v>1.125</v>
      </c>
      <c r="P703" s="164"/>
      <c r="Q703" s="155"/>
      <c r="R703" s="6"/>
      <c r="S703" s="284" t="str">
        <f t="shared" si="33"/>
        <v>Mac and Cheese</v>
      </c>
      <c r="T703" s="282">
        <f ca="1">IF($B703="","",$C703/1000*IFERROR(INDEX(Vöruskrá!$R:$R,MATCH($B703,Vöruskrá!$B:$B,0)),0))</f>
        <v>1125</v>
      </c>
      <c r="U703" s="283" t="str">
        <f t="shared" ca="1" si="31"/>
        <v/>
      </c>
      <c r="W703">
        <f t="shared" ca="1" si="32"/>
        <v>0</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 ca="1">IF(OR(B704="",C704=""),"",IFERROR(C704/1000*IFERROR(INDEX(Vöruskrá!R:R,MATCH(B704,Vöruskrá!B:B,0)),0)/1000,""))</f>
        <v>0.35</v>
      </c>
      <c r="P704" s="166"/>
      <c r="Q704" s="154"/>
      <c r="R704" s="26"/>
      <c r="S704" s="284" t="str">
        <f t="shared" si="33"/>
        <v>Mac and Cheese</v>
      </c>
      <c r="T704" s="282">
        <f ca="1">IF($B704="","",$C704/1000*IFERROR(INDEX(Vöruskrá!$R:$R,MATCH($B704,Vöruskrá!$B:$B,0)),0))</f>
        <v>350</v>
      </c>
      <c r="U704" s="283" t="str">
        <f t="shared" ca="1" si="31"/>
        <v/>
      </c>
      <c r="W704">
        <f t="shared" ca="1" si="32"/>
        <v>0</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 ca="1">IF(OR(B705="",C705=""),"",IFERROR(C705/1000*IFERROR(INDEX(Vöruskrá!R:R,MATCH(B705,Vöruskrá!B:B,0)),0)/1000,""))</f>
        <v>9.0425000000000005E-2</v>
      </c>
      <c r="P705" s="164"/>
      <c r="Q705" s="155"/>
      <c r="R705" s="6"/>
      <c r="S705" s="284" t="str">
        <f t="shared" si="33"/>
        <v>Mac and Cheese</v>
      </c>
      <c r="T705" s="282">
        <f ca="1">IF($B705="","",$C705/1000*IFERROR(INDEX(Vöruskrá!$R:$R,MATCH($B705,Vöruskrá!$B:$B,0)),0))</f>
        <v>90.425000000000011</v>
      </c>
      <c r="U705" s="283" t="str">
        <f t="shared" ca="1" si="31"/>
        <v/>
      </c>
      <c r="W705">
        <f t="shared" ca="1" si="32"/>
        <v>0</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 ca="1">IF(OR(B706="",C706=""),"",IFERROR(C706/1000*IFERROR(INDEX(Vöruskrá!R:R,MATCH(B706,Vöruskrá!B:B,0)),0)/1000,""))</f>
        <v>0.15</v>
      </c>
      <c r="P706" s="166"/>
      <c r="Q706" s="194"/>
      <c r="R706" s="195"/>
      <c r="S706" s="284" t="str">
        <f t="shared" si="33"/>
        <v>Mac and Cheese</v>
      </c>
      <c r="T706" s="282">
        <f ca="1">IF($B706="","",$C706/1000*IFERROR(INDEX(Vöruskrá!$R:$R,MATCH($B706,Vöruskrá!$B:$B,0)),0))</f>
        <v>150</v>
      </c>
      <c r="U706" s="283" t="str">
        <f t="shared" ca="1" si="31"/>
        <v/>
      </c>
      <c r="W706">
        <f t="shared" ca="1" si="32"/>
        <v>0</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 ca="1">IF(OR(B707="",C707=""),"",IFERROR(C707/1000*IFERROR(INDEX(Vöruskrá!R:R,MATCH(B707,Vöruskrá!B:B,0)),0)/1000,""))</f>
        <v/>
      </c>
      <c r="P707" s="189" t="s">
        <v>1853</v>
      </c>
      <c r="Q707" s="188" t="s">
        <v>1854</v>
      </c>
      <c r="R707" s="187" t="s">
        <v>1855</v>
      </c>
      <c r="S707" s="284" t="str">
        <f t="shared" si="33"/>
        <v>Vegan mac and cheese</v>
      </c>
      <c r="T707" s="282" t="str">
        <f ca="1">IF($B707="","",$C707/1000*IFERROR(INDEX(Vöruskrá!$R:$R,MATCH($B707,Vöruskrá!$B:$B,0)),0))</f>
        <v/>
      </c>
      <c r="U707" s="283">
        <f t="shared" ca="1" si="31"/>
        <v>1010.7316666666667</v>
      </c>
      <c r="W707">
        <f t="shared" ca="1" si="32"/>
        <v>0</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 ca="1">IF(OR(B708="",C708=""),"",IFERROR(C708/1000*IFERROR(INDEX(Vöruskrá!R:R,MATCH(B708,Vöruskrá!B:B,0)),0)/1000,""))</f>
        <v>36</v>
      </c>
      <c r="P708" s="164"/>
      <c r="Q708" s="196"/>
      <c r="R708" s="197"/>
      <c r="S708" s="284" t="str">
        <f t="shared" si="33"/>
        <v>Vegan mac and cheese</v>
      </c>
      <c r="T708" s="282">
        <f ca="1">IF($B708="","",$C708/1000*IFERROR(INDEX(Vöruskrá!$R:$R,MATCH($B708,Vöruskrá!$B:$B,0)),0))</f>
        <v>36000</v>
      </c>
      <c r="U708" s="283" t="str">
        <f t="shared" ref="U708:U739" ca="1" si="34">IF($A708="","",IFERROR(SUMIFS($T:$T,$S:$S,$A708)/(SUMIFS($C:$C,$S:$S,$A708)/1000),""))</f>
        <v/>
      </c>
      <c r="W708">
        <f t="shared" ref="W708:W739" ca="1" si="35">IF($A708="",W707,$A708)</f>
        <v>0</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 ca="1">IF(OR(B709="",C709=""),"",IFERROR(C709/1000*IFERROR(INDEX(Vöruskrá!R:R,MATCH(B709,Vöruskrá!B:B,0)),0)/1000,""))</f>
        <v>3.75</v>
      </c>
      <c r="P709" s="166"/>
      <c r="Q709" s="155"/>
      <c r="R709" s="6"/>
      <c r="S709" s="284" t="str">
        <f t="shared" si="33"/>
        <v>Vegan mac and cheese</v>
      </c>
      <c r="T709" s="282">
        <f ca="1">IF($B709="","",$C709/1000*IFERROR(INDEX(Vöruskrá!$R:$R,MATCH($B709,Vöruskrá!$B:$B,0)),0))</f>
        <v>3750</v>
      </c>
      <c r="U709" s="283" t="str">
        <f t="shared" ca="1" si="34"/>
        <v/>
      </c>
      <c r="W709">
        <f t="shared" ca="1" si="35"/>
        <v>0</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 ca="1">IF(OR(B710="",C710=""),"",IFERROR(C710/1000*IFERROR(INDEX(Vöruskrá!R:R,MATCH(B710,Vöruskrá!B:B,0)),0)/1000,""))</f>
        <v>1.875</v>
      </c>
      <c r="P710" s="164"/>
      <c r="Q710" s="154"/>
      <c r="R710" s="26"/>
      <c r="S710" s="284" t="str">
        <f t="shared" si="33"/>
        <v>Vegan mac and cheese</v>
      </c>
      <c r="T710" s="282">
        <f ca="1">IF($B710="","",$C710/1000*IFERROR(INDEX(Vöruskrá!$R:$R,MATCH($B710,Vöruskrá!$B:$B,0)),0))</f>
        <v>1875</v>
      </c>
      <c r="U710" s="283" t="str">
        <f t="shared" ca="1" si="34"/>
        <v/>
      </c>
      <c r="W710">
        <f t="shared" ca="1" si="35"/>
        <v>0</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 ca="1">IF(OR(B711="",C711=""),"",IFERROR(C711/1000*IFERROR(INDEX(Vöruskrá!R:R,MATCH(B711,Vöruskrá!B:B,0)),0)/1000,""))</f>
        <v>0.625</v>
      </c>
      <c r="P711" s="166"/>
      <c r="Q711" s="155"/>
      <c r="R711" s="6"/>
      <c r="S711" s="284" t="str">
        <f t="shared" si="33"/>
        <v>Vegan mac and cheese</v>
      </c>
      <c r="T711" s="282">
        <f ca="1">IF($B711="","",$C711/1000*IFERROR(INDEX(Vöruskrá!$R:$R,MATCH($B711,Vöruskrá!$B:$B,0)),0))</f>
        <v>625</v>
      </c>
      <c r="U711" s="283" t="str">
        <f t="shared" ca="1" si="34"/>
        <v/>
      </c>
      <c r="W711">
        <f t="shared" ca="1" si="35"/>
        <v>0</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 ca="1">IF(OR(B712="",C712=""),"",IFERROR(C712/1000*IFERROR(INDEX(Vöruskrá!R:R,MATCH(B712,Vöruskrá!B:B,0)),0)/1000,""))</f>
        <v>0</v>
      </c>
      <c r="P712" s="164"/>
      <c r="Q712" s="154"/>
      <c r="R712" s="26"/>
      <c r="S712" s="284" t="str">
        <f t="shared" si="33"/>
        <v>Vegan mac and cheese</v>
      </c>
      <c r="T712" s="282">
        <f ca="1">IF($B712="","",$C712/1000*IFERROR(INDEX(Vöruskrá!$R:$R,MATCH($B712,Vöruskrá!$B:$B,0)),0))</f>
        <v>0</v>
      </c>
      <c r="U712" s="283" t="str">
        <f t="shared" ca="1" si="34"/>
        <v/>
      </c>
      <c r="W712">
        <f t="shared" ca="1" si="35"/>
        <v>0</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 ca="1">IF(OR(B713="",C713=""),"",IFERROR(C713/1000*IFERROR(INDEX(Vöruskrá!R:R,MATCH(B713,Vöruskrá!B:B,0)),0)/1000,""))</f>
        <v>1</v>
      </c>
      <c r="P713" s="166"/>
      <c r="Q713" s="155"/>
      <c r="R713" s="6"/>
      <c r="S713" s="284" t="str">
        <f t="shared" si="33"/>
        <v>Vegan mac and cheese</v>
      </c>
      <c r="T713" s="282">
        <f ca="1">IF($B713="","",$C713/1000*IFERROR(INDEX(Vöruskrá!$R:$R,MATCH($B713,Vöruskrá!$B:$B,0)),0))</f>
        <v>1000</v>
      </c>
      <c r="U713" s="283" t="str">
        <f t="shared" ca="1" si="34"/>
        <v/>
      </c>
      <c r="W713">
        <f t="shared" ca="1" si="35"/>
        <v>0</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 ca="1">IF(OR(B714="",C714=""),"",IFERROR(C714/1000*IFERROR(INDEX(Vöruskrá!R:R,MATCH(B714,Vöruskrá!B:B,0)),0)/1000,""))</f>
        <v>0.05</v>
      </c>
      <c r="P714" s="164"/>
      <c r="Q714" s="154"/>
      <c r="R714" s="26"/>
      <c r="S714" s="284" t="str">
        <f t="shared" si="33"/>
        <v>Vegan mac and cheese</v>
      </c>
      <c r="T714" s="282">
        <f ca="1">IF($B714="","",$C714/1000*IFERROR(INDEX(Vöruskrá!$R:$R,MATCH($B714,Vöruskrá!$B:$B,0)),0))</f>
        <v>50</v>
      </c>
      <c r="U714" s="283" t="str">
        <f t="shared" ca="1" si="34"/>
        <v/>
      </c>
      <c r="W714">
        <f t="shared" ca="1" si="35"/>
        <v>0</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 ca="1">IF(OR(B715="",C715=""),"",IFERROR(C715/1000*IFERROR(INDEX(Vöruskrá!R:R,MATCH(B715,Vöruskrá!B:B,0)),0)/1000,""))</f>
        <v>1.125</v>
      </c>
      <c r="P715" s="166"/>
      <c r="Q715" s="155"/>
      <c r="R715" s="6"/>
      <c r="S715" s="284" t="str">
        <f t="shared" si="33"/>
        <v>Vegan mac and cheese</v>
      </c>
      <c r="T715" s="282">
        <f ca="1">IF($B715="","",$C715/1000*IFERROR(INDEX(Vöruskrá!$R:$R,MATCH($B715,Vöruskrá!$B:$B,0)),0))</f>
        <v>1125</v>
      </c>
      <c r="U715" s="283" t="str">
        <f t="shared" ca="1" si="34"/>
        <v/>
      </c>
      <c r="W715">
        <f t="shared" ca="1" si="35"/>
        <v>0</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 ca="1">IF(OR(B716="",C716=""),"",IFERROR(C716/1000*IFERROR(INDEX(Vöruskrá!R:R,MATCH(B716,Vöruskrá!B:B,0)),0)/1000,""))</f>
        <v>0.35</v>
      </c>
      <c r="P716" s="164"/>
      <c r="Q716" s="154"/>
      <c r="R716" s="26"/>
      <c r="S716" s="284" t="str">
        <f t="shared" si="33"/>
        <v>Vegan mac and cheese</v>
      </c>
      <c r="T716" s="282">
        <f ca="1">IF($B716="","",$C716/1000*IFERROR(INDEX(Vöruskrá!$R:$R,MATCH($B716,Vöruskrá!$B:$B,0)),0))</f>
        <v>350</v>
      </c>
      <c r="U716" s="283" t="str">
        <f t="shared" ca="1" si="34"/>
        <v/>
      </c>
      <c r="W716">
        <f t="shared" ca="1" si="35"/>
        <v>0</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 ca="1">IF(OR(B717="",C717=""),"",IFERROR(C717/1000*IFERROR(INDEX(Vöruskrá!R:R,MATCH(B717,Vöruskrá!B:B,0)),0)/1000,""))</f>
        <v>9.0425000000000005E-2</v>
      </c>
      <c r="P717" s="166"/>
      <c r="Q717" s="155"/>
      <c r="R717" s="6"/>
      <c r="S717" s="284" t="str">
        <f t="shared" si="33"/>
        <v>Vegan mac and cheese</v>
      </c>
      <c r="T717" s="282">
        <f ca="1">IF($B717="","",$C717/1000*IFERROR(INDEX(Vöruskrá!$R:$R,MATCH($B717,Vöruskrá!$B:$B,0)),0))</f>
        <v>90.425000000000011</v>
      </c>
      <c r="U717" s="283" t="str">
        <f t="shared" ca="1" si="34"/>
        <v/>
      </c>
      <c r="W717">
        <f t="shared" ca="1" si="35"/>
        <v>0</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 ca="1">IF(OR(B718="",C718=""),"",IFERROR(C718/1000*IFERROR(INDEX(Vöruskrá!R:R,MATCH(B718,Vöruskrá!B:B,0)),0)/1000,""))</f>
        <v>0.61750000000000005</v>
      </c>
      <c r="P718" s="164"/>
      <c r="Q718" s="194"/>
      <c r="R718" s="195"/>
      <c r="S718" s="284" t="str">
        <f t="shared" si="33"/>
        <v>Vegan mac and cheese</v>
      </c>
      <c r="T718" s="282">
        <f ca="1">IF($B718="","",$C718/1000*IFERROR(INDEX(Vöruskrá!$R:$R,MATCH($B718,Vöruskrá!$B:$B,0)),0))</f>
        <v>617.5</v>
      </c>
      <c r="U718" s="283" t="str">
        <f t="shared" ca="1" si="34"/>
        <v/>
      </c>
      <c r="W718">
        <f t="shared" ca="1" si="35"/>
        <v>0</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 ca="1">IF(OR(B719="",C719=""),"",IFERROR(C719/1000*IFERROR(INDEX(Vöruskrá!R:R,MATCH(B719,Vöruskrá!B:B,0)),0)/1000,""))</f>
        <v/>
      </c>
      <c r="P719" s="189" t="s">
        <v>1858</v>
      </c>
      <c r="Q719" s="192" t="s">
        <v>1859</v>
      </c>
      <c r="R719" s="191" t="s">
        <v>1860</v>
      </c>
      <c r="S719" s="284" t="str">
        <f t="shared" si="33"/>
        <v>Pastaréttur með pestosósu, kirsuberjatómötum og mozzarella</v>
      </c>
      <c r="T719" s="282" t="str">
        <f ca="1">IF($B719="","",$C719/1000*IFERROR(INDEX(Vöruskrá!$R:$R,MATCH($B719,Vöruskrá!$B:$B,0)),0))</f>
        <v/>
      </c>
      <c r="U719" s="283">
        <f t="shared" ca="1" si="34"/>
        <v>1128.7</v>
      </c>
      <c r="W719">
        <f t="shared" ca="1" si="35"/>
        <v>0</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 ca="1">IF(OR(B720="",C720=""),"",IFERROR(C720/1000*IFERROR(INDEX(Vöruskrá!R:R,MATCH(B720,Vöruskrá!B:B,0)),0)/1000,""))</f>
        <v>12</v>
      </c>
      <c r="P720" s="164"/>
      <c r="Q720" s="196"/>
      <c r="R720" s="197"/>
      <c r="S720" s="284" t="str">
        <f t="shared" si="33"/>
        <v>Pastaréttur með pestosósu, kirsuberjatómötum og mozzarella</v>
      </c>
      <c r="T720" s="282">
        <f ca="1">IF($B720="","",$C720/1000*IFERROR(INDEX(Vöruskrá!$R:$R,MATCH($B720,Vöruskrá!$B:$B,0)),0))</f>
        <v>12000</v>
      </c>
      <c r="U720" s="283" t="str">
        <f t="shared" ca="1" si="34"/>
        <v/>
      </c>
      <c r="W720">
        <f t="shared" ca="1" si="35"/>
        <v>0</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 ca="1">IF(OR(B721="",C721=""),"",IFERROR(C721/1000*IFERROR(INDEX(Vöruskrá!R:R,MATCH(B721,Vöruskrá!B:B,0)),0)/1000,""))</f>
        <v>7.5</v>
      </c>
      <c r="P721" s="178"/>
      <c r="S721" s="284" t="str">
        <f t="shared" si="33"/>
        <v>Pastaréttur með pestosósu, kirsuberjatómötum og mozzarella</v>
      </c>
      <c r="T721" s="282">
        <f ca="1">IF($B721="","",$C721/1000*IFERROR(INDEX(Vöruskrá!$R:$R,MATCH($B721,Vöruskrá!$B:$B,0)),0))</f>
        <v>7500</v>
      </c>
      <c r="U721" s="283" t="str">
        <f t="shared" ca="1" si="34"/>
        <v/>
      </c>
      <c r="W721">
        <f t="shared" ca="1" si="35"/>
        <v>0</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 ca="1">IF(OR(B722="",C722=""),"",IFERROR(C722/1000*IFERROR(INDEX(Vöruskrá!R:R,MATCH(B722,Vöruskrá!B:B,0)),0)/1000,""))</f>
        <v>22.5</v>
      </c>
      <c r="P722" s="180"/>
      <c r="S722" s="284" t="str">
        <f t="shared" si="33"/>
        <v>Pastaréttur með pestosósu, kirsuberjatómötum og mozzarella</v>
      </c>
      <c r="T722" s="282">
        <f ca="1">IF($B722="","",$C722/1000*IFERROR(INDEX(Vöruskrá!$R:$R,MATCH($B722,Vöruskrá!$B:$B,0)),0))</f>
        <v>22500</v>
      </c>
      <c r="U722" s="283" t="str">
        <f t="shared" ca="1" si="34"/>
        <v/>
      </c>
      <c r="W722">
        <f t="shared" ca="1" si="35"/>
        <v>0</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 ca="1">IF(OR(B723="",C723=""),"",IFERROR(C723/1000*IFERROR(INDEX(Vöruskrá!R:R,MATCH(B723,Vöruskrá!B:B,0)),0)/1000,""))</f>
        <v>17.5</v>
      </c>
      <c r="P723" s="178"/>
      <c r="S723" s="284" t="str">
        <f t="shared" si="33"/>
        <v>Pastaréttur með pestosósu, kirsuberjatómötum og mozzarella</v>
      </c>
      <c r="T723" s="282">
        <f ca="1">IF($B723="","",$C723/1000*IFERROR(INDEX(Vöruskrá!$R:$R,MATCH($B723,Vöruskrá!$B:$B,0)),0))</f>
        <v>17500</v>
      </c>
      <c r="U723" s="283" t="str">
        <f t="shared" ca="1" si="34"/>
        <v/>
      </c>
      <c r="W723">
        <f t="shared" ca="1" si="35"/>
        <v>0</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 ca="1">IF(OR(B724="",C724=""),"",IFERROR(C724/1000*IFERROR(INDEX(Vöruskrá!R:R,MATCH(B724,Vöruskrá!B:B,0)),0)/1000,""))</f>
        <v>0.97199999999999998</v>
      </c>
      <c r="P724" s="180"/>
      <c r="S724" s="284" t="str">
        <f t="shared" si="33"/>
        <v>Pastaréttur með pestosósu, kirsuberjatómötum og mozzarella</v>
      </c>
      <c r="T724" s="282">
        <f ca="1">IF($B724="","",$C724/1000*IFERROR(INDEX(Vöruskrá!$R:$R,MATCH($B724,Vöruskrá!$B:$B,0)),0))</f>
        <v>972</v>
      </c>
      <c r="U724" s="283" t="str">
        <f t="shared" ca="1" si="34"/>
        <v/>
      </c>
      <c r="W724">
        <f t="shared" ca="1" si="35"/>
        <v>0</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 ca="1">IF(OR(B725="",C725=""),"",IFERROR(C725/1000*IFERROR(INDEX(Vöruskrá!R:R,MATCH(B725,Vöruskrá!B:B,0)),0)/1000,""))</f>
        <v>0.75</v>
      </c>
      <c r="P725" s="178"/>
      <c r="S725" s="284" t="str">
        <f t="shared" si="33"/>
        <v>Pastaréttur með pestosósu, kirsuberjatómötum og mozzarella</v>
      </c>
      <c r="T725" s="282">
        <f ca="1">IF($B725="","",$C725/1000*IFERROR(INDEX(Vöruskrá!$R:$R,MATCH($B725,Vöruskrá!$B:$B,0)),0))</f>
        <v>750</v>
      </c>
      <c r="U725" s="283" t="str">
        <f t="shared" ca="1" si="34"/>
        <v/>
      </c>
      <c r="W725">
        <f t="shared" ca="1" si="35"/>
        <v>0</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 ca="1">IF(OR(B726="",C726=""),"",IFERROR(C726/1000*IFERROR(INDEX(Vöruskrá!R:R,MATCH(B726,Vöruskrá!B:B,0)),0)/1000,""))</f>
        <v>3</v>
      </c>
      <c r="P726" s="180"/>
      <c r="S726" s="284" t="str">
        <f t="shared" si="33"/>
        <v>Pastaréttur með pestosósu, kirsuberjatómötum og mozzarella</v>
      </c>
      <c r="T726" s="282">
        <f ca="1">IF($B726="","",$C726/1000*IFERROR(INDEX(Vöruskrá!$R:$R,MATCH($B726,Vöruskrá!$B:$B,0)),0))</f>
        <v>3000</v>
      </c>
      <c r="U726" s="283" t="str">
        <f t="shared" ca="1" si="34"/>
        <v/>
      </c>
      <c r="W726">
        <f t="shared" ca="1" si="35"/>
        <v>0</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 ca="1">IF(OR(B727="",C727=""),"",IFERROR(C727/1000*IFERROR(INDEX(Vöruskrá!R:R,MATCH(B727,Vöruskrá!B:B,0)),0)/1000,""))</f>
        <v>3.5</v>
      </c>
      <c r="P727" s="178"/>
      <c r="S727" s="284" t="str">
        <f t="shared" si="33"/>
        <v>Pastaréttur með pestosósu, kirsuberjatómötum og mozzarella</v>
      </c>
      <c r="T727" s="282">
        <f ca="1">IF($B727="","",$C727/1000*IFERROR(INDEX(Vöruskrá!$R:$R,MATCH($B727,Vöruskrá!$B:$B,0)),0))</f>
        <v>3500</v>
      </c>
      <c r="U727" s="283" t="str">
        <f t="shared" ca="1" si="34"/>
        <v/>
      </c>
      <c r="W727">
        <f t="shared" ca="1" si="35"/>
        <v>0</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 ca="1">IF(OR(B728="",C728=""),"",IFERROR(C728/1000*IFERROR(INDEX(Vöruskrá!R:R,MATCH(B728,Vöruskrá!B:B,0)),0)/1000,""))</f>
        <v/>
      </c>
      <c r="P728" s="198" t="s">
        <v>1863</v>
      </c>
      <c r="Q728" s="199" t="s">
        <v>1864</v>
      </c>
      <c r="R728" s="199" t="s">
        <v>1865</v>
      </c>
      <c r="S728" s="284" t="str">
        <f t="shared" si="33"/>
        <v>Jógúrtsósa</v>
      </c>
      <c r="T728" s="282" t="str">
        <f ca="1">IF($B728="","",$C728/1000*IFERROR(INDEX(Vöruskrá!$R:$R,MATCH($B728,Vöruskrá!$B:$B,0)),0))</f>
        <v/>
      </c>
      <c r="U728" s="283">
        <f t="shared" ca="1" si="34"/>
        <v>650.30303030303025</v>
      </c>
      <c r="W728">
        <f t="shared" ca="1" si="35"/>
        <v>0</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 ca="1">IF(OR(B729="",C729=""),"",IFERROR(C729/1000*IFERROR(INDEX(Vöruskrá!R:R,MATCH(B729,Vöruskrá!B:B,0)),0)/1000,""))</f>
        <v>57.819999999999993</v>
      </c>
      <c r="P729" s="180"/>
      <c r="S729" s="284" t="str">
        <f t="shared" si="33"/>
        <v>Jógúrtsósa</v>
      </c>
      <c r="T729" s="282">
        <f ca="1">IF($B729="","",$C729/1000*IFERROR(INDEX(Vöruskrá!$R:$R,MATCH($B729,Vöruskrá!$B:$B,0)),0))</f>
        <v>57819.999999999993</v>
      </c>
      <c r="U729" s="283" t="str">
        <f t="shared" ca="1" si="34"/>
        <v/>
      </c>
      <c r="W729">
        <f t="shared" ca="1" si="35"/>
        <v>0</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 ca="1">IF(OR(B730="",C730=""),"",IFERROR(C730/1000*IFERROR(INDEX(Vöruskrá!R:R,MATCH(B730,Vöruskrá!B:B,0)),0)/1000,""))</f>
        <v>4.92</v>
      </c>
      <c r="P730" s="178"/>
      <c r="S730" s="284" t="str">
        <f t="shared" si="33"/>
        <v>Jógúrtsósa</v>
      </c>
      <c r="T730" s="282">
        <f ca="1">IF($B730="","",$C730/1000*IFERROR(INDEX(Vöruskrá!$R:$R,MATCH($B730,Vöruskrá!$B:$B,0)),0))</f>
        <v>4920</v>
      </c>
      <c r="U730" s="283" t="str">
        <f t="shared" ca="1" si="34"/>
        <v/>
      </c>
      <c r="W730">
        <f t="shared" ca="1" si="35"/>
        <v>0</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 ca="1">IF(OR(B731="",C731=""),"",IFERROR(C731/1000*IFERROR(INDEX(Vöruskrá!R:R,MATCH(B731,Vöruskrá!B:B,0)),0)/1000,""))</f>
        <v>1.6399999999999997</v>
      </c>
      <c r="P731" s="180"/>
      <c r="S731" s="284" t="str">
        <f t="shared" si="33"/>
        <v>Jógúrtsósa</v>
      </c>
      <c r="T731" s="282">
        <f ca="1">IF($B731="","",$C731/1000*IFERROR(INDEX(Vöruskrá!$R:$R,MATCH($B731,Vöruskrá!$B:$B,0)),0))</f>
        <v>1639.9999999999998</v>
      </c>
      <c r="U731" s="283" t="str">
        <f t="shared" ca="1" si="34"/>
        <v/>
      </c>
      <c r="W731">
        <f t="shared" ca="1" si="35"/>
        <v>0</v>
      </c>
    </row>
    <row r="732" spans="1:23">
      <c r="S732" s="284"/>
      <c r="T732" s="282" t="str">
        <f ca="1">IF($B732="","",$C732/1000*IFERROR(INDEX(Vöruskrá!$R:$R,MATCH($B732,Vöruskrá!$B:$B,0)),0))</f>
        <v/>
      </c>
      <c r="U732" s="283" t="str">
        <f t="shared" ca="1" si="34"/>
        <v/>
      </c>
      <c r="W732">
        <f t="shared" ca="1" si="35"/>
        <v>0</v>
      </c>
    </row>
    <row r="733" spans="1:23">
      <c r="S733" s="284"/>
      <c r="T733" s="282" t="str">
        <f ca="1">IF($B733="","",$C733/1000*IFERROR(INDEX(Vöruskrá!$R:$R,MATCH($B733,Vöruskrá!$B:$B,0)),0))</f>
        <v/>
      </c>
      <c r="U733" s="283" t="str">
        <f t="shared" ca="1" si="34"/>
        <v/>
      </c>
      <c r="W733">
        <f t="shared" ca="1" si="35"/>
        <v>0</v>
      </c>
    </row>
    <row r="734" spans="1:23">
      <c r="S734" s="284"/>
      <c r="T734" s="282" t="str">
        <f ca="1">IF($B734="","",$C734/1000*IFERROR(INDEX(Vöruskrá!$R:$R,MATCH($B734,Vöruskrá!$B:$B,0)),0))</f>
        <v/>
      </c>
      <c r="U734" s="283" t="str">
        <f t="shared" ca="1" si="34"/>
        <v/>
      </c>
      <c r="W734">
        <f t="shared" ca="1" si="35"/>
        <v>0</v>
      </c>
    </row>
    <row r="735" spans="1:23">
      <c r="S735" s="284"/>
      <c r="T735" s="282" t="str">
        <f ca="1">IF($B735="","",$C735/1000*IFERROR(INDEX(Vöruskrá!$R:$R,MATCH($B735,Vöruskrá!$B:$B,0)),0))</f>
        <v/>
      </c>
      <c r="U735" s="283" t="str">
        <f t="shared" ca="1" si="34"/>
        <v/>
      </c>
      <c r="W735">
        <f t="shared" ca="1" si="35"/>
        <v>0</v>
      </c>
    </row>
    <row r="736" spans="1:23">
      <c r="S736" s="284"/>
      <c r="T736" s="282" t="str">
        <f ca="1">IF($B736="","",$C736/1000*IFERROR(INDEX(Vöruskrá!$R:$R,MATCH($B736,Vöruskrá!$B:$B,0)),0))</f>
        <v/>
      </c>
      <c r="U736" s="283" t="str">
        <f t="shared" ca="1" si="34"/>
        <v/>
      </c>
      <c r="W736">
        <f t="shared" ca="1" si="35"/>
        <v>0</v>
      </c>
    </row>
    <row r="737" spans="19:23">
      <c r="S737" s="284"/>
      <c r="T737" s="282" t="str">
        <f ca="1">IF($B737="","",$C737/1000*IFERROR(INDEX(Vöruskrá!$R:$R,MATCH($B737,Vöruskrá!$B:$B,0)),0))</f>
        <v/>
      </c>
      <c r="U737" s="283" t="str">
        <f t="shared" ca="1" si="34"/>
        <v/>
      </c>
      <c r="W737">
        <f t="shared" ca="1" si="35"/>
        <v>0</v>
      </c>
    </row>
    <row r="738" spans="19:23">
      <c r="S738" s="284"/>
      <c r="T738" s="282" t="str">
        <f ca="1">IF($B738="","",$C738/1000*IFERROR(INDEX(Vöruskrá!$R:$R,MATCH($B738,Vöruskrá!$B:$B,0)),0))</f>
        <v/>
      </c>
      <c r="U738" s="283" t="str">
        <f t="shared" ca="1" si="34"/>
        <v/>
      </c>
      <c r="W738">
        <f t="shared" ca="1" si="35"/>
        <v>0</v>
      </c>
    </row>
    <row r="739" spans="19:23">
      <c r="S739" s="284"/>
      <c r="T739" s="282" t="str">
        <f ca="1">IF($B739="","",$C739/1000*IFERROR(INDEX(Vöruskrá!$R:$R,MATCH($B739,Vöruskrá!$B:$B,0)),0))</f>
        <v/>
      </c>
      <c r="U739" s="283" t="str">
        <f t="shared" ca="1" si="34"/>
        <v/>
      </c>
      <c r="W739">
        <f t="shared" ca="1" si="35"/>
        <v>0</v>
      </c>
    </row>
  </sheetData>
  <mergeCells count="1">
    <mergeCell ref="A1:P1"/>
  </mergeCells>
  <conditionalFormatting sqref="A3:P720">
    <cfRule type="expression" dxfId="6" priority="2">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G137"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 ca="1">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 ca="1">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 ca="1">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 ca="1">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 ca="1">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 ca="1">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 ca="1">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 ca="1">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 ca="1">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 ca="1">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 ca="1">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 ca="1">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 ca="1">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 ca="1">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 ca="1">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 ca="1">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 ca="1">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 ca="1">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 ca="1">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 ca="1">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 ca="1">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 ca="1">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 ca="1">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 ca="1">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 ca="1">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 ca="1">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 ca="1">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 ca="1">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 ca="1">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 ca="1">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 ca="1">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 ca="1">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 ca="1">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 ca="1">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 ca="1">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 ca="1">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 ca="1">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 ca="1">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 ca="1">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 ca="1">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 ca="1">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 ca="1">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 ca="1">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 ca="1">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 ca="1">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 ca="1">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 ca="1">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 ca="1">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 ca="1">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 ca="1">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 ca="1">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 ca="1">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 ca="1">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 ca="1">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 ca="1">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 ca="1">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 ca="1">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 ca="1">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 ca="1">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 ca="1">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 ca="1">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 ca="1">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 ca="1">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 ca="1">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 ca="1">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 ca="1">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 ca="1">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 ca="1">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 ca="1">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 ca="1">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 ca="1">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 ca="1">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 ca="1">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 ca="1">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 ca="1">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 ca="1">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 ca="1">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 ca="1">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 ca="1">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 ca="1">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 ca="1">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 ca="1">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 ca="1">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 ca="1">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 ca="1">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 ca="1">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 ca="1">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 ca="1">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 ca="1">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 ca="1">IF($F92="","",IFERROR(IFERROR(INDEX(Réttabanki!$U:$U,MATCH($F92,Réttabanki!$A:$A,0)),INDEX(Vöruskrá!$R:$R,MATCH($F92,Vöruskrá!$B:$B,0)))*($H92+IF($I92="",$H92*(1+$AB$7),$I92))/2/1000,""))</f>
        <v>396</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 ca="1">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 ca="1">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 ca="1">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 ca="1">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 ca="1">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 ca="1">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 ca="1">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 ca="1">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 ca="1">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 ca="1">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 ca="1">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 ca="1">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 ca="1">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 ca="1">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 ca="1">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 ca="1">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 ca="1">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 ca="1">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 ca="1">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 ca="1">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 ca="1">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 ca="1">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 ca="1">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 ca="1">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 ca="1">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 ca="1">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 ca="1">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 ca="1">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 ca="1">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 ca="1">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 ca="1">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 ca="1">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 ca="1">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 ca="1">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 ca="1">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 ca="1">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 ca="1">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 ca="1">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 ca="1">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 ca="1">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 ca="1">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 ca="1">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 ca="1">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 ca="1">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 ca="1">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 ca="1">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 ca="1">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 ca="1">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 ca="1">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 ca="1">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 ca="1">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 ca="1">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 ca="1">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 ca="1">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 ca="1">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 ca="1">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 ca="1">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 ca="1">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 ca="1">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 ca="1">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 ca="1">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 ca="1">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 ca="1">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 ca="1">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 ca="1">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 ca="1">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 ca="1">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 ca="1">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 ca="1">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 ca="1">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 ca="1">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 ca="1">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 ca="1">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 ca="1">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 ca="1">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 ca="1">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 ca="1">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 ca="1">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 ca="1">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 ca="1">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 ca="1">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 ca="1">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 ca="1">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 ca="1">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 ca="1">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 ca="1">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 ca="1">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 ca="1">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 ca="1">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 ca="1">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 ca="1">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 ca="1">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 ca="1">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 ca="1">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 ca="1">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 ca="1">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 ca="1">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 ca="1">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 ca="1">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 ca="1">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 ca="1">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 ca="1">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 ca="1">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 ca="1">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 ca="1">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 ca="1">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 ca="1">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 ca="1">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 ca="1">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 ca="1">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 ca="1">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 ca="1">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 ca="1">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 ca="1">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 ca="1">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 ca="1">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 ca="1">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 ca="1">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 ca="1">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 ca="1">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 ca="1">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 ca="1">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 ca="1">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 ca="1">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 ca="1">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 ca="1">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 ca="1">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 ca="1">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 ca="1">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 ca="1">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 ca="1">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 ca="1">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 ca="1">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 ca="1">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 ca="1">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 ca="1">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 ca="1">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 ca="1">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 ca="1">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 ca="1">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 ca="1">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 ca="1">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 ca="1">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 ca="1">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 ca="1">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 ca="1">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 ca="1">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 ca="1">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 ca="1">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 ca="1">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 ca="1">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 ca="1">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 ca="1">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 ca="1">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 ca="1">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 ca="1">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 ca="1">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 ca="1">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 ca="1">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 ca="1">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 ca="1">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 ca="1">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 ca="1">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 ca="1">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 ca="1">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 ca="1">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 ca="1">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 ca="1">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 ca="1">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 ca="1">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 ca="1">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 ca="1">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 ca="1">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 ca="1">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 ca="1">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 ca="1">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 ca="1">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 ca="1">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 ca="1">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 ca="1">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 ca="1">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 ca="1">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 ca="1">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 ca="1">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 ca="1">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 ca="1">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 ca="1">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 ca="1">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 ca="1">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 ca="1">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 ca="1">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 ca="1">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 ca="1">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 ca="1">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 ca="1">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 ca="1">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 ca="1">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 ca="1">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 ca="1">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 ca="1">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 ca="1">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 ca="1">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 ca="1">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 ca="1">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 ca="1">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 ca="1">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 ca="1">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 ca="1">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 ca="1">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 ca="1">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 ca="1">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 ca="1">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 ca="1">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 ca="1">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 ca="1">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 ca="1">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 ca="1">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 ca="1">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 ca="1">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 ca="1">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 ca="1">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 ca="1">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 ca="1">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 ca="1">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 ca="1">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 ca="1">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 ca="1">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 ca="1">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 ca="1">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 ca="1">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 ca="1">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 ca="1">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 ca="1">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 ca="1">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 ca="1">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 ca="1">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 ca="1">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 ca="1">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 ca="1">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 ca="1">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 ca="1">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 ca="1">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 ca="1">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 ca="1">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 ca="1">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 ca="1">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 ca="1">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 ca="1">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 ca="1">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 ca="1">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 ca="1">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 ca="1">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 ca="1">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 ca="1">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 ca="1">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 ca="1">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 ca="1">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 ca="1">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 ca="1">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 ca="1">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 ca="1">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 ca="1">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 ca="1">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 ca="1">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 ca="1">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 ca="1">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 ca="1">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 ca="1">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 ca="1">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 ca="1">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 ca="1">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 ca="1">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 ca="1">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 ca="1">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 ca="1">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 ca="1">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 ca="1">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 ca="1">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 ca="1">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 ca="1">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 ca="1">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 ca="1">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 ca="1">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 ca="1">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 ca="1">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 ca="1">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 ca="1">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 ca="1">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 ca="1">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 ca="1">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 ca="1">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 ca="1">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 ca="1">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 ca="1">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 ca="1">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 ca="1">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 ca="1">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 ca="1">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 ca="1">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 ca="1">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 ca="1">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 ca="1">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 ca="1">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 ca="1">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 ca="1">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 ca="1">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 ca="1">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 ca="1">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 ca="1">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 ca="1">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 ca="1">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 ca="1">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 ca="1">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 ca="1">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 ca="1">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 ca="1">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 ca="1">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 ca="1">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 ca="1">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 ca="1">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 ca="1">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 ca="1">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 ca="1">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 ca="1">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 ca="1">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 ca="1">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 ca="1">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 ca="1">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 ca="1">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 ca="1">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 ca="1">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 ca="1">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 ca="1">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 ca="1">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 ca="1">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 ca="1">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 ca="1">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 ca="1">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 ca="1">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 ca="1">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 ca="1">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 ca="1">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 ca="1">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 ca="1">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 ca="1">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 ca="1">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 ca="1">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 ca="1">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 ca="1">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 ca="1">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 ca="1">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 ca="1">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 ca="1">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 ca="1">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 ca="1">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 ca="1">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 ca="1">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 ca="1">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 ca="1">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 ca="1">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 ca="1">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 ca="1">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 ca="1">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 ca="1">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 ca="1">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 ca="1">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 ca="1">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 ca="1">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 ca="1">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 ca="1">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 ca="1">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 ca="1">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 ca="1">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 ca="1">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 ca="1">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 ca="1">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 ca="1">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 ca="1">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 ca="1">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 ca="1">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 ca="1">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 ca="1">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 ca="1">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 ca="1">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 ca="1">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 ca="1">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 ca="1">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 ca="1">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 ca="1">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 ca="1">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 ca="1">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 ca="1">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 ca="1">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 ca="1">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 ca="1">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 ca="1">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 ca="1">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 ca="1">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 ca="1">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 ca="1">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 ca="1">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 ca="1">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 ca="1">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 ca="1">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 ca="1">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 ca="1">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 ca="1">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 ca="1">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 ca="1">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 ca="1">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 ca="1">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 ca="1">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 ca="1">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 ca="1">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 ca="1">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 ca="1">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 ca="1">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 ca="1">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 ca="1">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 ca="1">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 ca="1">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 ca="1">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 ca="1">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 ca="1">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 ca="1">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 ca="1">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 ca="1">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 ca="1">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 ca="1">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 ca="1">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 ca="1">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 ca="1">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 ca="1">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 ca="1">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 ca="1">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 ca="1">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 ca="1">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 ca="1">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 ca="1">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 ca="1">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 ca="1">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 ca="1">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 ca="1">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 ca="1">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 ca="1">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 ca="1">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 ca="1">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 ca="1">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 ca="1">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 ca="1">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 ca="1">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 ca="1">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 ca="1">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 ca="1">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 ca="1">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 ca="1">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 ca="1">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 ca="1">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 ca="1">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 ca="1">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 ca="1">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 ca="1">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 ca="1">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 ca="1">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 ca="1">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 ca="1">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 ca="1">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 ca="1">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 ca="1">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 ca="1">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 ca="1">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 ca="1">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 ca="1">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 ca="1">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 ca="1">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 ca="1">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 ca="1">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 ca="1">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 ca="1">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 ca="1">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 ca="1">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 ca="1">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 ca="1">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 ca="1">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 ca="1">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 ca="1">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 ca="1">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 ca="1">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 ca="1">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 ca="1">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 ca="1">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 ca="1">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 ca="1">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 ca="1">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 ca="1">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 ca="1">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 ca="1">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 ca="1">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 ca="1">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 ca="1">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 ca="1">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 ca="1">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 ca="1">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 ca="1">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 ca="1">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 ca="1">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 ca="1">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 ca="1">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 ca="1">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 ca="1">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 ca="1">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 ca="1">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 ca="1">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 ca="1">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 ca="1">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 ca="1">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 ca="1">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 ca="1">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 ca="1">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 ca="1">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 ca="1">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 ca="1">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 ca="1">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 ca="1">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 ca="1">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 ca="1">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 ca="1">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 ca="1">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 ca="1">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 ca="1">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 ca="1">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 ca="1">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 ca="1">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 ca="1">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 ca="1">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 ca="1">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 ca="1">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 ca="1">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 ca="1">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 ca="1">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 ca="1">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 ca="1">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 ca="1">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 ca="1">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 ca="1">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 ca="1">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 ca="1">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 ca="1">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 ca="1">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 ca="1">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 ca="1">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 ca="1">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 ca="1">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 ca="1">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 ca="1">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 ca="1">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 ca="1">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 ca="1">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 ca="1">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 ca="1">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 ca="1">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 ca="1">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 ca="1">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 ca="1">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 ca="1">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 ca="1">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 ca="1">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 ca="1">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 ca="1">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 ca="1">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 ca="1">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 ca="1">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 ca="1">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 ca="1">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 ca="1">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 ca="1">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 ca="1">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 ca="1">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 ca="1">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 ca="1">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 ca="1">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 ca="1">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 ca="1">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 ca="1">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 ca="1">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 ca="1">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 ca="1">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 ca="1">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 ca="1">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 ca="1">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 ca="1">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 ca="1">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 ca="1">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 ca="1">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 ca="1">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 ca="1">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 ca="1">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 ca="1">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 ca="1">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 ca="1">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 ca="1">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 ca="1">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 ca="1">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 ca="1">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 ca="1">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 ca="1">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 ca="1">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 ca="1">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 ca="1">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 ca="1">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 ca="1">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 ca="1">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 ca="1">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 ca="1">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 ca="1">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 ca="1">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 ca="1">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 ca="1">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 ca="1">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 ca="1">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 ca="1">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 ca="1">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 ca="1">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 ca="1">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 ca="1">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 ca="1">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 ca="1">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 ca="1">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 ca="1">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 ca="1">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 ca="1">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 ca="1">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 ca="1">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 ca="1">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 ca="1">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 ca="1">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 ca="1">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 ca="1">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 ca="1">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 ca="1">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 ca="1">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 ca="1">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 ca="1">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 ca="1">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 ca="1">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 ca="1">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 ca="1">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 ca="1">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 ca="1">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 ca="1">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 ca="1">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 ca="1">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 ca="1">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 ca="1">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 ca="1">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 ca="1">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 ca="1">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 ca="1">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 ca="1">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 ca="1">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 ca="1">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 ca="1">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 ca="1">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 ca="1">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 ca="1">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 ca="1">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 ca="1">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 ca="1">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 ca="1">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 ca="1">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 ca="1">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 ca="1">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 ca="1">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 ca="1">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 ca="1">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 ca="1">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 ca="1">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 ca="1">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 ca="1">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 ca="1">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 ca="1">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 ca="1">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 ca="1">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 ca="1">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 ca="1">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 ca="1">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 ca="1">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 ca="1">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 ca="1">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 ca="1">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 ca="1">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 ca="1">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 ca="1">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 ca="1">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 ca="1">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 ca="1">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 ca="1">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 ca="1">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 ca="1">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 ca="1">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 ca="1">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 ca="1">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 ca="1">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 ca="1">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 ca="1">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 ca="1">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 ca="1">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 ca="1">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 ca="1">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 ca="1">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 ca="1">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 ca="1">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 ca="1">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 ca="1">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 ca="1">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 ca="1">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 ca="1">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 ca="1">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 ca="1">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 ca="1">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 ca="1">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 ca="1">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 ca="1">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 ca="1">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 ca="1">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 ca="1">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 ca="1">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 ca="1">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 ca="1">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 ca="1">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 ca="1">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 ca="1">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 ca="1">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 ca="1">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 ca="1">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 ca="1">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 ca="1">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 ca="1">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 ca="1">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 ca="1">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 ca="1">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 ca="1">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 ca="1">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 ca="1">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 ca="1">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 ca="1">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 ca="1">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 ca="1">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 ca="1">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 ca="1">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 ca="1">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 ca="1">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 ca="1">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 ca="1">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 ca="1">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 ca="1">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 ca="1">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 ca="1">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 ca="1">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 ca="1">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 ca="1">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 ca="1">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 ca="1">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 ca="1">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 ca="1">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 ca="1">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 ca="1">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 ca="1">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 ca="1">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 ca="1">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 ca="1">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 ca="1">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 ca="1">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 ca="1">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 ca="1">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 ca="1">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 ca="1">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 ca="1">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 ca="1">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 ca="1">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 ca="1">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 ca="1">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 ca="1">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 ca="1">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 ca="1">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 ca="1">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 ca="1">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 ca="1">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 ca="1">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 ca="1">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 ca="1">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 ca="1">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 ca="1">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 ca="1">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 ca="1">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 ca="1">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 ca="1">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 ca="1">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 ca="1">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 ca="1">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 ca="1">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 ca="1">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 ca="1">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 ca="1">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 ca="1">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 ca="1">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 ca="1">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 ca="1">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 ca="1">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 ca="1">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 ca="1">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 ca="1">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 ca="1">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 ca="1">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 ca="1">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 ca="1">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 ca="1">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 ca="1">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 ca="1">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 ca="1">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 ca="1">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 ca="1">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 ca="1">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 ca="1">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 ca="1">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 ca="1">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 ca="1">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 ca="1">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 ca="1">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 ca="1">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 ca="1">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 ca="1">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 ca="1">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 ca="1">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 ca="1">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 ca="1">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 ca="1">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 ca="1">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 ca="1">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 ca="1">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 ca="1">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 ca="1">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 ca="1">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 ca="1">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 ca="1">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 ca="1">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 ca="1">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 ca="1">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 ca="1">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 ca="1">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0"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2026-07-14T14:05:09Z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