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s\Plastisol\historico_movimientos\"/>
    </mc:Choice>
  </mc:AlternateContent>
  <xr:revisionPtr revIDLastSave="0" documentId="8_{FE1A0919-2D12-4D39-B3B9-4F5BE96143BA}" xr6:coauthVersionLast="47" xr6:coauthVersionMax="47" xr10:uidLastSave="{00000000-0000-0000-0000-000000000000}"/>
  <bookViews>
    <workbookView xWindow="-120" yWindow="-120" windowWidth="29040" windowHeight="15840" activeTab="3" xr2:uid="{CD4BF754-E6B5-41E8-A4FC-2E878F6912B0}"/>
  </bookViews>
  <sheets>
    <sheet name="Entradas_hist" sheetId="2" r:id="rId1"/>
    <sheet name="Salidas_hist" sheetId="3" r:id="rId2"/>
    <sheet name="historico_movimientos" sheetId="4" r:id="rId3"/>
    <sheet name="INVENTARIO ACTUAL" sheetId="5" r:id="rId4"/>
    <sheet name="Sheet1" sheetId="1" r:id="rId5"/>
  </sheets>
  <externalReferences>
    <externalReference r:id="rId6"/>
  </externalReferences>
  <definedNames>
    <definedName name="categoria_list">[1]!categoria[categoria]</definedName>
    <definedName name="ExternalData_1" localSheetId="2" hidden="1">historico_movimientos!$A$1:$K$104</definedName>
    <definedName name="ExternalData_1" localSheetId="3" hidden="1">'INVENTARIO ACTUAL'!$A$1:$D$90</definedName>
    <definedName name="factura_ultima" localSheetId="2">[1]Salidas_hist!$O$1</definedName>
    <definedName name="factura_ultima" localSheetId="3">[1]Salidas_hist!$O$1</definedName>
    <definedName name="factura_ultima">Salidas_hist!$O$1</definedName>
    <definedName name="id_product">[1]!total_leyenda[ID]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" i="4" l="1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O1" i="3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tc={B3C5991C-6959-4439-84C8-FD8A43053FB7}</author>
    <author>tc={B44920AD-1534-4A66-A96F-7A64491E23EB}</author>
  </authors>
  <commentList>
    <comment ref="D1" authorId="0" shapeId="0" xr:uid="{B3C5991C-6959-4439-84C8-FD8A43053FB7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para tomar la fecha actual</t>
      </text>
    </comment>
    <comment ref="E1" authorId="1" shapeId="0" xr:uid="{B44920AD-1534-4A66-A96F-7A64491E23EB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para tomar la fecha actual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tc={91BDA894-150A-4E14-A22B-9D4E752B74DB}</author>
  </authors>
  <commentList>
    <comment ref="C1" authorId="0" shapeId="0" xr:uid="{91BDA894-150A-4E14-A22B-9D4E752B74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para tomar la fecha actual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12F02-EE78-4776-B5F8-F6ACA0B157B2}" keepAlive="1" name="Query - entradas_hist" description="Connection to the 'entradas_hist' query in the workbook." type="5" refreshedVersion="0" background="1">
    <dbPr connection="Provider=Microsoft.Mashup.OleDb.1;Data Source=$Workbook$;Location=entradas_hist;Extended Properties=&quot;&quot;" command="SELECT * FROM [entradas_hist]"/>
  </connection>
  <connection id="2" xr16:uid="{297FFC5C-ABD7-4762-9A8D-A09D0B7A3D94}" keepAlive="1" name="Query - entradas_hist (2)" description="Connection to the 'entradas_hist (2)' query in the workbook." type="5" refreshedVersion="0" background="1">
    <dbPr connection="Provider=Microsoft.Mashup.OleDb.1;Data Source=$Workbook$;Location=&quot;entradas_hist (2)&quot;;Extended Properties=&quot;&quot;" command="SELECT * FROM [entradas_hist (2)]"/>
  </connection>
  <connection id="3" xr16:uid="{221A7226-20E4-4486-95F5-C3D6D336720B}" keepAlive="1" name="Query - historico_movimientos" description="Connection to the 'historico_movimientos' query in the workbook." type="5" refreshedVersion="8" background="1" saveData="1">
    <dbPr connection="Provider=Microsoft.Mashup.OleDb.1;Data Source=$Workbook$;Location=historico_movimientos;Extended Properties=&quot;&quot;" command="SELECT * FROM [historico_movimientos]"/>
  </connection>
  <connection id="4" xr16:uid="{97091841-6123-43CC-B7DB-222F6E26BA5C}" keepAlive="1" name="Query - historico_movimientos (2)" description="Connection to the 'historico_movimientos (2)' query in the workbook." type="5" refreshedVersion="0" background="1">
    <dbPr connection="Provider=Microsoft.Mashup.OleDb.1;Data Source=$Workbook$;Location=&quot;historico_movimientos (2)&quot;;Extended Properties=&quot;&quot;" command="SELECT * FROM [historico_movimientos (2)]"/>
  </connection>
  <connection id="5" xr16:uid="{063525A6-DA6C-4B44-808F-851C8F633613}" keepAlive="1" name="Query - inventario_actual" description="Connection to the 'inventario_actual' query in the workbook." type="5" refreshedVersion="8" background="1" saveData="1">
    <dbPr connection="Provider=Microsoft.Mashup.OleDb.1;Data Source=$Workbook$;Location=inventario_actual;Extended Properties=&quot;&quot;" command="SELECT * FROM [inventario_actual]"/>
  </connection>
  <connection id="6" xr16:uid="{4426E9F2-0DC0-44B3-AECE-5D428A3D61A7}" keepAlive="1" name="Query - salidas_hist" description="Connection to the 'salidas_hist' query in the workbook." type="5" refreshedVersion="0" background="1">
    <dbPr connection="Provider=Microsoft.Mashup.OleDb.1;Data Source=$Workbook$;Location=salidas_hist;Extended Properties=&quot;&quot;" command="SELECT * FROM [salidas_hist]"/>
  </connection>
  <connection id="7" xr16:uid="{BF6324D6-03F5-4B16-9B5A-655A38E038E4}" keepAlive="1" name="Query - salidas_hist (2)" description="Connection to the 'salidas_hist (2)' query in the workbook." type="5" refreshedVersion="0" background="1">
    <dbPr connection="Provider=Microsoft.Mashup.OleDb.1;Data Source=$Workbook$;Location=&quot;salidas_hist (2)&quot;;Extended Properties=&quot;&quot;" command="SELECT * FROM [salidas_hist (2)]"/>
  </connection>
</connections>
</file>

<file path=xl/sharedStrings.xml><?xml version="1.0" encoding="utf-8"?>
<sst xmlns="http://schemas.openxmlformats.org/spreadsheetml/2006/main" count="1342" uniqueCount="328">
  <si>
    <t>ID</t>
  </si>
  <si>
    <t>UNIDADES</t>
  </si>
  <si>
    <t>COMENTARIO</t>
  </si>
  <si>
    <t>fecha manual (dia/mes/anio)</t>
  </si>
  <si>
    <t>hora manual (hh/mm AM/PM)</t>
  </si>
  <si>
    <t>DESCRIPCION</t>
  </si>
  <si>
    <t>CATEGORIA</t>
  </si>
  <si>
    <t>TIPO</t>
  </si>
  <si>
    <t>fecha registro</t>
  </si>
  <si>
    <t>00101</t>
  </si>
  <si>
    <t>Registro Inicial</t>
  </si>
  <si>
    <t xml:space="preserve">Parafinado rojo rollo 100 metros </t>
  </si>
  <si>
    <t>entrada</t>
  </si>
  <si>
    <t>00102</t>
  </si>
  <si>
    <t xml:space="preserve">Parafinado negro rollo 100 metros </t>
  </si>
  <si>
    <t>00103</t>
  </si>
  <si>
    <t xml:space="preserve">Parafinado blanco rollo 100 metros </t>
  </si>
  <si>
    <t>00104</t>
  </si>
  <si>
    <t xml:space="preserve">Parafinado amarillo rollo 100 metros </t>
  </si>
  <si>
    <t>00105</t>
  </si>
  <si>
    <t xml:space="preserve">Parafinado azul rollo 100 metros </t>
  </si>
  <si>
    <t>00106</t>
  </si>
  <si>
    <t xml:space="preserve">Parafinado verde rollo 100 metros </t>
  </si>
  <si>
    <t>00107</t>
  </si>
  <si>
    <t xml:space="preserve">Parafinado disenio rojo rollo 100 metros </t>
  </si>
  <si>
    <t>00108</t>
  </si>
  <si>
    <t xml:space="preserve">Parafinado disenio cafe rollo 100 metros </t>
  </si>
  <si>
    <t>00201</t>
  </si>
  <si>
    <t xml:space="preserve">Parafinado rojo rollo 50 metros </t>
  </si>
  <si>
    <t>00202</t>
  </si>
  <si>
    <t xml:space="preserve">Parafinado negro rollo 50 metros </t>
  </si>
  <si>
    <t>00203</t>
  </si>
  <si>
    <t xml:space="preserve">Parafinado blanco rollo 50 metros </t>
  </si>
  <si>
    <t>00204</t>
  </si>
  <si>
    <t xml:space="preserve">Parafinado amarillo rollo 50 metros </t>
  </si>
  <si>
    <t>00205</t>
  </si>
  <si>
    <t xml:space="preserve">Parafinado azul rollo 50 metros </t>
  </si>
  <si>
    <t>00206</t>
  </si>
  <si>
    <t xml:space="preserve">Parafinado verde rollo 50 metros </t>
  </si>
  <si>
    <t>00207</t>
  </si>
  <si>
    <t xml:space="preserve">Parafinado disenio rojo rollo 50 metros </t>
  </si>
  <si>
    <t>00208</t>
  </si>
  <si>
    <t xml:space="preserve">Parafinado disenio cafe rollo 50 metros </t>
  </si>
  <si>
    <t>00301</t>
  </si>
  <si>
    <t xml:space="preserve">Parafinado rojo rollo 20 metros </t>
  </si>
  <si>
    <t>00302</t>
  </si>
  <si>
    <t xml:space="preserve">Parafinado negro rollo 20 metros </t>
  </si>
  <si>
    <t>00303</t>
  </si>
  <si>
    <t xml:space="preserve">Parafinado blanco rollo 20 metros </t>
  </si>
  <si>
    <t>00304</t>
  </si>
  <si>
    <t xml:space="preserve">Parafinado amarillo rollo 20 metros </t>
  </si>
  <si>
    <t>00305</t>
  </si>
  <si>
    <t xml:space="preserve">Parafinado azul rollo 20 metros </t>
  </si>
  <si>
    <t>00306</t>
  </si>
  <si>
    <t xml:space="preserve">Parafinado verde rollo 20 metros </t>
  </si>
  <si>
    <t>00307</t>
  </si>
  <si>
    <t xml:space="preserve">Parafinado disenio rojo rollo 20 metros </t>
  </si>
  <si>
    <t>00401</t>
  </si>
  <si>
    <t xml:space="preserve">Parafinado 30x30 rojo  </t>
  </si>
  <si>
    <t>00402</t>
  </si>
  <si>
    <t xml:space="preserve">Parafinado 30x30 negro  </t>
  </si>
  <si>
    <t>00403</t>
  </si>
  <si>
    <t xml:space="preserve">Parafinado 30x30 blanco  </t>
  </si>
  <si>
    <t>00404</t>
  </si>
  <si>
    <t xml:space="preserve">Parafinado 30x30 amarillo  </t>
  </si>
  <si>
    <t>00405</t>
  </si>
  <si>
    <t>Parafinado 30x30 azul</t>
  </si>
  <si>
    <t>00406</t>
  </si>
  <si>
    <t>Parafinado 30x30 verde</t>
  </si>
  <si>
    <t>00407</t>
  </si>
  <si>
    <t>Parafinado 30x30 disenio</t>
  </si>
  <si>
    <t>00501</t>
  </si>
  <si>
    <t xml:space="preserve">Parafinado 30x40 rojo  </t>
  </si>
  <si>
    <t>00502</t>
  </si>
  <si>
    <t xml:space="preserve">Parafinado 30x40 negro  </t>
  </si>
  <si>
    <t>00503</t>
  </si>
  <si>
    <t xml:space="preserve">Parafinado 30x40 blanco  </t>
  </si>
  <si>
    <t>00504</t>
  </si>
  <si>
    <t xml:space="preserve">Parafinado 30x40 amarillo  </t>
  </si>
  <si>
    <t>00505</t>
  </si>
  <si>
    <t>Parafinado 30x40 azul</t>
  </si>
  <si>
    <t>00506</t>
  </si>
  <si>
    <t>Parafinado 30x40 verde</t>
  </si>
  <si>
    <t>00507</t>
  </si>
  <si>
    <t>Parafinado 30x40 disenio rojo</t>
  </si>
  <si>
    <t>00601</t>
  </si>
  <si>
    <t>Parafinado 30x30 Bio rojo</t>
  </si>
  <si>
    <t>00602</t>
  </si>
  <si>
    <t xml:space="preserve">Parafinado 30x30 Bio negro  </t>
  </si>
  <si>
    <t>00603</t>
  </si>
  <si>
    <t xml:space="preserve">Parafinado 30x30 Bio disenio  </t>
  </si>
  <si>
    <t>00701</t>
  </si>
  <si>
    <t>Parafinado Bolsillo rojo</t>
  </si>
  <si>
    <t>00702</t>
  </si>
  <si>
    <t>Parafinado Bolsillo rojo cuadrados grandes</t>
  </si>
  <si>
    <t>00703</t>
  </si>
  <si>
    <t>Parafinado Bolsillo negro</t>
  </si>
  <si>
    <t>00704</t>
  </si>
  <si>
    <t>Parafinado Bolsillo hamburguesa</t>
  </si>
  <si>
    <t>00705</t>
  </si>
  <si>
    <t>Parafinado Bolsillo naranja</t>
  </si>
  <si>
    <t>00801</t>
  </si>
  <si>
    <t>Papel Aluminio 7 metros</t>
  </si>
  <si>
    <t>00802</t>
  </si>
  <si>
    <t>Papel Aluminio 16 metros</t>
  </si>
  <si>
    <t>00803</t>
  </si>
  <si>
    <t>Papel Aluminio 40 metros</t>
  </si>
  <si>
    <t>00804</t>
  </si>
  <si>
    <t>Papel Aluminio 100 metros</t>
  </si>
  <si>
    <t>00901</t>
  </si>
  <si>
    <t>Mezclador Negro</t>
  </si>
  <si>
    <t>01001</t>
  </si>
  <si>
    <t>Palillo bamboo 25 cm grueso</t>
  </si>
  <si>
    <t>01002</t>
  </si>
  <si>
    <t>Palillo bamboo 30 cm grueso</t>
  </si>
  <si>
    <t>01003</t>
  </si>
  <si>
    <t>Palillo pequenio</t>
  </si>
  <si>
    <t>01004</t>
  </si>
  <si>
    <t>Palillo grande</t>
  </si>
  <si>
    <t>01101</t>
  </si>
  <si>
    <t>Vinipel alimento 50 metros</t>
  </si>
  <si>
    <t>01102</t>
  </si>
  <si>
    <t>Vinipel alimento 100 metros</t>
  </si>
  <si>
    <t>01103</t>
  </si>
  <si>
    <t>Vinipel alimento 200 metros</t>
  </si>
  <si>
    <t>01104</t>
  </si>
  <si>
    <t>Vinipel alimento 300 metros</t>
  </si>
  <si>
    <t>01105</t>
  </si>
  <si>
    <t>Vinipel alimento 500 metros</t>
  </si>
  <si>
    <t>01301</t>
  </si>
  <si>
    <t>Vinipel stress 5x300</t>
  </si>
  <si>
    <t>01302</t>
  </si>
  <si>
    <t>Vinipel stress 6x300</t>
  </si>
  <si>
    <t>01303</t>
  </si>
  <si>
    <t>Vinipel stress 6x500</t>
  </si>
  <si>
    <t>01304</t>
  </si>
  <si>
    <t>Vinipel stress 8x500</t>
  </si>
  <si>
    <t>01305</t>
  </si>
  <si>
    <t>Vinipel stress 12x300</t>
  </si>
  <si>
    <t>01306</t>
  </si>
  <si>
    <t>Vinipel stress 12x500</t>
  </si>
  <si>
    <t>01307</t>
  </si>
  <si>
    <t>Vinipel stress 20x300</t>
  </si>
  <si>
    <t>01308</t>
  </si>
  <si>
    <t>Vinipel stress 20x500</t>
  </si>
  <si>
    <t>01201</t>
  </si>
  <si>
    <t>Bolsillo Aluminio L-17</t>
  </si>
  <si>
    <t>01202</t>
  </si>
  <si>
    <t>Bolsillo Aluminio L-19</t>
  </si>
  <si>
    <t>01203</t>
  </si>
  <si>
    <t>Bolsillo Aluminio L-21</t>
  </si>
  <si>
    <t>01204</t>
  </si>
  <si>
    <t>Bolsillo Aluminio L-23</t>
  </si>
  <si>
    <t>01205</t>
  </si>
  <si>
    <t>Bolsillo Aluminio L-25</t>
  </si>
  <si>
    <t>01501</t>
  </si>
  <si>
    <t>Bolsa polipropileno 3  1/2 x20</t>
  </si>
  <si>
    <t>01502</t>
  </si>
  <si>
    <t>Bolsa polipropileno 4x20</t>
  </si>
  <si>
    <t>01503</t>
  </si>
  <si>
    <t>Bolsa polipropileno decorada 6x20</t>
  </si>
  <si>
    <t>01504</t>
  </si>
  <si>
    <t>Bolsa polipropileno decorada 8x15</t>
  </si>
  <si>
    <t>01505</t>
  </si>
  <si>
    <t>Bolsa polipropileno decorada 7x20</t>
  </si>
  <si>
    <t>01506</t>
  </si>
  <si>
    <t>Bolsa polipropileno decorada 8x20</t>
  </si>
  <si>
    <t>01507</t>
  </si>
  <si>
    <t>Bolsa polipropileno decorada 7x15</t>
  </si>
  <si>
    <t>01508</t>
  </si>
  <si>
    <t>Bolsa polipropileno decorada 5x7</t>
  </si>
  <si>
    <t>01509</t>
  </si>
  <si>
    <t>Bolsa polipropileno transp 8x15</t>
  </si>
  <si>
    <t>01510</t>
  </si>
  <si>
    <t>Bolsa polipropileno transp 9x14</t>
  </si>
  <si>
    <t>01511</t>
  </si>
  <si>
    <t>Bolsa polipropileno transp 10x16</t>
  </si>
  <si>
    <t>01512</t>
  </si>
  <si>
    <t>Bolsa polipropileno transp 6x8</t>
  </si>
  <si>
    <t>01401</t>
  </si>
  <si>
    <t>Porta perro</t>
  </si>
  <si>
    <t>01402</t>
  </si>
  <si>
    <t>Porta pizza</t>
  </si>
  <si>
    <t>01403</t>
  </si>
  <si>
    <t>Porta arepa</t>
  </si>
  <si>
    <t>01404</t>
  </si>
  <si>
    <t>Porta hamburguesa</t>
  </si>
  <si>
    <t>FACTURA_ID</t>
  </si>
  <si>
    <t>FECHA</t>
  </si>
  <si>
    <t>HORA</t>
  </si>
  <si>
    <t>CLIENTE</t>
  </si>
  <si>
    <t>PRODUCTO_ID</t>
  </si>
  <si>
    <t>Valor unitario</t>
  </si>
  <si>
    <t>INGRESO</t>
  </si>
  <si>
    <t>1</t>
  </si>
  <si>
    <t>NA</t>
  </si>
  <si>
    <t>venta</t>
  </si>
  <si>
    <t>2</t>
  </si>
  <si>
    <t>3</t>
  </si>
  <si>
    <t>4</t>
  </si>
  <si>
    <t>5</t>
  </si>
  <si>
    <t>6</t>
  </si>
  <si>
    <t>7</t>
  </si>
  <si>
    <t>Alex Camargo</t>
  </si>
  <si>
    <t>a</t>
  </si>
  <si>
    <t>b</t>
  </si>
  <si>
    <t>id_mov</t>
  </si>
  <si>
    <t>tipo</t>
  </si>
  <si>
    <t>id_producto</t>
  </si>
  <si>
    <t>unidades</t>
  </si>
  <si>
    <t>fecha</t>
  </si>
  <si>
    <t>hora</t>
  </si>
  <si>
    <t>Intervalo</t>
  </si>
  <si>
    <t>descripcion</t>
  </si>
  <si>
    <t>categoria</t>
  </si>
  <si>
    <t>comentario</t>
  </si>
  <si>
    <t>total_inv</t>
  </si>
  <si>
    <t>011050</t>
  </si>
  <si>
    <t>VINIPEL</t>
  </si>
  <si>
    <t>013011</t>
  </si>
  <si>
    <t>011042</t>
  </si>
  <si>
    <t>011023</t>
  </si>
  <si>
    <t>011034</t>
  </si>
  <si>
    <t>013025</t>
  </si>
  <si>
    <t>013066</t>
  </si>
  <si>
    <t>013077</t>
  </si>
  <si>
    <t>013058</t>
  </si>
  <si>
    <t>013039</t>
  </si>
  <si>
    <t>0130410</t>
  </si>
  <si>
    <t>0080311</t>
  </si>
  <si>
    <t>Papel Aluminio</t>
  </si>
  <si>
    <t>0080412</t>
  </si>
  <si>
    <t>0080213</t>
  </si>
  <si>
    <t>0070514</t>
  </si>
  <si>
    <t>Parafinado</t>
  </si>
  <si>
    <t>0080115</t>
  </si>
  <si>
    <t>0090116</t>
  </si>
  <si>
    <t>Mezclador</t>
  </si>
  <si>
    <t>0100417</t>
  </si>
  <si>
    <t>Palillo Bamboo</t>
  </si>
  <si>
    <t>0110118</t>
  </si>
  <si>
    <t>0100319</t>
  </si>
  <si>
    <t>0100120</t>
  </si>
  <si>
    <t>0100221</t>
  </si>
  <si>
    <t>0150922</t>
  </si>
  <si>
    <t>Bolsa Polipropileno</t>
  </si>
  <si>
    <t>0151023</t>
  </si>
  <si>
    <t>0150824</t>
  </si>
  <si>
    <t>0150625</t>
  </si>
  <si>
    <t>0150726</t>
  </si>
  <si>
    <t>0151127</t>
  </si>
  <si>
    <t>0140328</t>
  </si>
  <si>
    <t>PORTA</t>
  </si>
  <si>
    <t>0140429</t>
  </si>
  <si>
    <t>0140230</t>
  </si>
  <si>
    <t>0151231</t>
  </si>
  <si>
    <t>0140132</t>
  </si>
  <si>
    <t>0120333</t>
  </si>
  <si>
    <t>Bolsillo Aluminio</t>
  </si>
  <si>
    <t>0120434</t>
  </si>
  <si>
    <t>0120235</t>
  </si>
  <si>
    <t>0130836</t>
  </si>
  <si>
    <t>0120137</t>
  </si>
  <si>
    <t>0120538</t>
  </si>
  <si>
    <t>0150439</t>
  </si>
  <si>
    <t>0150540</t>
  </si>
  <si>
    <t>0150341</t>
  </si>
  <si>
    <t>0150142</t>
  </si>
  <si>
    <t>0150243</t>
  </si>
  <si>
    <t>0020744</t>
  </si>
  <si>
    <t>0020845</t>
  </si>
  <si>
    <t>0020646</t>
  </si>
  <si>
    <t>0020447</t>
  </si>
  <si>
    <t>0020548</t>
  </si>
  <si>
    <t>0030149</t>
  </si>
  <si>
    <t>0030550</t>
  </si>
  <si>
    <t>0030651</t>
  </si>
  <si>
    <t>0030452</t>
  </si>
  <si>
    <t>0030253</t>
  </si>
  <si>
    <t>0030354</t>
  </si>
  <si>
    <t>0010455</t>
  </si>
  <si>
    <t>0010556</t>
  </si>
  <si>
    <t>0010357</t>
  </si>
  <si>
    <t>0010158</t>
  </si>
  <si>
    <t>0010259</t>
  </si>
  <si>
    <t>0010660</t>
  </si>
  <si>
    <t>0020261</t>
  </si>
  <si>
    <t>0020362</t>
  </si>
  <si>
    <t>0020163</t>
  </si>
  <si>
    <t>0010764</t>
  </si>
  <si>
    <t>0010865</t>
  </si>
  <si>
    <t>0050766</t>
  </si>
  <si>
    <t>0060167</t>
  </si>
  <si>
    <t>0050668</t>
  </si>
  <si>
    <t>0050469</t>
  </si>
  <si>
    <t>0050570</t>
  </si>
  <si>
    <t>0060271</t>
  </si>
  <si>
    <t>0070372</t>
  </si>
  <si>
    <t>0070473</t>
  </si>
  <si>
    <t>0070274</t>
  </si>
  <si>
    <t>0060375</t>
  </si>
  <si>
    <t>0070176</t>
  </si>
  <si>
    <t>0040377</t>
  </si>
  <si>
    <t>0040478</t>
  </si>
  <si>
    <t>0040279</t>
  </si>
  <si>
    <t>0030780</t>
  </si>
  <si>
    <t>0040181</t>
  </si>
  <si>
    <t>0040582</t>
  </si>
  <si>
    <t>0050283</t>
  </si>
  <si>
    <t>0050384</t>
  </si>
  <si>
    <t>0050185</t>
  </si>
  <si>
    <t>0040686</t>
  </si>
  <si>
    <t>0040787</t>
  </si>
  <si>
    <t>0010188</t>
  </si>
  <si>
    <t>0010189</t>
  </si>
  <si>
    <t>0010190</t>
  </si>
  <si>
    <t>0010291</t>
  </si>
  <si>
    <t>0010192</t>
  </si>
  <si>
    <t>0010293</t>
  </si>
  <si>
    <t>0010194</t>
  </si>
  <si>
    <t>0010795</t>
  </si>
  <si>
    <t>0010796</t>
  </si>
  <si>
    <t>0010297</t>
  </si>
  <si>
    <t>0010198</t>
  </si>
  <si>
    <t>0130199</t>
  </si>
  <si>
    <t>01509100</t>
  </si>
  <si>
    <t>01001101</t>
  </si>
  <si>
    <t>00803102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</si>
</sst>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dd/mm/yyyy;@"/>
    <numFmt numFmtId="165" formatCode="d/mm/yyyy\ hh:mm\ AM/PM;"/>
    <numFmt numFmtId="166" formatCode="[$-409]m/d/yy\ h:mm\ AM/PM;@"/>
    <numFmt numFmtId="167" formatCode="_-[$$-240A]\ * #,##0.00_-;\-[$$-240A]\ * #,##0.00_-;_-[$$-240A]\ * &quot;-&quot;??_-;_-@_-"/>
    <numFmt numFmtId="168" formatCode="[$-F400]h:mm:ss\ AM/PM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11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9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8" fontId="2" fillId="2" borderId="1" xfId="0" applyNumberFormat="1" applyFont="1" applyFill="1" applyBorder="1"/>
    <xf numFmtId="165" fontId="2" fillId="2" borderId="1" xfId="0" applyNumberFormat="1" applyFont="1" applyFill="1" applyBorder="1"/>
    <xf numFmtId="49" fontId="0" fillId="0" borderId="0" xfId="0" applyNumberFormat="1"/>
    <xf numFmtId="164" fontId="0" fillId="0" borderId="0" xfId="0" applyNumberFormat="1"/>
    <xf numFmtId="18" fontId="0" fillId="0" borderId="0" xfId="0" applyNumberFormat="1"/>
    <xf numFmtId="165" fontId="0" fillId="3" borderId="0" xfId="0" applyNumberFormat="1" applyFill="1"/>
    <xf numFmtId="49" fontId="0" fillId="3" borderId="2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18" fontId="0" fillId="3" borderId="2" xfId="0" applyNumberFormat="1" applyFill="1" applyBorder="1"/>
    <xf numFmtId="0" fontId="0" fillId="3" borderId="0" xfId="0" applyFill="1"/>
    <xf numFmtId="165" fontId="0" fillId="0" borderId="0" xfId="0" applyNumberFormat="1"/>
    <xf numFmtId="18" fontId="2" fillId="2" borderId="0" xfId="0" applyNumberFormat="1" applyFont="1" applyFill="1"/>
    <xf numFmtId="166" fontId="0" fillId="0" borderId="0" xfId="0" applyNumberFormat="1"/>
    <xf numFmtId="0" fontId="2" fillId="2" borderId="0" xfId="0" applyFont="1" applyFill="1"/>
    <xf numFmtId="0" fontId="4" fillId="0" borderId="3" xfId="0" applyFont="1" applyBorder="1"/>
    <xf numFmtId="44" fontId="4" fillId="0" borderId="3" xfId="1" applyFont="1" applyBorder="1"/>
    <xf numFmtId="2" fontId="4" fillId="0" borderId="3" xfId="0" applyNumberFormat="1" applyFont="1" applyBorder="1"/>
    <xf numFmtId="167" fontId="4" fillId="0" borderId="3" xfId="1" applyNumberFormat="1" applyFont="1" applyBorder="1"/>
    <xf numFmtId="14" fontId="0" fillId="0" borderId="0" xfId="0" applyNumberFormat="1"/>
    <xf numFmtId="168" fontId="0" fillId="0" borderId="0" xfId="0" applyNumberFormat="1"/>
    <xf numFmtId="22" fontId="0" fillId="0" borderId="0" xfId="0" applyNumberFormat="1"/>
  </cellXfs>
  <cellStyles count="2">
    <cellStyle name="Currency" xfId="1" builtinId="4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68" formatCode="[$-F400]h:mm:ss\ AM/PM"/>
    </dxf>
    <dxf>
      <numFmt numFmtId="168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5" formatCode="d/mm/yyyy\ hh:mm\ AM/PM;"/>
    </dxf>
    <dxf>
      <numFmt numFmtId="30" formatCode="@"/>
    </dxf>
    <dxf>
      <numFmt numFmtId="30" formatCode="@"/>
    </dxf>
    <dxf>
      <numFmt numFmtId="23" formatCode="h:mm\ AM/PM"/>
    </dxf>
    <dxf>
      <numFmt numFmtId="23" formatCode="h:mm\ AM/PM"/>
    </dxf>
    <dxf>
      <numFmt numFmtId="164" formatCode="dd/mm/yyyy;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d/mm/yyyy\ hh:mm\ AM/PM;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3" formatCode="h:mm\ AM/P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Plastisol\Inventory.xlsm" TargetMode="External"/><Relationship Id="rId1" Type="http://schemas.openxmlformats.org/officeDocument/2006/relationships/externalLinkPath" Target="/Projects/Plastisol/Invento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RICAS DIARIO"/>
      <sheetName val="VENTAS DIARIO"/>
      <sheetName val="Entradas_INVENTARIO"/>
      <sheetName val="FACTURA"/>
      <sheetName val="Entradas_hist"/>
      <sheetName val="Salidas_hist"/>
      <sheetName val="historico_movimientos"/>
      <sheetName val="INVENTARIO ACTUAL"/>
      <sheetName val="DESCRIPCION PRODUCTOS"/>
    </sheetNames>
    <sheetDataSet>
      <sheetData sheetId="0"/>
      <sheetData sheetId="1"/>
      <sheetData sheetId="2"/>
      <sheetData sheetId="3"/>
      <sheetData sheetId="4"/>
      <sheetData sheetId="5">
        <row r="1">
          <cell r="O1">
            <v>12</v>
          </cell>
        </row>
      </sheetData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CE" id="{2A022C12-D56C-474D-8102-334D3CF448C2}" userId="5116d80f276fee44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CD5BC6-03B2-4998-B6C6-A2AB7D1A6D7C}" autoFormatId="16" applyNumberFormats="0" applyBorderFormats="0" applyFontFormats="0" applyPatternFormats="0" applyAlignmentFormats="0" applyWidthHeightFormats="0">
  <queryTableRefresh nextId="44" unboundColumnsRight="1">
    <queryTableFields count="12">
      <queryTableField id="22" name="id_mov" tableColumnId="11"/>
      <queryTableField id="10" name="TIPO" tableColumnId="2"/>
      <queryTableField id="34" name="id_producto" tableColumnId="17"/>
      <queryTableField id="16" name="UNIDADES" tableColumnId="10"/>
      <queryTableField id="30" name="fecha" tableColumnId="15"/>
      <queryTableField id="31" name="hora" tableColumnId="16"/>
      <queryTableField id="20" name="Intervalo" tableColumnId="8"/>
      <queryTableField id="6" name="DESCRIPCION" tableColumnId="6"/>
      <queryTableField id="42" name="categoria" tableColumnId="18"/>
      <queryTableField id="3" name="COMENTARIO" tableColumnId="3"/>
      <queryTableField id="11" name="fecha registro" tableColumnId="7"/>
      <queryTableField id="29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54E8E48-C990-4166-AB03-AD6E3CCDDD63}" autoFormatId="16" applyNumberFormats="0" applyBorderFormats="0" applyFontFormats="0" applyPatternFormats="0" applyAlignmentFormats="0" applyWidthHeightFormats="0">
  <queryTableRefresh nextId="8">
    <queryTableFields count="4">
      <queryTableField id="4" name="id_producto" tableColumnId="1"/>
      <queryTableField id="6" name="categoria" tableColumnId="4"/>
      <queryTableField id="2" name="DESCRIPCION" tableColumnId="2"/>
      <queryTableField id="3" name="UNIDADE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9C601-98EF-43CB-9593-A10AE80914F0}" name="entradas_hist" displayName="entradas_hist" ref="A1:I89" totalsRowShown="0" headerRowDxfId="31" dataDxfId="30" headerRowBorderDxfId="28" tableBorderDxfId="29" totalsRowBorderDxfId="27">
  <autoFilter ref="A1:I89" xr:uid="{F57597E2-C952-4754-8138-C793B9B40583}"/>
  <tableColumns count="9">
    <tableColumn id="1" xr3:uid="{146ADF90-F5A7-4CAA-A5DE-CB906F0940E3}" name="ID" dataDxfId="26"/>
    <tableColumn id="2" xr3:uid="{CF33A889-96FE-4F2C-92AE-085E816206A4}" name="UNIDADES" dataDxfId="25"/>
    <tableColumn id="3" xr3:uid="{CBA11174-34EA-4F1F-9936-87FF7FE53515}" name="COMENTARIO" dataDxfId="24"/>
    <tableColumn id="4" xr3:uid="{726FC204-5138-4510-B994-EC656989B19C}" name="fecha manual (dia/mes/anio)" dataDxfId="23"/>
    <tableColumn id="5" xr3:uid="{44F78237-183B-4D22-AF36-703AC8CDD7A8}" name="hora manual (hh/mm AM/PM)" dataDxfId="22"/>
    <tableColumn id="6" xr3:uid="{1E8D5634-706D-409A-99B4-6D59930E7FAD}" name="DESCRIPCION" dataDxfId="21"/>
    <tableColumn id="11" xr3:uid="{299DE549-4BB1-4BF0-9281-D1C76011CEEB}" name="CATEGORIA" dataDxfId="20">
      <calculatedColumnFormula>_xlfn.XLOOKUP(entradas_hist[[#This Row],[ID]],[1]!total_leyenda[ID],[1]!total_leyenda[categoria])</calculatedColumnFormula>
    </tableColumn>
    <tableColumn id="8" xr3:uid="{8876D9EE-19B4-4569-9490-D5F9C9F07723}" name="TIPO" dataDxfId="19"/>
    <tableColumn id="7" xr3:uid="{3A4F3083-6319-4B02-89D4-AB959B4C9B8E}" name="fecha registro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4445-EFE6-483B-91F2-B330AA19EA2D}" name="salidas_hist" displayName="salidas_hist" ref="A1:M16" totalsRowShown="0">
  <autoFilter ref="A1:M16" xr:uid="{979F203C-5566-4775-8454-EAEFA2F2B54F}">
    <filterColumn colId="4">
      <filters>
        <filter val="00101"/>
      </filters>
    </filterColumn>
  </autoFilter>
  <tableColumns count="13">
    <tableColumn id="1" xr3:uid="{8FF2260D-9562-4B1B-82F0-EC058D53C1AC}" name="FACTURA_ID" dataDxfId="17"/>
    <tableColumn id="11" xr3:uid="{644E8AE9-F21C-431C-9916-5E096C349A9A}" name="FECHA" dataDxfId="16"/>
    <tableColumn id="12" xr3:uid="{0130F4ED-9726-4183-BAB7-2AA4DD03E8B7}" name="HORA" dataDxfId="15"/>
    <tableColumn id="15" xr3:uid="{C7B81F55-2692-456A-911C-DAF790AA13D8}" name="CLIENTE" dataDxfId="14"/>
    <tableColumn id="13" xr3:uid="{2775D19D-30F5-48A4-A6A9-3D0AAC82AF4F}" name="PRODUCTO_ID" dataDxfId="13"/>
    <tableColumn id="14" xr3:uid="{F157D673-1539-4222-B1DC-B4E83F209474}" name="DESCRIPCION" dataDxfId="12"/>
    <tableColumn id="2" xr3:uid="{4F7A8F4F-E5EA-4E08-AAD7-01CCEF129111}" name="UNIDADES"/>
    <tableColumn id="5" xr3:uid="{0254B5D8-1DB3-4308-B2AA-C193AA4E6BC5}" name="Valor unitario"/>
    <tableColumn id="3" xr3:uid="{2647F34B-0F35-42A7-8677-9E867E6DBC09}" name="COMENTARIO"/>
    <tableColumn id="16" xr3:uid="{F95C6196-4BF7-4768-A56F-DFEEC0F0549E}" name="INGRESO"/>
    <tableColumn id="7" xr3:uid="{6E101F0B-539D-4A05-8087-8EA6847341B9}" name="TIPO"/>
    <tableColumn id="8" xr3:uid="{F06E4F81-4643-4645-AD2C-36C788C7DE2A}" name="fecha registro" dataDxfId="11"/>
    <tableColumn id="9" xr3:uid="{C0D3B710-DB66-4DC4-A9A9-0F776CB2D769}" name="CATEGORIA" dataDxfId="10">
      <calculatedColumnFormula>_xlfn.XLOOKUP(salidas_hist[[#This Row],[PRODUCTO_ID]],[1]!total_leyenda[ID],[1]!total_leyenda[categoria])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57F86-238F-47BB-A071-DDF930521F6A}" name="historico_movimientos" displayName="historico_movimientos" ref="A1:L104" tableType="queryTable" totalsRowShown="0">
  <autoFilter ref="A1:L104" xr:uid="{C77C955B-8117-40D4-9250-4C55C2BC192B}"/>
  <tableColumns count="12">
    <tableColumn id="11" xr3:uid="{6F43CE7F-CED9-4064-B1A1-BBA8058F862F}" uniqueName="11" name="id_mov" queryTableFieldId="22"/>
    <tableColumn id="2" xr3:uid="{577BCB07-4AF1-4863-8DE9-45BDF67AF61E}" uniqueName="2" name="tipo" queryTableFieldId="10" dataDxfId="9"/>
    <tableColumn id="17" xr3:uid="{22C9ABC7-EB03-41FC-A499-4D96E1DBDF32}" uniqueName="17" name="id_producto" queryTableFieldId="34"/>
    <tableColumn id="10" xr3:uid="{BE041308-C229-44DC-BB3A-5C7F465285F7}" uniqueName="10" name="unidades" queryTableFieldId="16"/>
    <tableColumn id="15" xr3:uid="{90030AB6-22B1-4C70-A18A-64D52702EA05}" uniqueName="15" name="fecha" queryTableFieldId="30" dataDxfId="8"/>
    <tableColumn id="16" xr3:uid="{221BB8B5-9AEC-4A9F-9635-F36FD19659DC}" uniqueName="16" name="hora" queryTableFieldId="31" dataDxfId="7"/>
    <tableColumn id="8" xr3:uid="{C8C699BB-D38D-4696-9F4F-4E998DCAB66A}" uniqueName="8" name="Intervalo" queryTableFieldId="20" dataDxfId="6"/>
    <tableColumn id="6" xr3:uid="{ABBF4F9D-2913-4ED0-8AFE-9C40CF927955}" uniqueName="6" name="descripcion" queryTableFieldId="6" dataDxfId="5"/>
    <tableColumn id="18" xr3:uid="{0CCB100B-6903-4780-8B6B-A19A7C348528}" uniqueName="18" name="categoria" queryTableFieldId="42"/>
    <tableColumn id="3" xr3:uid="{AC491A21-E6C4-49C2-B35A-B10C3A4A3DA8}" uniqueName="3" name="comentario" queryTableFieldId="3" dataDxfId="4"/>
    <tableColumn id="7" xr3:uid="{8C951A29-948C-469E-BBB1-03FA7F859FC2}" uniqueName="7" name="fecha registro" queryTableFieldId="11" dataDxfId="3"/>
    <tableColumn id="14" xr3:uid="{328861ED-8C5A-4F25-9642-DCF4320C961F}" uniqueName="14" name="total_inv" queryTableFieldId="29" dataDxfId="2">
      <calculatedColumnFormula>SUMIF(C$2:C2, historico_movimientos[[#This Row],[id_producto]],D$2:D2)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FA2458-92C5-44E5-9C00-E71B81A96652}" name="inventario_actual" displayName="inventario_actual" ref="A1:D90" tableType="queryTable" totalsRowShown="0">
  <autoFilter ref="A1:D90" xr:uid="{3EBB33D8-DC96-4EDA-9963-9C2E81447CF6}"/>
  <tableColumns count="4">
    <tableColumn id="1" xr3:uid="{803225E4-4CEE-475A-89C0-EFA2BCD1036A}" uniqueName="1" name="id_producto" queryTableFieldId="4" dataDxfId="1"/>
    <tableColumn id="4" xr3:uid="{C02E762D-57BB-4A0B-8C5F-52F52966F760}" uniqueName="4" name="categoria" queryTableFieldId="6"/>
    <tableColumn id="2" xr3:uid="{5636FAD3-83BB-4B2D-8025-D756273EA1D0}" uniqueName="2" name="descripcion" queryTableFieldId="2" dataDxfId="0"/>
    <tableColumn id="3" xr3:uid="{DA6C8D90-09E3-4205-A835-E33C40FA69E9}" uniqueName="3" name="unidad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1-24T19:55:20.12" personId="{2A022C12-D56C-474D-8102-334D3CF448C2}" id="{B3C5991C-6959-4439-84C8-FD8A43053FB7}">
    <text>Dejar en blanco para tomar la fecha actual</text>
  </threadedComment>
  <threadedComment ref="E1" dT="2024-01-24T19:55:36.44" personId="{2A022C12-D56C-474D-8102-334D3CF448C2}" id="{B44920AD-1534-4A66-A96F-7A64491E23EB}">
    <text>Dejar en blanco para tomar la fecha actual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1-24T19:55:36.44" personId="{2A022C12-D56C-474D-8102-334D3CF448C2}" id="{91BDA894-150A-4E14-A22B-9D4E752B74DB}">
    <text>Dejar en blanco para tomar la fecha actual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A397-08BB-455D-940B-4A5B2A9751E4}">
  <sheetPr codeName="Sheet4"/>
  <dimension ref="A1:I89"/>
  <sheetViews>
    <sheetView workbookViewId="0">
      <selection activeCell="F27" sqref="F27"/>
    </sheetView>
  </sheetViews>
  <sheetFormatPr defaultRowHeight="15" x14ac:dyDescent="0.25"/>
  <cols>
    <col min="1" max="1" width="6" bestFit="1" customWidth="1"/>
    <col min="2" max="2" width="20.28515625" customWidth="1"/>
    <col min="3" max="3" width="15.42578125" customWidth="1"/>
    <col min="4" max="4" width="28.85546875" customWidth="1"/>
    <col min="5" max="5" width="30" customWidth="1"/>
    <col min="6" max="6" width="30.42578125" bestFit="1" customWidth="1"/>
    <col min="7" max="8" width="30.42578125" customWidth="1"/>
    <col min="9" max="9" width="22" style="1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25">
      <c r="A2" s="6" t="s">
        <v>9</v>
      </c>
      <c r="B2">
        <v>99</v>
      </c>
      <c r="C2" t="s">
        <v>10</v>
      </c>
      <c r="D2" s="7">
        <v>45218</v>
      </c>
      <c r="E2" s="8">
        <v>0.33333333333333331</v>
      </c>
      <c r="F2" t="s">
        <v>11</v>
      </c>
      <c r="G2" t="str">
        <f>_xlfn.XLOOKUP(entradas_hist[[#This Row],[ID]],[1]!total_leyenda[ID],[1]!total_leyenda[categoria])</f>
        <v>Parafinado</v>
      </c>
      <c r="H2" t="s">
        <v>12</v>
      </c>
      <c r="I2" s="9">
        <v>45317.6875</v>
      </c>
    </row>
    <row r="3" spans="1:9" x14ac:dyDescent="0.25">
      <c r="A3" s="10" t="s">
        <v>13</v>
      </c>
      <c r="B3" s="11">
        <v>60</v>
      </c>
      <c r="C3" s="11" t="s">
        <v>10</v>
      </c>
      <c r="D3" s="12">
        <v>45218</v>
      </c>
      <c r="E3" s="13">
        <v>0.33333333333333331</v>
      </c>
      <c r="F3" s="11" t="s">
        <v>14</v>
      </c>
      <c r="G3" s="14" t="str">
        <f>_xlfn.XLOOKUP(entradas_hist[[#This Row],[ID]],[1]!total_leyenda[ID],[1]!total_leyenda[categoria])</f>
        <v>Parafinado</v>
      </c>
      <c r="H3" t="s">
        <v>12</v>
      </c>
      <c r="I3" s="9">
        <v>45317.6875</v>
      </c>
    </row>
    <row r="4" spans="1:9" x14ac:dyDescent="0.25">
      <c r="A4" s="10" t="s">
        <v>15</v>
      </c>
      <c r="B4" s="14">
        <v>51</v>
      </c>
      <c r="C4" s="14" t="s">
        <v>10</v>
      </c>
      <c r="D4" s="12">
        <v>45218</v>
      </c>
      <c r="E4" s="13">
        <v>0.33333333333333331</v>
      </c>
      <c r="F4" s="14" t="s">
        <v>16</v>
      </c>
      <c r="G4" s="14" t="str">
        <f>_xlfn.XLOOKUP(entradas_hist[[#This Row],[ID]],[1]!total_leyenda[ID],[1]!total_leyenda[categoria])</f>
        <v>Parafinado</v>
      </c>
      <c r="H4" t="s">
        <v>12</v>
      </c>
      <c r="I4" s="9">
        <v>45317.6875</v>
      </c>
    </row>
    <row r="5" spans="1:9" x14ac:dyDescent="0.25">
      <c r="A5" s="10" t="s">
        <v>17</v>
      </c>
      <c r="B5" s="11">
        <v>0</v>
      </c>
      <c r="C5" s="11" t="s">
        <v>10</v>
      </c>
      <c r="D5" s="12">
        <v>45218</v>
      </c>
      <c r="E5" s="13">
        <v>0.33333333333333331</v>
      </c>
      <c r="F5" s="11" t="s">
        <v>18</v>
      </c>
      <c r="G5" s="14" t="str">
        <f>_xlfn.XLOOKUP(entradas_hist[[#This Row],[ID]],[1]!total_leyenda[ID],[1]!total_leyenda[categoria])</f>
        <v>Parafinado</v>
      </c>
      <c r="H5" t="s">
        <v>12</v>
      </c>
      <c r="I5" s="9">
        <v>45317.6875</v>
      </c>
    </row>
    <row r="6" spans="1:9" x14ac:dyDescent="0.25">
      <c r="A6" s="10" t="s">
        <v>19</v>
      </c>
      <c r="B6" s="14">
        <v>32</v>
      </c>
      <c r="C6" s="14" t="s">
        <v>10</v>
      </c>
      <c r="D6" s="12">
        <v>45218</v>
      </c>
      <c r="E6" s="13">
        <v>0.33333333333333331</v>
      </c>
      <c r="F6" s="14" t="s">
        <v>20</v>
      </c>
      <c r="G6" s="14" t="str">
        <f>_xlfn.XLOOKUP(entradas_hist[[#This Row],[ID]],[1]!total_leyenda[ID],[1]!total_leyenda[categoria])</f>
        <v>Parafinado</v>
      </c>
      <c r="H6" t="s">
        <v>12</v>
      </c>
      <c r="I6" s="9">
        <v>45317.6875</v>
      </c>
    </row>
    <row r="7" spans="1:9" x14ac:dyDescent="0.25">
      <c r="A7" s="10" t="s">
        <v>21</v>
      </c>
      <c r="B7" s="14">
        <v>10</v>
      </c>
      <c r="C7" s="14" t="s">
        <v>10</v>
      </c>
      <c r="D7" s="12">
        <v>45218</v>
      </c>
      <c r="E7" s="13">
        <v>0.33333333333333331</v>
      </c>
      <c r="F7" s="14" t="s">
        <v>22</v>
      </c>
      <c r="G7" s="14" t="str">
        <f>_xlfn.XLOOKUP(entradas_hist[[#This Row],[ID]],[1]!total_leyenda[ID],[1]!total_leyenda[categoria])</f>
        <v>Parafinado</v>
      </c>
      <c r="H7" t="s">
        <v>12</v>
      </c>
      <c r="I7" s="9">
        <v>45317.6875</v>
      </c>
    </row>
    <row r="8" spans="1:9" x14ac:dyDescent="0.25">
      <c r="A8" s="10" t="s">
        <v>23</v>
      </c>
      <c r="B8" s="14">
        <v>17</v>
      </c>
      <c r="C8" s="14" t="s">
        <v>10</v>
      </c>
      <c r="D8" s="12">
        <v>45218</v>
      </c>
      <c r="E8" s="13">
        <v>0.33333333333333331</v>
      </c>
      <c r="F8" s="14" t="s">
        <v>24</v>
      </c>
      <c r="G8" s="14" t="str">
        <f>_xlfn.XLOOKUP(entradas_hist[[#This Row],[ID]],[1]!total_leyenda[ID],[1]!total_leyenda[categoria])</f>
        <v>Parafinado</v>
      </c>
      <c r="H8" t="s">
        <v>12</v>
      </c>
      <c r="I8" s="9">
        <v>45317.6875</v>
      </c>
    </row>
    <row r="9" spans="1:9" x14ac:dyDescent="0.25">
      <c r="A9" s="10" t="s">
        <v>25</v>
      </c>
      <c r="B9" s="14">
        <v>21</v>
      </c>
      <c r="C9" s="14" t="s">
        <v>10</v>
      </c>
      <c r="D9" s="12">
        <v>45218</v>
      </c>
      <c r="E9" s="13">
        <v>0.33333333333333331</v>
      </c>
      <c r="F9" s="14" t="s">
        <v>26</v>
      </c>
      <c r="G9" s="14" t="str">
        <f>_xlfn.XLOOKUP(entradas_hist[[#This Row],[ID]],[1]!total_leyenda[ID],[1]!total_leyenda[categoria])</f>
        <v>Parafinado</v>
      </c>
      <c r="H9" t="s">
        <v>12</v>
      </c>
      <c r="I9" s="9">
        <v>45317.6875</v>
      </c>
    </row>
    <row r="10" spans="1:9" x14ac:dyDescent="0.25">
      <c r="A10" s="10" t="s">
        <v>27</v>
      </c>
      <c r="B10" s="14">
        <v>9</v>
      </c>
      <c r="C10" s="14" t="s">
        <v>10</v>
      </c>
      <c r="D10" s="12">
        <v>45218</v>
      </c>
      <c r="E10" s="13">
        <v>0.33333333333333331</v>
      </c>
      <c r="F10" s="14" t="s">
        <v>28</v>
      </c>
      <c r="G10" s="14" t="str">
        <f>_xlfn.XLOOKUP(entradas_hist[[#This Row],[ID]],[1]!total_leyenda[ID],[1]!total_leyenda[categoria])</f>
        <v>Parafinado</v>
      </c>
      <c r="H10" t="s">
        <v>12</v>
      </c>
      <c r="I10" s="9">
        <v>45317.6875</v>
      </c>
    </row>
    <row r="11" spans="1:9" x14ac:dyDescent="0.25">
      <c r="A11" s="10" t="s">
        <v>29</v>
      </c>
      <c r="B11" s="14">
        <v>0</v>
      </c>
      <c r="C11" s="14" t="s">
        <v>10</v>
      </c>
      <c r="D11" s="12">
        <v>45218</v>
      </c>
      <c r="E11" s="13">
        <v>0.33333333333333331</v>
      </c>
      <c r="F11" s="14" t="s">
        <v>30</v>
      </c>
      <c r="G11" s="14" t="str">
        <f>_xlfn.XLOOKUP(entradas_hist[[#This Row],[ID]],[1]!total_leyenda[ID],[1]!total_leyenda[categoria])</f>
        <v>Parafinado</v>
      </c>
      <c r="H11" t="s">
        <v>12</v>
      </c>
      <c r="I11" s="9">
        <v>45317.6875</v>
      </c>
    </row>
    <row r="12" spans="1:9" x14ac:dyDescent="0.25">
      <c r="A12" s="10" t="s">
        <v>31</v>
      </c>
      <c r="B12" s="14">
        <v>35</v>
      </c>
      <c r="C12" s="14" t="s">
        <v>10</v>
      </c>
      <c r="D12" s="12">
        <v>45218</v>
      </c>
      <c r="E12" s="13">
        <v>0.33333333333333331</v>
      </c>
      <c r="F12" s="14" t="s">
        <v>32</v>
      </c>
      <c r="G12" s="14" t="str">
        <f>_xlfn.XLOOKUP(entradas_hist[[#This Row],[ID]],[1]!total_leyenda[ID],[1]!total_leyenda[categoria])</f>
        <v>Parafinado</v>
      </c>
      <c r="H12" t="s">
        <v>12</v>
      </c>
      <c r="I12" s="9">
        <v>45317.6875</v>
      </c>
    </row>
    <row r="13" spans="1:9" x14ac:dyDescent="0.25">
      <c r="A13" s="10" t="s">
        <v>33</v>
      </c>
      <c r="B13" s="14">
        <v>4</v>
      </c>
      <c r="C13" s="14" t="s">
        <v>10</v>
      </c>
      <c r="D13" s="12">
        <v>45218</v>
      </c>
      <c r="E13" s="13">
        <v>0.33333333333333331</v>
      </c>
      <c r="F13" s="14" t="s">
        <v>34</v>
      </c>
      <c r="G13" s="14" t="str">
        <f>_xlfn.XLOOKUP(entradas_hist[[#This Row],[ID]],[1]!total_leyenda[ID],[1]!total_leyenda[categoria])</f>
        <v>Parafinado</v>
      </c>
      <c r="H13" t="s">
        <v>12</v>
      </c>
      <c r="I13" s="9">
        <v>45317.6875</v>
      </c>
    </row>
    <row r="14" spans="1:9" x14ac:dyDescent="0.25">
      <c r="A14" s="10" t="s">
        <v>35</v>
      </c>
      <c r="B14" s="14">
        <v>21</v>
      </c>
      <c r="C14" s="14" t="s">
        <v>10</v>
      </c>
      <c r="D14" s="12">
        <v>45218</v>
      </c>
      <c r="E14" s="13">
        <v>0.33333333333333331</v>
      </c>
      <c r="F14" s="14" t="s">
        <v>36</v>
      </c>
      <c r="G14" s="14" t="str">
        <f>_xlfn.XLOOKUP(entradas_hist[[#This Row],[ID]],[1]!total_leyenda[ID],[1]!total_leyenda[categoria])</f>
        <v>Parafinado</v>
      </c>
      <c r="H14" t="s">
        <v>12</v>
      </c>
      <c r="I14" s="9">
        <v>45317.6875</v>
      </c>
    </row>
    <row r="15" spans="1:9" x14ac:dyDescent="0.25">
      <c r="A15" s="10" t="s">
        <v>37</v>
      </c>
      <c r="B15" s="14">
        <v>14</v>
      </c>
      <c r="C15" s="14" t="s">
        <v>10</v>
      </c>
      <c r="D15" s="12">
        <v>45218</v>
      </c>
      <c r="E15" s="13">
        <v>0.33333333333333331</v>
      </c>
      <c r="F15" s="14" t="s">
        <v>38</v>
      </c>
      <c r="G15" s="14" t="str">
        <f>_xlfn.XLOOKUP(entradas_hist[[#This Row],[ID]],[1]!total_leyenda[ID],[1]!total_leyenda[categoria])</f>
        <v>Parafinado</v>
      </c>
      <c r="H15" t="s">
        <v>12</v>
      </c>
      <c r="I15" s="9">
        <v>45317.6875</v>
      </c>
    </row>
    <row r="16" spans="1:9" x14ac:dyDescent="0.25">
      <c r="A16" s="10" t="s">
        <v>39</v>
      </c>
      <c r="B16" s="14">
        <v>12</v>
      </c>
      <c r="C16" s="14" t="s">
        <v>10</v>
      </c>
      <c r="D16" s="12">
        <v>45218</v>
      </c>
      <c r="E16" s="13">
        <v>0.33333333333333331</v>
      </c>
      <c r="F16" s="14" t="s">
        <v>40</v>
      </c>
      <c r="G16" s="14" t="str">
        <f>_xlfn.XLOOKUP(entradas_hist[[#This Row],[ID]],[1]!total_leyenda[ID],[1]!total_leyenda[categoria])</f>
        <v>Parafinado</v>
      </c>
      <c r="H16" t="s">
        <v>12</v>
      </c>
      <c r="I16" s="9">
        <v>45317.6875</v>
      </c>
    </row>
    <row r="17" spans="1:9" x14ac:dyDescent="0.25">
      <c r="A17" s="10" t="s">
        <v>41</v>
      </c>
      <c r="B17" s="14">
        <v>0</v>
      </c>
      <c r="C17" s="14" t="s">
        <v>10</v>
      </c>
      <c r="D17" s="12">
        <v>45218</v>
      </c>
      <c r="E17" s="13">
        <v>0.33333333333333331</v>
      </c>
      <c r="F17" s="14" t="s">
        <v>42</v>
      </c>
      <c r="G17" s="14" t="str">
        <f>_xlfn.XLOOKUP(entradas_hist[[#This Row],[ID]],[1]!total_leyenda[ID],[1]!total_leyenda[categoria])</f>
        <v>Parafinado</v>
      </c>
      <c r="H17" t="s">
        <v>12</v>
      </c>
      <c r="I17" s="9">
        <v>45317.6875</v>
      </c>
    </row>
    <row r="18" spans="1:9" x14ac:dyDescent="0.25">
      <c r="A18" s="10" t="s">
        <v>43</v>
      </c>
      <c r="B18" s="14">
        <v>15</v>
      </c>
      <c r="C18" s="14" t="s">
        <v>10</v>
      </c>
      <c r="D18" s="12">
        <v>45218</v>
      </c>
      <c r="E18" s="13">
        <v>0.33333333333333331</v>
      </c>
      <c r="F18" s="14" t="s">
        <v>44</v>
      </c>
      <c r="G18" s="14" t="str">
        <f>_xlfn.XLOOKUP(entradas_hist[[#This Row],[ID]],[1]!total_leyenda[ID],[1]!total_leyenda[categoria])</f>
        <v>Parafinado</v>
      </c>
      <c r="H18" t="s">
        <v>12</v>
      </c>
      <c r="I18" s="9">
        <v>45317.6875</v>
      </c>
    </row>
    <row r="19" spans="1:9" x14ac:dyDescent="0.25">
      <c r="A19" s="10" t="s">
        <v>45</v>
      </c>
      <c r="B19" s="14">
        <v>8</v>
      </c>
      <c r="C19" s="14" t="s">
        <v>10</v>
      </c>
      <c r="D19" s="12">
        <v>45218</v>
      </c>
      <c r="E19" s="13">
        <v>0.33333333333333331</v>
      </c>
      <c r="F19" s="14" t="s">
        <v>46</v>
      </c>
      <c r="G19" s="14" t="str">
        <f>_xlfn.XLOOKUP(entradas_hist[[#This Row],[ID]],[1]!total_leyenda[ID],[1]!total_leyenda[categoria])</f>
        <v>Parafinado</v>
      </c>
      <c r="H19" t="s">
        <v>12</v>
      </c>
      <c r="I19" s="9">
        <v>45317.6875</v>
      </c>
    </row>
    <row r="20" spans="1:9" x14ac:dyDescent="0.25">
      <c r="A20" s="10" t="s">
        <v>47</v>
      </c>
      <c r="B20" s="14">
        <v>46</v>
      </c>
      <c r="C20" s="14" t="s">
        <v>10</v>
      </c>
      <c r="D20" s="12">
        <v>45218</v>
      </c>
      <c r="E20" s="13">
        <v>0.33333333333333331</v>
      </c>
      <c r="F20" s="14" t="s">
        <v>48</v>
      </c>
      <c r="G20" s="14" t="str">
        <f>_xlfn.XLOOKUP(entradas_hist[[#This Row],[ID]],[1]!total_leyenda[ID],[1]!total_leyenda[categoria])</f>
        <v>Parafinado</v>
      </c>
      <c r="H20" t="s">
        <v>12</v>
      </c>
      <c r="I20" s="9">
        <v>45317.6875</v>
      </c>
    </row>
    <row r="21" spans="1:9" x14ac:dyDescent="0.25">
      <c r="A21" s="10" t="s">
        <v>49</v>
      </c>
      <c r="B21" s="14">
        <v>15</v>
      </c>
      <c r="C21" s="14" t="s">
        <v>10</v>
      </c>
      <c r="D21" s="12">
        <v>45218</v>
      </c>
      <c r="E21" s="13">
        <v>0.33333333333333331</v>
      </c>
      <c r="F21" s="14" t="s">
        <v>50</v>
      </c>
      <c r="G21" s="14" t="str">
        <f>_xlfn.XLOOKUP(entradas_hist[[#This Row],[ID]],[1]!total_leyenda[ID],[1]!total_leyenda[categoria])</f>
        <v>Parafinado</v>
      </c>
      <c r="H21" t="s">
        <v>12</v>
      </c>
      <c r="I21" s="9">
        <v>45317.6875</v>
      </c>
    </row>
    <row r="22" spans="1:9" x14ac:dyDescent="0.25">
      <c r="A22" s="10" t="s">
        <v>51</v>
      </c>
      <c r="B22" s="14">
        <v>14</v>
      </c>
      <c r="C22" s="14" t="s">
        <v>10</v>
      </c>
      <c r="D22" s="12">
        <v>45218</v>
      </c>
      <c r="E22" s="13">
        <v>0.33333333333333331</v>
      </c>
      <c r="F22" s="14" t="s">
        <v>52</v>
      </c>
      <c r="G22" s="14" t="str">
        <f>_xlfn.XLOOKUP(entradas_hist[[#This Row],[ID]],[1]!total_leyenda[ID],[1]!total_leyenda[categoria])</f>
        <v>Parafinado</v>
      </c>
      <c r="H22" t="s">
        <v>12</v>
      </c>
      <c r="I22" s="9">
        <v>45317.6875</v>
      </c>
    </row>
    <row r="23" spans="1:9" x14ac:dyDescent="0.25">
      <c r="A23" s="10" t="s">
        <v>53</v>
      </c>
      <c r="B23" s="14">
        <v>15</v>
      </c>
      <c r="C23" s="14" t="s">
        <v>10</v>
      </c>
      <c r="D23" s="12">
        <v>45218</v>
      </c>
      <c r="E23" s="13">
        <v>0.33333333333333331</v>
      </c>
      <c r="F23" s="14" t="s">
        <v>54</v>
      </c>
      <c r="G23" s="14" t="str">
        <f>_xlfn.XLOOKUP(entradas_hist[[#This Row],[ID]],[1]!total_leyenda[ID],[1]!total_leyenda[categoria])</f>
        <v>Parafinado</v>
      </c>
      <c r="H23" t="s">
        <v>12</v>
      </c>
      <c r="I23" s="9">
        <v>45317.6875</v>
      </c>
    </row>
    <row r="24" spans="1:9" x14ac:dyDescent="0.25">
      <c r="A24" s="10" t="s">
        <v>55</v>
      </c>
      <c r="B24" s="14">
        <v>13</v>
      </c>
      <c r="C24" s="14" t="s">
        <v>10</v>
      </c>
      <c r="D24" s="12">
        <v>45218</v>
      </c>
      <c r="E24" s="13">
        <v>0.33333333333333331</v>
      </c>
      <c r="F24" s="14" t="s">
        <v>56</v>
      </c>
      <c r="G24" s="14" t="str">
        <f>_xlfn.XLOOKUP(entradas_hist[[#This Row],[ID]],[1]!total_leyenda[ID],[1]!total_leyenda[categoria])</f>
        <v>Parafinado</v>
      </c>
      <c r="H24" t="s">
        <v>12</v>
      </c>
      <c r="I24" s="9">
        <v>45317.6875</v>
      </c>
    </row>
    <row r="25" spans="1:9" x14ac:dyDescent="0.25">
      <c r="A25" s="10" t="s">
        <v>57</v>
      </c>
      <c r="B25" s="14">
        <v>126</v>
      </c>
      <c r="C25" s="14" t="s">
        <v>10</v>
      </c>
      <c r="D25" s="12">
        <v>45218</v>
      </c>
      <c r="E25" s="13">
        <v>0.33333333333333331</v>
      </c>
      <c r="F25" s="14" t="s">
        <v>58</v>
      </c>
      <c r="G25" s="14" t="str">
        <f>_xlfn.XLOOKUP(entradas_hist[[#This Row],[ID]],[1]!total_leyenda[ID],[1]!total_leyenda[categoria])</f>
        <v>Parafinado</v>
      </c>
      <c r="H25" t="s">
        <v>12</v>
      </c>
      <c r="I25" s="9">
        <v>45317.6875</v>
      </c>
    </row>
    <row r="26" spans="1:9" x14ac:dyDescent="0.25">
      <c r="A26" s="10" t="s">
        <v>59</v>
      </c>
      <c r="B26" s="14">
        <v>26</v>
      </c>
      <c r="C26" s="14" t="s">
        <v>10</v>
      </c>
      <c r="D26" s="12">
        <v>45218</v>
      </c>
      <c r="E26" s="13">
        <v>0.33333333333333331</v>
      </c>
      <c r="F26" s="14" t="s">
        <v>60</v>
      </c>
      <c r="G26" s="14" t="str">
        <f>_xlfn.XLOOKUP(entradas_hist[[#This Row],[ID]],[1]!total_leyenda[ID],[1]!total_leyenda[categoria])</f>
        <v>Parafinado</v>
      </c>
      <c r="H26" t="s">
        <v>12</v>
      </c>
      <c r="I26" s="9">
        <v>45317.6875</v>
      </c>
    </row>
    <row r="27" spans="1:9" x14ac:dyDescent="0.25">
      <c r="A27" s="10" t="s">
        <v>61</v>
      </c>
      <c r="B27" s="14">
        <v>32</v>
      </c>
      <c r="C27" s="14" t="s">
        <v>10</v>
      </c>
      <c r="D27" s="12">
        <v>45218</v>
      </c>
      <c r="E27" s="13">
        <v>0.33333333333333331</v>
      </c>
      <c r="F27" s="14" t="s">
        <v>62</v>
      </c>
      <c r="G27" s="14" t="str">
        <f>_xlfn.XLOOKUP(entradas_hist[[#This Row],[ID]],[1]!total_leyenda[ID],[1]!total_leyenda[categoria])</f>
        <v>Parafinado</v>
      </c>
      <c r="H27" t="s">
        <v>12</v>
      </c>
      <c r="I27" s="9">
        <v>45317.6875</v>
      </c>
    </row>
    <row r="28" spans="1:9" x14ac:dyDescent="0.25">
      <c r="A28" s="10" t="s">
        <v>63</v>
      </c>
      <c r="B28" s="14">
        <v>30</v>
      </c>
      <c r="C28" s="14" t="s">
        <v>10</v>
      </c>
      <c r="D28" s="12">
        <v>45218</v>
      </c>
      <c r="E28" s="13">
        <v>0.33333333333333331</v>
      </c>
      <c r="F28" s="14" t="s">
        <v>64</v>
      </c>
      <c r="G28" s="14" t="str">
        <f>_xlfn.XLOOKUP(entradas_hist[[#This Row],[ID]],[1]!total_leyenda[ID],[1]!total_leyenda[categoria])</f>
        <v>Parafinado</v>
      </c>
      <c r="H28" t="s">
        <v>12</v>
      </c>
      <c r="I28" s="9">
        <v>45317.6875</v>
      </c>
    </row>
    <row r="29" spans="1:9" x14ac:dyDescent="0.25">
      <c r="A29" s="10" t="s">
        <v>65</v>
      </c>
      <c r="B29" s="14">
        <v>28</v>
      </c>
      <c r="C29" s="14" t="s">
        <v>10</v>
      </c>
      <c r="D29" s="12">
        <v>45218</v>
      </c>
      <c r="E29" s="13">
        <v>0.33333333333333331</v>
      </c>
      <c r="F29" s="14" t="s">
        <v>66</v>
      </c>
      <c r="G29" s="14" t="str">
        <f>_xlfn.XLOOKUP(entradas_hist[[#This Row],[ID]],[1]!total_leyenda[ID],[1]!total_leyenda[categoria])</f>
        <v>Parafinado</v>
      </c>
      <c r="H29" t="s">
        <v>12</v>
      </c>
      <c r="I29" s="9">
        <v>45317.6875</v>
      </c>
    </row>
    <row r="30" spans="1:9" x14ac:dyDescent="0.25">
      <c r="A30" s="10" t="s">
        <v>67</v>
      </c>
      <c r="B30" s="14">
        <v>19</v>
      </c>
      <c r="C30" s="14" t="s">
        <v>10</v>
      </c>
      <c r="D30" s="12">
        <v>45218</v>
      </c>
      <c r="E30" s="13">
        <v>0.33333333333333331</v>
      </c>
      <c r="F30" s="14" t="s">
        <v>68</v>
      </c>
      <c r="G30" s="14" t="str">
        <f>_xlfn.XLOOKUP(entradas_hist[[#This Row],[ID]],[1]!total_leyenda[ID],[1]!total_leyenda[categoria])</f>
        <v>Parafinado</v>
      </c>
      <c r="H30" t="s">
        <v>12</v>
      </c>
      <c r="I30" s="9">
        <v>45317.6875</v>
      </c>
    </row>
    <row r="31" spans="1:9" x14ac:dyDescent="0.25">
      <c r="A31" s="10" t="s">
        <v>69</v>
      </c>
      <c r="B31" s="14">
        <v>4</v>
      </c>
      <c r="C31" s="14" t="s">
        <v>10</v>
      </c>
      <c r="D31" s="12">
        <v>45218</v>
      </c>
      <c r="E31" s="13">
        <v>0.33333333333333331</v>
      </c>
      <c r="F31" s="14" t="s">
        <v>70</v>
      </c>
      <c r="G31" s="14" t="str">
        <f>_xlfn.XLOOKUP(entradas_hist[[#This Row],[ID]],[1]!total_leyenda[ID],[1]!total_leyenda[categoria])</f>
        <v>Parafinado</v>
      </c>
      <c r="H31" t="s">
        <v>12</v>
      </c>
      <c r="I31" s="9">
        <v>45317.6875</v>
      </c>
    </row>
    <row r="32" spans="1:9" x14ac:dyDescent="0.25">
      <c r="A32" s="10" t="s">
        <v>71</v>
      </c>
      <c r="B32" s="14">
        <v>127</v>
      </c>
      <c r="C32" s="14" t="s">
        <v>10</v>
      </c>
      <c r="D32" s="12">
        <v>45218</v>
      </c>
      <c r="E32" s="13">
        <v>0.33333333333333331</v>
      </c>
      <c r="F32" s="14" t="s">
        <v>72</v>
      </c>
      <c r="G32" s="14" t="str">
        <f>_xlfn.XLOOKUP(entradas_hist[[#This Row],[ID]],[1]!total_leyenda[ID],[1]!total_leyenda[categoria])</f>
        <v>Parafinado</v>
      </c>
      <c r="H32" t="s">
        <v>12</v>
      </c>
      <c r="I32" s="9">
        <v>45317.6875</v>
      </c>
    </row>
    <row r="33" spans="1:9" x14ac:dyDescent="0.25">
      <c r="A33" s="10" t="s">
        <v>73</v>
      </c>
      <c r="B33" s="14">
        <v>16</v>
      </c>
      <c r="C33" s="14" t="s">
        <v>10</v>
      </c>
      <c r="D33" s="12">
        <v>45218</v>
      </c>
      <c r="E33" s="13">
        <v>0.33333333333333331</v>
      </c>
      <c r="F33" s="14" t="s">
        <v>74</v>
      </c>
      <c r="G33" s="14" t="str">
        <f>_xlfn.XLOOKUP(entradas_hist[[#This Row],[ID]],[1]!total_leyenda[ID],[1]!total_leyenda[categoria])</f>
        <v>Parafinado</v>
      </c>
      <c r="H33" t="s">
        <v>12</v>
      </c>
      <c r="I33" s="9">
        <v>45317.6875</v>
      </c>
    </row>
    <row r="34" spans="1:9" x14ac:dyDescent="0.25">
      <c r="A34" s="10" t="s">
        <v>75</v>
      </c>
      <c r="B34" s="14">
        <v>39</v>
      </c>
      <c r="C34" s="14" t="s">
        <v>10</v>
      </c>
      <c r="D34" s="12">
        <v>45218</v>
      </c>
      <c r="E34" s="13">
        <v>0.33333333333333331</v>
      </c>
      <c r="F34" s="14" t="s">
        <v>76</v>
      </c>
      <c r="G34" s="14" t="str">
        <f>_xlfn.XLOOKUP(entradas_hist[[#This Row],[ID]],[1]!total_leyenda[ID],[1]!total_leyenda[categoria])</f>
        <v>Parafinado</v>
      </c>
      <c r="H34" t="s">
        <v>12</v>
      </c>
      <c r="I34" s="9">
        <v>45317.6875</v>
      </c>
    </row>
    <row r="35" spans="1:9" x14ac:dyDescent="0.25">
      <c r="A35" s="10" t="s">
        <v>77</v>
      </c>
      <c r="B35" s="14">
        <v>16</v>
      </c>
      <c r="C35" s="14" t="s">
        <v>10</v>
      </c>
      <c r="D35" s="12">
        <v>45218</v>
      </c>
      <c r="E35" s="13">
        <v>0.33333333333333331</v>
      </c>
      <c r="F35" s="14" t="s">
        <v>78</v>
      </c>
      <c r="G35" s="14" t="str">
        <f>_xlfn.XLOOKUP(entradas_hist[[#This Row],[ID]],[1]!total_leyenda[ID],[1]!total_leyenda[categoria])</f>
        <v>Parafinado</v>
      </c>
      <c r="H35" t="s">
        <v>12</v>
      </c>
      <c r="I35" s="9">
        <v>45317.6875</v>
      </c>
    </row>
    <row r="36" spans="1:9" x14ac:dyDescent="0.25">
      <c r="A36" s="10" t="s">
        <v>79</v>
      </c>
      <c r="B36" s="14">
        <v>39</v>
      </c>
      <c r="C36" s="14" t="s">
        <v>10</v>
      </c>
      <c r="D36" s="12">
        <v>45218</v>
      </c>
      <c r="E36" s="13">
        <v>0.33333333333333331</v>
      </c>
      <c r="F36" s="14" t="s">
        <v>80</v>
      </c>
      <c r="G36" s="14" t="str">
        <f>_xlfn.XLOOKUP(entradas_hist[[#This Row],[ID]],[1]!total_leyenda[ID],[1]!total_leyenda[categoria])</f>
        <v>Parafinado</v>
      </c>
      <c r="H36" t="s">
        <v>12</v>
      </c>
      <c r="I36" s="9">
        <v>45317.6875</v>
      </c>
    </row>
    <row r="37" spans="1:9" x14ac:dyDescent="0.25">
      <c r="A37" s="10" t="s">
        <v>81</v>
      </c>
      <c r="B37" s="14">
        <v>16</v>
      </c>
      <c r="C37" s="14" t="s">
        <v>10</v>
      </c>
      <c r="D37" s="12">
        <v>45218</v>
      </c>
      <c r="E37" s="13">
        <v>0.33333333333333331</v>
      </c>
      <c r="F37" s="14" t="s">
        <v>82</v>
      </c>
      <c r="G37" s="14" t="str">
        <f>_xlfn.XLOOKUP(entradas_hist[[#This Row],[ID]],[1]!total_leyenda[ID],[1]!total_leyenda[categoria])</f>
        <v>Parafinado</v>
      </c>
      <c r="H37" t="s">
        <v>12</v>
      </c>
      <c r="I37" s="9">
        <v>45317.6875</v>
      </c>
    </row>
    <row r="38" spans="1:9" x14ac:dyDescent="0.25">
      <c r="A38" s="10" t="s">
        <v>83</v>
      </c>
      <c r="B38" s="14">
        <v>37</v>
      </c>
      <c r="C38" s="14" t="s">
        <v>10</v>
      </c>
      <c r="D38" s="12">
        <v>45218</v>
      </c>
      <c r="E38" s="13">
        <v>0.33333333333333331</v>
      </c>
      <c r="F38" s="14" t="s">
        <v>84</v>
      </c>
      <c r="G38" s="14" t="str">
        <f>_xlfn.XLOOKUP(entradas_hist[[#This Row],[ID]],[1]!total_leyenda[ID],[1]!total_leyenda[categoria])</f>
        <v>Parafinado</v>
      </c>
      <c r="H38" t="s">
        <v>12</v>
      </c>
      <c r="I38" s="9">
        <v>45317.6875</v>
      </c>
    </row>
    <row r="39" spans="1:9" x14ac:dyDescent="0.25">
      <c r="A39" s="10" t="s">
        <v>85</v>
      </c>
      <c r="B39" s="14">
        <v>39</v>
      </c>
      <c r="C39" s="14" t="s">
        <v>10</v>
      </c>
      <c r="D39" s="12">
        <v>45218</v>
      </c>
      <c r="E39" s="13">
        <v>0.33333333333333331</v>
      </c>
      <c r="F39" s="14" t="s">
        <v>86</v>
      </c>
      <c r="G39" s="14" t="str">
        <f>_xlfn.XLOOKUP(entradas_hist[[#This Row],[ID]],[1]!total_leyenda[ID],[1]!total_leyenda[categoria])</f>
        <v>Parafinado</v>
      </c>
      <c r="H39" t="s">
        <v>12</v>
      </c>
      <c r="I39" s="9">
        <v>45317.6875</v>
      </c>
    </row>
    <row r="40" spans="1:9" x14ac:dyDescent="0.25">
      <c r="A40" s="10" t="s">
        <v>87</v>
      </c>
      <c r="B40" s="14">
        <v>17</v>
      </c>
      <c r="C40" s="14" t="s">
        <v>10</v>
      </c>
      <c r="D40" s="12">
        <v>45218</v>
      </c>
      <c r="E40" s="13">
        <v>0.33333333333333331</v>
      </c>
      <c r="F40" s="14" t="s">
        <v>88</v>
      </c>
      <c r="G40" s="14" t="str">
        <f>_xlfn.XLOOKUP(entradas_hist[[#This Row],[ID]],[1]!total_leyenda[ID],[1]!total_leyenda[categoria])</f>
        <v>Parafinado</v>
      </c>
      <c r="H40" t="s">
        <v>12</v>
      </c>
      <c r="I40" s="9">
        <v>45317.6875</v>
      </c>
    </row>
    <row r="41" spans="1:9" x14ac:dyDescent="0.25">
      <c r="A41" s="10" t="s">
        <v>89</v>
      </c>
      <c r="B41" s="14">
        <v>23</v>
      </c>
      <c r="C41" s="14" t="s">
        <v>10</v>
      </c>
      <c r="D41" s="12">
        <v>45218</v>
      </c>
      <c r="E41" s="13">
        <v>0.33333333333333331</v>
      </c>
      <c r="F41" s="14" t="s">
        <v>90</v>
      </c>
      <c r="G41" s="14" t="str">
        <f>_xlfn.XLOOKUP(entradas_hist[[#This Row],[ID]],[1]!total_leyenda[ID],[1]!total_leyenda[categoria])</f>
        <v>Parafinado</v>
      </c>
      <c r="H41" t="s">
        <v>12</v>
      </c>
      <c r="I41" s="9">
        <v>45317.6875</v>
      </c>
    </row>
    <row r="42" spans="1:9" x14ac:dyDescent="0.25">
      <c r="A42" s="10" t="s">
        <v>91</v>
      </c>
      <c r="B42" s="14">
        <v>24</v>
      </c>
      <c r="C42" s="14" t="s">
        <v>10</v>
      </c>
      <c r="D42" s="12">
        <v>45218</v>
      </c>
      <c r="E42" s="13">
        <v>0.33333333333333331</v>
      </c>
      <c r="F42" s="14" t="s">
        <v>92</v>
      </c>
      <c r="G42" s="14" t="str">
        <f>_xlfn.XLOOKUP(entradas_hist[[#This Row],[ID]],[1]!total_leyenda[ID],[1]!total_leyenda[categoria])</f>
        <v>Parafinado</v>
      </c>
      <c r="H42" t="s">
        <v>12</v>
      </c>
      <c r="I42" s="9">
        <v>45317.6875</v>
      </c>
    </row>
    <row r="43" spans="1:9" x14ac:dyDescent="0.25">
      <c r="A43" s="10" t="s">
        <v>93</v>
      </c>
      <c r="B43" s="14">
        <v>67</v>
      </c>
      <c r="C43" s="14" t="s">
        <v>10</v>
      </c>
      <c r="D43" s="12">
        <v>45218</v>
      </c>
      <c r="E43" s="13">
        <v>0.33333333333333331</v>
      </c>
      <c r="F43" s="14" t="s">
        <v>94</v>
      </c>
      <c r="G43" s="14" t="str">
        <f>_xlfn.XLOOKUP(entradas_hist[[#This Row],[ID]],[1]!total_leyenda[ID],[1]!total_leyenda[categoria])</f>
        <v>Parafinado</v>
      </c>
      <c r="H43" t="s">
        <v>12</v>
      </c>
      <c r="I43" s="9">
        <v>45317.6875</v>
      </c>
    </row>
    <row r="44" spans="1:9" x14ac:dyDescent="0.25">
      <c r="A44" s="10" t="s">
        <v>95</v>
      </c>
      <c r="B44" s="14">
        <v>73</v>
      </c>
      <c r="C44" s="14" t="s">
        <v>10</v>
      </c>
      <c r="D44" s="12">
        <v>45218</v>
      </c>
      <c r="E44" s="13">
        <v>0.33333333333333331</v>
      </c>
      <c r="F44" s="14" t="s">
        <v>96</v>
      </c>
      <c r="G44" s="14" t="str">
        <f>_xlfn.XLOOKUP(entradas_hist[[#This Row],[ID]],[1]!total_leyenda[ID],[1]!total_leyenda[categoria])</f>
        <v>Parafinado</v>
      </c>
      <c r="H44" t="s">
        <v>12</v>
      </c>
      <c r="I44" s="9">
        <v>45317.6875</v>
      </c>
    </row>
    <row r="45" spans="1:9" x14ac:dyDescent="0.25">
      <c r="A45" s="10" t="s">
        <v>97</v>
      </c>
      <c r="B45" s="14">
        <v>36</v>
      </c>
      <c r="C45" s="14" t="s">
        <v>10</v>
      </c>
      <c r="D45" s="12">
        <v>45218</v>
      </c>
      <c r="E45" s="13">
        <v>0.33333333333333331</v>
      </c>
      <c r="F45" s="14" t="s">
        <v>98</v>
      </c>
      <c r="G45" s="14" t="str">
        <f>_xlfn.XLOOKUP(entradas_hist[[#This Row],[ID]],[1]!total_leyenda[ID],[1]!total_leyenda[categoria])</f>
        <v>Parafinado</v>
      </c>
      <c r="H45" t="s">
        <v>12</v>
      </c>
      <c r="I45" s="9">
        <v>45317.6875</v>
      </c>
    </row>
    <row r="46" spans="1:9" x14ac:dyDescent="0.25">
      <c r="A46" s="10" t="s">
        <v>99</v>
      </c>
      <c r="B46" s="14">
        <v>20</v>
      </c>
      <c r="C46" s="14" t="s">
        <v>10</v>
      </c>
      <c r="D46" s="12">
        <v>45218</v>
      </c>
      <c r="E46" s="13">
        <v>0.33333333333333331</v>
      </c>
      <c r="F46" s="14" t="s">
        <v>100</v>
      </c>
      <c r="G46" s="14" t="str">
        <f>_xlfn.XLOOKUP(entradas_hist[[#This Row],[ID]],[1]!total_leyenda[ID],[1]!total_leyenda[categoria])</f>
        <v>Parafinado</v>
      </c>
      <c r="H46" t="s">
        <v>12</v>
      </c>
      <c r="I46" s="9">
        <v>45317.6875</v>
      </c>
    </row>
    <row r="47" spans="1:9" x14ac:dyDescent="0.25">
      <c r="A47" s="10" t="s">
        <v>101</v>
      </c>
      <c r="B47" s="14">
        <v>27</v>
      </c>
      <c r="C47" s="14" t="s">
        <v>10</v>
      </c>
      <c r="D47" s="12">
        <v>45218</v>
      </c>
      <c r="E47" s="13">
        <v>0.33333333333333331</v>
      </c>
      <c r="F47" s="14" t="s">
        <v>102</v>
      </c>
      <c r="G47" s="14" t="str">
        <f>_xlfn.XLOOKUP(entradas_hist[[#This Row],[ID]],[1]!total_leyenda[ID],[1]!total_leyenda[categoria])</f>
        <v>Papel Aluminio</v>
      </c>
      <c r="H47" t="s">
        <v>12</v>
      </c>
      <c r="I47" s="9">
        <v>45317.6875</v>
      </c>
    </row>
    <row r="48" spans="1:9" x14ac:dyDescent="0.25">
      <c r="A48" s="10" t="s">
        <v>103</v>
      </c>
      <c r="B48" s="14">
        <v>9</v>
      </c>
      <c r="C48" s="14" t="s">
        <v>10</v>
      </c>
      <c r="D48" s="12">
        <v>45218</v>
      </c>
      <c r="E48" s="13">
        <v>0.33333333333333331</v>
      </c>
      <c r="F48" s="14" t="s">
        <v>104</v>
      </c>
      <c r="G48" s="14" t="str">
        <f>_xlfn.XLOOKUP(entradas_hist[[#This Row],[ID]],[1]!total_leyenda[ID],[1]!total_leyenda[categoria])</f>
        <v>Papel Aluminio</v>
      </c>
      <c r="H48" t="s">
        <v>12</v>
      </c>
      <c r="I48" s="9">
        <v>45317.6875</v>
      </c>
    </row>
    <row r="49" spans="1:9" x14ac:dyDescent="0.25">
      <c r="A49" s="10" t="s">
        <v>105</v>
      </c>
      <c r="B49" s="14">
        <v>7</v>
      </c>
      <c r="C49" s="14" t="s">
        <v>10</v>
      </c>
      <c r="D49" s="12">
        <v>45218</v>
      </c>
      <c r="E49" s="13">
        <v>0.33333333333333331</v>
      </c>
      <c r="F49" s="14" t="s">
        <v>106</v>
      </c>
      <c r="G49" s="14" t="str">
        <f>_xlfn.XLOOKUP(entradas_hist[[#This Row],[ID]],[1]!total_leyenda[ID],[1]!total_leyenda[categoria])</f>
        <v>Papel Aluminio</v>
      </c>
      <c r="H49" t="s">
        <v>12</v>
      </c>
      <c r="I49" s="9">
        <v>45317.6875</v>
      </c>
    </row>
    <row r="50" spans="1:9" x14ac:dyDescent="0.25">
      <c r="A50" s="10" t="s">
        <v>107</v>
      </c>
      <c r="B50" s="14">
        <v>2</v>
      </c>
      <c r="C50" s="14" t="s">
        <v>10</v>
      </c>
      <c r="D50" s="12">
        <v>45218</v>
      </c>
      <c r="E50" s="13">
        <v>0.33333333333333331</v>
      </c>
      <c r="F50" s="14" t="s">
        <v>108</v>
      </c>
      <c r="G50" s="14" t="str">
        <f>_xlfn.XLOOKUP(entradas_hist[[#This Row],[ID]],[1]!total_leyenda[ID],[1]!total_leyenda[categoria])</f>
        <v>Papel Aluminio</v>
      </c>
      <c r="H50" t="s">
        <v>12</v>
      </c>
      <c r="I50" s="9">
        <v>45317.6875</v>
      </c>
    </row>
    <row r="51" spans="1:9" x14ac:dyDescent="0.25">
      <c r="A51" s="10" t="s">
        <v>109</v>
      </c>
      <c r="B51" s="14">
        <v>39</v>
      </c>
      <c r="C51" s="14" t="s">
        <v>10</v>
      </c>
      <c r="D51" s="12">
        <v>45218</v>
      </c>
      <c r="E51" s="13">
        <v>0.33333333333333331</v>
      </c>
      <c r="F51" s="14" t="s">
        <v>110</v>
      </c>
      <c r="G51" s="14" t="str">
        <f>_xlfn.XLOOKUP(entradas_hist[[#This Row],[ID]],[1]!total_leyenda[ID],[1]!total_leyenda[categoria])</f>
        <v>Mezclador</v>
      </c>
      <c r="H51" t="s">
        <v>12</v>
      </c>
      <c r="I51" s="9">
        <v>45317.6875</v>
      </c>
    </row>
    <row r="52" spans="1:9" x14ac:dyDescent="0.25">
      <c r="A52" s="10" t="s">
        <v>111</v>
      </c>
      <c r="B52" s="14">
        <v>1</v>
      </c>
      <c r="C52" s="14" t="s">
        <v>10</v>
      </c>
      <c r="D52" s="12">
        <v>45218</v>
      </c>
      <c r="E52" s="13">
        <v>0.33333333333333331</v>
      </c>
      <c r="F52" s="14" t="s">
        <v>112</v>
      </c>
      <c r="G52" s="14" t="str">
        <f>_xlfn.XLOOKUP(entradas_hist[[#This Row],[ID]],[1]!total_leyenda[ID],[1]!total_leyenda[categoria])</f>
        <v>Palillo Bamboo</v>
      </c>
      <c r="H52" t="s">
        <v>12</v>
      </c>
      <c r="I52" s="9">
        <v>45317.6875</v>
      </c>
    </row>
    <row r="53" spans="1:9" x14ac:dyDescent="0.25">
      <c r="A53" s="10" t="s">
        <v>113</v>
      </c>
      <c r="B53" s="14">
        <v>5</v>
      </c>
      <c r="C53" s="14" t="s">
        <v>10</v>
      </c>
      <c r="D53" s="12">
        <v>45218</v>
      </c>
      <c r="E53" s="13">
        <v>0.33333333333333331</v>
      </c>
      <c r="F53" s="14" t="s">
        <v>114</v>
      </c>
      <c r="G53" s="14" t="str">
        <f>_xlfn.XLOOKUP(entradas_hist[[#This Row],[ID]],[1]!total_leyenda[ID],[1]!total_leyenda[categoria])</f>
        <v>Palillo Bamboo</v>
      </c>
      <c r="H53" t="s">
        <v>12</v>
      </c>
      <c r="I53" s="9">
        <v>45317.6875</v>
      </c>
    </row>
    <row r="54" spans="1:9" x14ac:dyDescent="0.25">
      <c r="A54" s="10" t="s">
        <v>115</v>
      </c>
      <c r="B54" s="14">
        <v>30</v>
      </c>
      <c r="C54" s="14" t="s">
        <v>10</v>
      </c>
      <c r="D54" s="12">
        <v>45218</v>
      </c>
      <c r="E54" s="13">
        <v>0.33333333333333331</v>
      </c>
      <c r="F54" s="14" t="s">
        <v>116</v>
      </c>
      <c r="G54" s="14" t="str">
        <f>_xlfn.XLOOKUP(entradas_hist[[#This Row],[ID]],[1]!total_leyenda[ID],[1]!total_leyenda[categoria])</f>
        <v>Palillo Bamboo</v>
      </c>
      <c r="H54" t="s">
        <v>12</v>
      </c>
      <c r="I54" s="9">
        <v>45317.6875</v>
      </c>
    </row>
    <row r="55" spans="1:9" x14ac:dyDescent="0.25">
      <c r="A55" s="10" t="s">
        <v>117</v>
      </c>
      <c r="B55" s="14">
        <v>9</v>
      </c>
      <c r="C55" s="14" t="s">
        <v>10</v>
      </c>
      <c r="D55" s="12">
        <v>45218</v>
      </c>
      <c r="E55" s="13">
        <v>0.33333333333333331</v>
      </c>
      <c r="F55" s="14" t="s">
        <v>118</v>
      </c>
      <c r="G55" s="14" t="str">
        <f>_xlfn.XLOOKUP(entradas_hist[[#This Row],[ID]],[1]!total_leyenda[ID],[1]!total_leyenda[categoria])</f>
        <v>Palillo Bamboo</v>
      </c>
      <c r="H55" t="s">
        <v>12</v>
      </c>
      <c r="I55" s="9">
        <v>45317.6875</v>
      </c>
    </row>
    <row r="56" spans="1:9" x14ac:dyDescent="0.25">
      <c r="A56" s="10" t="s">
        <v>119</v>
      </c>
      <c r="B56" s="14">
        <v>4</v>
      </c>
      <c r="C56" s="14" t="s">
        <v>10</v>
      </c>
      <c r="D56" s="12">
        <v>45218</v>
      </c>
      <c r="E56" s="13">
        <v>0.33333333333333331</v>
      </c>
      <c r="F56" s="14" t="s">
        <v>120</v>
      </c>
      <c r="G56" s="14" t="str">
        <f>_xlfn.XLOOKUP(entradas_hist[[#This Row],[ID]],[1]!total_leyenda[ID],[1]!total_leyenda[categoria])</f>
        <v>VINIPEL</v>
      </c>
      <c r="H56" t="s">
        <v>12</v>
      </c>
      <c r="I56" s="9">
        <v>45317.6875</v>
      </c>
    </row>
    <row r="57" spans="1:9" x14ac:dyDescent="0.25">
      <c r="A57" s="10" t="s">
        <v>121</v>
      </c>
      <c r="B57" s="14">
        <v>5</v>
      </c>
      <c r="C57" s="14" t="s">
        <v>10</v>
      </c>
      <c r="D57" s="12">
        <v>45218</v>
      </c>
      <c r="E57" s="13">
        <v>0.33333333333333331</v>
      </c>
      <c r="F57" s="14" t="s">
        <v>122</v>
      </c>
      <c r="G57" s="14" t="str">
        <f>_xlfn.XLOOKUP(entradas_hist[[#This Row],[ID]],[1]!total_leyenda[ID],[1]!total_leyenda[categoria])</f>
        <v>VINIPEL</v>
      </c>
      <c r="H57" t="s">
        <v>12</v>
      </c>
      <c r="I57" s="9">
        <v>45317.6875</v>
      </c>
    </row>
    <row r="58" spans="1:9" x14ac:dyDescent="0.25">
      <c r="A58" s="10" t="s">
        <v>123</v>
      </c>
      <c r="B58" s="14">
        <v>13</v>
      </c>
      <c r="C58" s="14" t="s">
        <v>10</v>
      </c>
      <c r="D58" s="12">
        <v>45218</v>
      </c>
      <c r="E58" s="13">
        <v>0.33333333333333331</v>
      </c>
      <c r="F58" s="14" t="s">
        <v>124</v>
      </c>
      <c r="G58" s="14" t="str">
        <f>_xlfn.XLOOKUP(entradas_hist[[#This Row],[ID]],[1]!total_leyenda[ID],[1]!total_leyenda[categoria])</f>
        <v>VINIPEL</v>
      </c>
      <c r="H58" t="s">
        <v>12</v>
      </c>
      <c r="I58" s="9">
        <v>45317.6875</v>
      </c>
    </row>
    <row r="59" spans="1:9" x14ac:dyDescent="0.25">
      <c r="A59" s="10" t="s">
        <v>125</v>
      </c>
      <c r="B59" s="14">
        <v>2</v>
      </c>
      <c r="C59" s="14" t="s">
        <v>10</v>
      </c>
      <c r="D59" s="12">
        <v>45218</v>
      </c>
      <c r="E59" s="13">
        <v>0.33333333333333331</v>
      </c>
      <c r="F59" s="14" t="s">
        <v>126</v>
      </c>
      <c r="G59" s="14" t="str">
        <f>_xlfn.XLOOKUP(entradas_hist[[#This Row],[ID]],[1]!total_leyenda[ID],[1]!total_leyenda[categoria])</f>
        <v>VINIPEL</v>
      </c>
      <c r="H59" t="s">
        <v>12</v>
      </c>
      <c r="I59" s="9">
        <v>45317.6875</v>
      </c>
    </row>
    <row r="60" spans="1:9" x14ac:dyDescent="0.25">
      <c r="A60" s="10" t="s">
        <v>127</v>
      </c>
      <c r="B60" s="14">
        <v>0</v>
      </c>
      <c r="C60" s="14" t="s">
        <v>10</v>
      </c>
      <c r="D60" s="12">
        <v>45218</v>
      </c>
      <c r="E60" s="13">
        <v>0.33333333333333331</v>
      </c>
      <c r="F60" s="14" t="s">
        <v>128</v>
      </c>
      <c r="G60" s="14" t="str">
        <f>_xlfn.XLOOKUP(entradas_hist[[#This Row],[ID]],[1]!total_leyenda[ID],[1]!total_leyenda[categoria])</f>
        <v>VINIPEL</v>
      </c>
      <c r="H60" t="s">
        <v>12</v>
      </c>
      <c r="I60" s="9">
        <v>45317.6875</v>
      </c>
    </row>
    <row r="61" spans="1:9" x14ac:dyDescent="0.25">
      <c r="A61" s="10" t="s">
        <v>129</v>
      </c>
      <c r="B61" s="14">
        <v>67</v>
      </c>
      <c r="C61" s="14" t="s">
        <v>10</v>
      </c>
      <c r="D61" s="12">
        <v>45218</v>
      </c>
      <c r="E61" s="13">
        <v>0.33333333333333331</v>
      </c>
      <c r="F61" s="14" t="s">
        <v>130</v>
      </c>
      <c r="G61" s="14" t="str">
        <f>_xlfn.XLOOKUP(entradas_hist[[#This Row],[ID]],[1]!total_leyenda[ID],[1]!total_leyenda[categoria])</f>
        <v>VINIPEL</v>
      </c>
      <c r="H61" t="s">
        <v>12</v>
      </c>
      <c r="I61" s="9">
        <v>45317.6875</v>
      </c>
    </row>
    <row r="62" spans="1:9" x14ac:dyDescent="0.25">
      <c r="A62" s="10" t="s">
        <v>131</v>
      </c>
      <c r="B62" s="14">
        <v>0</v>
      </c>
      <c r="C62" s="14" t="s">
        <v>10</v>
      </c>
      <c r="D62" s="12">
        <v>45218</v>
      </c>
      <c r="E62" s="13">
        <v>0.33333333333333331</v>
      </c>
      <c r="F62" s="14" t="s">
        <v>132</v>
      </c>
      <c r="G62" s="14" t="str">
        <f>_xlfn.XLOOKUP(entradas_hist[[#This Row],[ID]],[1]!total_leyenda[ID],[1]!total_leyenda[categoria])</f>
        <v>VINIPEL</v>
      </c>
      <c r="H62" t="s">
        <v>12</v>
      </c>
      <c r="I62" s="9">
        <v>45317.6875</v>
      </c>
    </row>
    <row r="63" spans="1:9" x14ac:dyDescent="0.25">
      <c r="A63" s="10" t="s">
        <v>133</v>
      </c>
      <c r="B63" s="14">
        <v>0</v>
      </c>
      <c r="C63" s="14" t="s">
        <v>10</v>
      </c>
      <c r="D63" s="12">
        <v>45218</v>
      </c>
      <c r="E63" s="13">
        <v>0.33333333333333331</v>
      </c>
      <c r="F63" s="14" t="s">
        <v>134</v>
      </c>
      <c r="G63" s="14" t="str">
        <f>_xlfn.XLOOKUP(entradas_hist[[#This Row],[ID]],[1]!total_leyenda[ID],[1]!total_leyenda[categoria])</f>
        <v>VINIPEL</v>
      </c>
      <c r="H63" t="s">
        <v>12</v>
      </c>
      <c r="I63" s="9">
        <v>45317.6875</v>
      </c>
    </row>
    <row r="64" spans="1:9" x14ac:dyDescent="0.25">
      <c r="A64" s="10" t="s">
        <v>135</v>
      </c>
      <c r="B64" s="14">
        <v>0</v>
      </c>
      <c r="C64" s="14" t="s">
        <v>10</v>
      </c>
      <c r="D64" s="12">
        <v>45218</v>
      </c>
      <c r="E64" s="13">
        <v>0.33333333333333331</v>
      </c>
      <c r="F64" s="14" t="s">
        <v>136</v>
      </c>
      <c r="G64" s="14" t="str">
        <f>_xlfn.XLOOKUP(entradas_hist[[#This Row],[ID]],[1]!total_leyenda[ID],[1]!total_leyenda[categoria])</f>
        <v>VINIPEL</v>
      </c>
      <c r="H64" t="s">
        <v>12</v>
      </c>
      <c r="I64" s="9">
        <v>45317.6875</v>
      </c>
    </row>
    <row r="65" spans="1:9" x14ac:dyDescent="0.25">
      <c r="A65" s="10" t="s">
        <v>137</v>
      </c>
      <c r="B65" s="14">
        <v>61</v>
      </c>
      <c r="C65" s="14" t="s">
        <v>10</v>
      </c>
      <c r="D65" s="12">
        <v>45218</v>
      </c>
      <c r="E65" s="13">
        <v>0.33333333333333331</v>
      </c>
      <c r="F65" s="14" t="s">
        <v>138</v>
      </c>
      <c r="G65" s="14" t="str">
        <f>_xlfn.XLOOKUP(entradas_hist[[#This Row],[ID]],[1]!total_leyenda[ID],[1]!total_leyenda[categoria])</f>
        <v>VINIPEL</v>
      </c>
      <c r="H65" t="s">
        <v>12</v>
      </c>
      <c r="I65" s="9">
        <v>45317.6875</v>
      </c>
    </row>
    <row r="66" spans="1:9" x14ac:dyDescent="0.25">
      <c r="A66" s="10" t="s">
        <v>139</v>
      </c>
      <c r="B66" s="14">
        <v>0</v>
      </c>
      <c r="C66" s="14" t="s">
        <v>10</v>
      </c>
      <c r="D66" s="12">
        <v>45218</v>
      </c>
      <c r="E66" s="13">
        <v>0.33333333333333331</v>
      </c>
      <c r="F66" s="14" t="s">
        <v>140</v>
      </c>
      <c r="G66" s="14" t="str">
        <f>_xlfn.XLOOKUP(entradas_hist[[#This Row],[ID]],[1]!total_leyenda[ID],[1]!total_leyenda[categoria])</f>
        <v>VINIPEL</v>
      </c>
      <c r="H66" t="s">
        <v>12</v>
      </c>
      <c r="I66" s="9">
        <v>45317.6875</v>
      </c>
    </row>
    <row r="67" spans="1:9" x14ac:dyDescent="0.25">
      <c r="A67" s="10" t="s">
        <v>141</v>
      </c>
      <c r="B67" s="14">
        <v>23</v>
      </c>
      <c r="C67" s="14" t="s">
        <v>10</v>
      </c>
      <c r="D67" s="12">
        <v>45218</v>
      </c>
      <c r="E67" s="13">
        <v>0.33333333333333331</v>
      </c>
      <c r="F67" s="14" t="s">
        <v>142</v>
      </c>
      <c r="G67" s="14" t="str">
        <f>_xlfn.XLOOKUP(entradas_hist[[#This Row],[ID]],[1]!total_leyenda[ID],[1]!total_leyenda[categoria])</f>
        <v>VINIPEL</v>
      </c>
      <c r="H67" t="s">
        <v>12</v>
      </c>
      <c r="I67" s="9">
        <v>45317.6875</v>
      </c>
    </row>
    <row r="68" spans="1:9" x14ac:dyDescent="0.25">
      <c r="A68" s="10" t="s">
        <v>143</v>
      </c>
      <c r="B68" s="14">
        <v>32</v>
      </c>
      <c r="C68" s="14" t="s">
        <v>10</v>
      </c>
      <c r="D68" s="12">
        <v>45218</v>
      </c>
      <c r="E68" s="13">
        <v>0.33333333333333331</v>
      </c>
      <c r="F68" s="14" t="s">
        <v>144</v>
      </c>
      <c r="G68" s="14" t="str">
        <f>_xlfn.XLOOKUP(entradas_hist[[#This Row],[ID]],[1]!total_leyenda[ID],[1]!total_leyenda[categoria])</f>
        <v>VINIPEL</v>
      </c>
      <c r="H68" t="s">
        <v>12</v>
      </c>
      <c r="I68" s="9">
        <v>45317.6875</v>
      </c>
    </row>
    <row r="69" spans="1:9" x14ac:dyDescent="0.25">
      <c r="A69" s="10" t="s">
        <v>145</v>
      </c>
      <c r="B69" s="14">
        <v>53</v>
      </c>
      <c r="C69" s="14" t="s">
        <v>10</v>
      </c>
      <c r="D69" s="12">
        <v>45218</v>
      </c>
      <c r="E69" s="13">
        <v>0.33333333333333331</v>
      </c>
      <c r="F69" s="14" t="s">
        <v>146</v>
      </c>
      <c r="G69" s="14" t="str">
        <f>_xlfn.XLOOKUP(entradas_hist[[#This Row],[ID]],[1]!total_leyenda[ID],[1]!total_leyenda[categoria])</f>
        <v>Bolsillo Aluminio</v>
      </c>
      <c r="H69" t="s">
        <v>12</v>
      </c>
      <c r="I69" s="9">
        <v>45317.6875</v>
      </c>
    </row>
    <row r="70" spans="1:9" x14ac:dyDescent="0.25">
      <c r="A70" s="10" t="s">
        <v>147</v>
      </c>
      <c r="B70" s="14">
        <v>4</v>
      </c>
      <c r="C70" s="14" t="s">
        <v>10</v>
      </c>
      <c r="D70" s="12">
        <v>45218</v>
      </c>
      <c r="E70" s="13">
        <v>0.33333333333333331</v>
      </c>
      <c r="F70" s="14" t="s">
        <v>148</v>
      </c>
      <c r="G70" s="14" t="str">
        <f>_xlfn.XLOOKUP(entradas_hist[[#This Row],[ID]],[1]!total_leyenda[ID],[1]!total_leyenda[categoria])</f>
        <v>Bolsillo Aluminio</v>
      </c>
      <c r="H70" t="s">
        <v>12</v>
      </c>
      <c r="I70" s="9">
        <v>45317.6875</v>
      </c>
    </row>
    <row r="71" spans="1:9" x14ac:dyDescent="0.25">
      <c r="A71" s="10" t="s">
        <v>149</v>
      </c>
      <c r="B71" s="14">
        <v>49</v>
      </c>
      <c r="C71" s="14" t="s">
        <v>10</v>
      </c>
      <c r="D71" s="12">
        <v>45218</v>
      </c>
      <c r="E71" s="13">
        <v>0.33333333333333331</v>
      </c>
      <c r="F71" s="14" t="s">
        <v>150</v>
      </c>
      <c r="G71" s="14" t="str">
        <f>_xlfn.XLOOKUP(entradas_hist[[#This Row],[ID]],[1]!total_leyenda[ID],[1]!total_leyenda[categoria])</f>
        <v>Bolsillo Aluminio</v>
      </c>
      <c r="H71" t="s">
        <v>12</v>
      </c>
      <c r="I71" s="9">
        <v>45317.6875</v>
      </c>
    </row>
    <row r="72" spans="1:9" x14ac:dyDescent="0.25">
      <c r="A72" s="10" t="s">
        <v>151</v>
      </c>
      <c r="B72" s="14">
        <v>3</v>
      </c>
      <c r="C72" s="14" t="s">
        <v>10</v>
      </c>
      <c r="D72" s="12">
        <v>45218</v>
      </c>
      <c r="E72" s="13">
        <v>0.33333333333333331</v>
      </c>
      <c r="F72" s="14" t="s">
        <v>152</v>
      </c>
      <c r="G72" s="14" t="str">
        <f>_xlfn.XLOOKUP(entradas_hist[[#This Row],[ID]],[1]!total_leyenda[ID],[1]!total_leyenda[categoria])</f>
        <v>Bolsillo Aluminio</v>
      </c>
      <c r="H72" t="s">
        <v>12</v>
      </c>
      <c r="I72" s="9">
        <v>45317.6875</v>
      </c>
    </row>
    <row r="73" spans="1:9" x14ac:dyDescent="0.25">
      <c r="A73" s="10" t="s">
        <v>153</v>
      </c>
      <c r="B73" s="14">
        <v>36</v>
      </c>
      <c r="C73" s="14" t="s">
        <v>10</v>
      </c>
      <c r="D73" s="12">
        <v>45218</v>
      </c>
      <c r="E73" s="13">
        <v>0.33333333333333331</v>
      </c>
      <c r="F73" s="14" t="s">
        <v>154</v>
      </c>
      <c r="G73" s="14" t="str">
        <f>_xlfn.XLOOKUP(entradas_hist[[#This Row],[ID]],[1]!total_leyenda[ID],[1]!total_leyenda[categoria])</f>
        <v>Bolsillo Aluminio</v>
      </c>
      <c r="H73" t="s">
        <v>12</v>
      </c>
      <c r="I73" s="9">
        <v>45317.6875</v>
      </c>
    </row>
    <row r="74" spans="1:9" x14ac:dyDescent="0.25">
      <c r="A74" s="10" t="s">
        <v>155</v>
      </c>
      <c r="B74" s="14">
        <v>69</v>
      </c>
      <c r="C74" s="14" t="s">
        <v>10</v>
      </c>
      <c r="D74" s="12">
        <v>45218</v>
      </c>
      <c r="E74" s="13">
        <v>0.33333333333333331</v>
      </c>
      <c r="F74" s="14" t="s">
        <v>156</v>
      </c>
      <c r="G74" s="14" t="str">
        <f>_xlfn.XLOOKUP(entradas_hist[[#This Row],[ID]],[1]!total_leyenda[ID],[1]!total_leyenda[categoria])</f>
        <v>Bolsa Polipropileno</v>
      </c>
      <c r="H74" t="s">
        <v>12</v>
      </c>
      <c r="I74" s="9">
        <v>45317.6875</v>
      </c>
    </row>
    <row r="75" spans="1:9" x14ac:dyDescent="0.25">
      <c r="A75" s="10" t="s">
        <v>157</v>
      </c>
      <c r="B75" s="14">
        <v>67</v>
      </c>
      <c r="C75" s="14" t="s">
        <v>10</v>
      </c>
      <c r="D75" s="12">
        <v>45218</v>
      </c>
      <c r="E75" s="13">
        <v>0.33333333333333331</v>
      </c>
      <c r="F75" s="14" t="s">
        <v>158</v>
      </c>
      <c r="G75" s="14" t="str">
        <f>_xlfn.XLOOKUP(entradas_hist[[#This Row],[ID]],[1]!total_leyenda[ID],[1]!total_leyenda[categoria])</f>
        <v>Bolsa Polipropileno</v>
      </c>
      <c r="H75" t="s">
        <v>12</v>
      </c>
      <c r="I75" s="9">
        <v>45317.6875</v>
      </c>
    </row>
    <row r="76" spans="1:9" x14ac:dyDescent="0.25">
      <c r="A76" s="10" t="s">
        <v>159</v>
      </c>
      <c r="B76" s="14">
        <v>4</v>
      </c>
      <c r="C76" s="14" t="s">
        <v>10</v>
      </c>
      <c r="D76" s="12">
        <v>45218</v>
      </c>
      <c r="E76" s="13">
        <v>0.33333333333333331</v>
      </c>
      <c r="F76" s="14" t="s">
        <v>160</v>
      </c>
      <c r="G76" s="14" t="str">
        <f>_xlfn.XLOOKUP(entradas_hist[[#This Row],[ID]],[1]!total_leyenda[ID],[1]!total_leyenda[categoria])</f>
        <v>Bolsa Polipropileno</v>
      </c>
      <c r="H76" t="s">
        <v>12</v>
      </c>
      <c r="I76" s="9">
        <v>45317.6875</v>
      </c>
    </row>
    <row r="77" spans="1:9" x14ac:dyDescent="0.25">
      <c r="A77" s="10" t="s">
        <v>161</v>
      </c>
      <c r="B77" s="14">
        <v>10</v>
      </c>
      <c r="C77" s="14" t="s">
        <v>10</v>
      </c>
      <c r="D77" s="12">
        <v>45218</v>
      </c>
      <c r="E77" s="13">
        <v>0.33333333333333331</v>
      </c>
      <c r="F77" s="14" t="s">
        <v>162</v>
      </c>
      <c r="G77" s="14" t="str">
        <f>_xlfn.XLOOKUP(entradas_hist[[#This Row],[ID]],[1]!total_leyenda[ID],[1]!total_leyenda[categoria])</f>
        <v>Bolsa Polipropileno</v>
      </c>
      <c r="H77" t="s">
        <v>12</v>
      </c>
      <c r="I77" s="9">
        <v>45317.6875</v>
      </c>
    </row>
    <row r="78" spans="1:9" x14ac:dyDescent="0.25">
      <c r="A78" s="10" t="s">
        <v>163</v>
      </c>
      <c r="B78" s="14">
        <v>15</v>
      </c>
      <c r="C78" s="14" t="s">
        <v>10</v>
      </c>
      <c r="D78" s="12">
        <v>45218</v>
      </c>
      <c r="E78" s="13">
        <v>0.33333333333333331</v>
      </c>
      <c r="F78" s="14" t="s">
        <v>164</v>
      </c>
      <c r="G78" s="14" t="str">
        <f>_xlfn.XLOOKUP(entradas_hist[[#This Row],[ID]],[1]!total_leyenda[ID],[1]!total_leyenda[categoria])</f>
        <v>Bolsa Polipropileno</v>
      </c>
      <c r="H78" t="s">
        <v>12</v>
      </c>
      <c r="I78" s="9">
        <v>45317.6875</v>
      </c>
    </row>
    <row r="79" spans="1:9" x14ac:dyDescent="0.25">
      <c r="A79" s="10" t="s">
        <v>165</v>
      </c>
      <c r="B79" s="14">
        <v>5</v>
      </c>
      <c r="C79" s="14" t="s">
        <v>10</v>
      </c>
      <c r="D79" s="12">
        <v>45218</v>
      </c>
      <c r="E79" s="13">
        <v>0.33333333333333331</v>
      </c>
      <c r="F79" s="14" t="s">
        <v>166</v>
      </c>
      <c r="G79" s="14" t="str">
        <f>_xlfn.XLOOKUP(entradas_hist[[#This Row],[ID]],[1]!total_leyenda[ID],[1]!total_leyenda[categoria])</f>
        <v>Bolsa Polipropileno</v>
      </c>
      <c r="H79" t="s">
        <v>12</v>
      </c>
      <c r="I79" s="9">
        <v>45317.6875</v>
      </c>
    </row>
    <row r="80" spans="1:9" x14ac:dyDescent="0.25">
      <c r="A80" s="10" t="s">
        <v>167</v>
      </c>
      <c r="B80" s="14">
        <v>4</v>
      </c>
      <c r="C80" s="14" t="s">
        <v>10</v>
      </c>
      <c r="D80" s="12">
        <v>45218</v>
      </c>
      <c r="E80" s="13">
        <v>0.33333333333333331</v>
      </c>
      <c r="F80" s="14" t="s">
        <v>168</v>
      </c>
      <c r="G80" s="14" t="str">
        <f>_xlfn.XLOOKUP(entradas_hist[[#This Row],[ID]],[1]!total_leyenda[ID],[1]!total_leyenda[categoria])</f>
        <v>Bolsa Polipropileno</v>
      </c>
      <c r="H80" t="s">
        <v>12</v>
      </c>
      <c r="I80" s="9">
        <v>45317.6875</v>
      </c>
    </row>
    <row r="81" spans="1:9" x14ac:dyDescent="0.25">
      <c r="A81" s="10" t="s">
        <v>169</v>
      </c>
      <c r="B81" s="14">
        <v>0</v>
      </c>
      <c r="C81" s="14" t="s">
        <v>10</v>
      </c>
      <c r="D81" s="12">
        <v>45218</v>
      </c>
      <c r="E81" s="13">
        <v>0.33333333333333331</v>
      </c>
      <c r="F81" s="14" t="s">
        <v>170</v>
      </c>
      <c r="G81" s="14" t="str">
        <f>_xlfn.XLOOKUP(entradas_hist[[#This Row],[ID]],[1]!total_leyenda[ID],[1]!total_leyenda[categoria])</f>
        <v>Bolsa Polipropileno</v>
      </c>
      <c r="H81" t="s">
        <v>12</v>
      </c>
      <c r="I81" s="9">
        <v>45317.6875</v>
      </c>
    </row>
    <row r="82" spans="1:9" x14ac:dyDescent="0.25">
      <c r="A82" s="10" t="s">
        <v>171</v>
      </c>
      <c r="B82" s="14">
        <v>10</v>
      </c>
      <c r="C82" s="14" t="s">
        <v>10</v>
      </c>
      <c r="D82" s="12">
        <v>45218</v>
      </c>
      <c r="E82" s="13">
        <v>0.33333333333333331</v>
      </c>
      <c r="F82" s="14" t="s">
        <v>172</v>
      </c>
      <c r="G82" s="14" t="str">
        <f>_xlfn.XLOOKUP(entradas_hist[[#This Row],[ID]],[1]!total_leyenda[ID],[1]!total_leyenda[categoria])</f>
        <v>Bolsa Polipropileno</v>
      </c>
      <c r="H82" t="s">
        <v>12</v>
      </c>
      <c r="I82" s="9">
        <v>45317.6875</v>
      </c>
    </row>
    <row r="83" spans="1:9" x14ac:dyDescent="0.25">
      <c r="A83" s="10" t="s">
        <v>173</v>
      </c>
      <c r="B83" s="14">
        <v>0</v>
      </c>
      <c r="C83" s="14" t="s">
        <v>10</v>
      </c>
      <c r="D83" s="12">
        <v>45218</v>
      </c>
      <c r="E83" s="13">
        <v>0.33333333333333331</v>
      </c>
      <c r="F83" s="14" t="s">
        <v>174</v>
      </c>
      <c r="G83" s="14" t="str">
        <f>_xlfn.XLOOKUP(entradas_hist[[#This Row],[ID]],[1]!total_leyenda[ID],[1]!total_leyenda[categoria])</f>
        <v>Bolsa Polipropileno</v>
      </c>
      <c r="H83" t="s">
        <v>12</v>
      </c>
      <c r="I83" s="9">
        <v>45317.6875</v>
      </c>
    </row>
    <row r="84" spans="1:9" x14ac:dyDescent="0.25">
      <c r="A84" s="10" t="s">
        <v>175</v>
      </c>
      <c r="B84" s="14">
        <v>0</v>
      </c>
      <c r="C84" s="14" t="s">
        <v>10</v>
      </c>
      <c r="D84" s="12">
        <v>45218</v>
      </c>
      <c r="E84" s="13">
        <v>0.33333333333333331</v>
      </c>
      <c r="F84" s="14" t="s">
        <v>176</v>
      </c>
      <c r="G84" s="14" t="str">
        <f>_xlfn.XLOOKUP(entradas_hist[[#This Row],[ID]],[1]!total_leyenda[ID],[1]!total_leyenda[categoria])</f>
        <v>Bolsa Polipropileno</v>
      </c>
      <c r="H84" t="s">
        <v>12</v>
      </c>
      <c r="I84" s="9">
        <v>45317.6875</v>
      </c>
    </row>
    <row r="85" spans="1:9" x14ac:dyDescent="0.25">
      <c r="A85" s="10" t="s">
        <v>177</v>
      </c>
      <c r="B85" s="14">
        <v>0</v>
      </c>
      <c r="C85" s="14" t="s">
        <v>10</v>
      </c>
      <c r="D85" s="12">
        <v>45218</v>
      </c>
      <c r="E85" s="13">
        <v>0.33333333333333331</v>
      </c>
      <c r="F85" s="14" t="s">
        <v>178</v>
      </c>
      <c r="G85" s="14" t="str">
        <f>_xlfn.XLOOKUP(entradas_hist[[#This Row],[ID]],[1]!total_leyenda[ID],[1]!total_leyenda[categoria])</f>
        <v>Bolsa Polipropileno</v>
      </c>
      <c r="H85" t="s">
        <v>12</v>
      </c>
      <c r="I85" s="9">
        <v>45317.6875</v>
      </c>
    </row>
    <row r="86" spans="1:9" x14ac:dyDescent="0.25">
      <c r="A86" s="10" t="s">
        <v>179</v>
      </c>
      <c r="B86" s="14">
        <v>28</v>
      </c>
      <c r="C86" s="14" t="s">
        <v>10</v>
      </c>
      <c r="D86" s="12">
        <v>45218</v>
      </c>
      <c r="E86" s="13">
        <v>0.33333333333333331</v>
      </c>
      <c r="F86" s="14" t="s">
        <v>180</v>
      </c>
      <c r="G86" s="14" t="str">
        <f>_xlfn.XLOOKUP(entradas_hist[[#This Row],[ID]],[1]!total_leyenda[ID],[1]!total_leyenda[categoria])</f>
        <v>PORTA</v>
      </c>
      <c r="H86" t="s">
        <v>12</v>
      </c>
      <c r="I86" s="9">
        <v>45317.6875</v>
      </c>
    </row>
    <row r="87" spans="1:9" x14ac:dyDescent="0.25">
      <c r="A87" s="10" t="s">
        <v>181</v>
      </c>
      <c r="B87" s="14">
        <v>0</v>
      </c>
      <c r="C87" s="14" t="s">
        <v>10</v>
      </c>
      <c r="D87" s="12">
        <v>45218</v>
      </c>
      <c r="E87" s="13">
        <v>0.33333333333333331</v>
      </c>
      <c r="F87" s="14" t="s">
        <v>182</v>
      </c>
      <c r="G87" s="14" t="str">
        <f>_xlfn.XLOOKUP(entradas_hist[[#This Row],[ID]],[1]!total_leyenda[ID],[1]!total_leyenda[categoria])</f>
        <v>PORTA</v>
      </c>
      <c r="H87" t="s">
        <v>12</v>
      </c>
      <c r="I87" s="9">
        <v>45317.6875</v>
      </c>
    </row>
    <row r="88" spans="1:9" x14ac:dyDescent="0.25">
      <c r="A88" s="10" t="s">
        <v>183</v>
      </c>
      <c r="B88" s="14">
        <v>13</v>
      </c>
      <c r="C88" s="14" t="s">
        <v>10</v>
      </c>
      <c r="D88" s="12">
        <v>45218</v>
      </c>
      <c r="E88" s="13">
        <v>0.33333333333333331</v>
      </c>
      <c r="F88" s="14" t="s">
        <v>184</v>
      </c>
      <c r="G88" s="14" t="str">
        <f>_xlfn.XLOOKUP(entradas_hist[[#This Row],[ID]],[1]!total_leyenda[ID],[1]!total_leyenda[categoria])</f>
        <v>PORTA</v>
      </c>
      <c r="H88" t="s">
        <v>12</v>
      </c>
      <c r="I88" s="9">
        <v>45317.6875</v>
      </c>
    </row>
    <row r="89" spans="1:9" x14ac:dyDescent="0.25">
      <c r="A89" s="10" t="s">
        <v>185</v>
      </c>
      <c r="B89" s="14">
        <v>39</v>
      </c>
      <c r="C89" s="14" t="s">
        <v>10</v>
      </c>
      <c r="D89" s="12">
        <v>45218</v>
      </c>
      <c r="E89" s="13">
        <v>0.33333333333333331</v>
      </c>
      <c r="F89" s="14" t="s">
        <v>186</v>
      </c>
      <c r="G89" s="14" t="str">
        <f>_xlfn.XLOOKUP(entradas_hist[[#This Row],[ID]],[1]!total_leyenda[ID],[1]!total_leyenda[categoria])</f>
        <v>PORTA</v>
      </c>
      <c r="H89" t="s">
        <v>12</v>
      </c>
      <c r="I89" s="9">
        <v>45317.6875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847B-4DB9-4A71-AD44-E86F15C5F8B3}">
  <sheetPr codeName="Sheet5"/>
  <dimension ref="A1:S16"/>
  <sheetViews>
    <sheetView zoomScaleNormal="100" workbookViewId="0">
      <selection activeCell="G38" sqref="G38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8.85546875" bestFit="1" customWidth="1"/>
    <col min="4" max="4" width="13.28515625" bestFit="1" customWidth="1"/>
    <col min="5" max="5" width="16.28515625" bestFit="1" customWidth="1"/>
    <col min="6" max="6" width="32" bestFit="1" customWidth="1"/>
    <col min="7" max="8" width="20.28515625" customWidth="1"/>
    <col min="9" max="10" width="31.85546875" customWidth="1"/>
    <col min="11" max="11" width="13.85546875" bestFit="1" customWidth="1"/>
    <col min="12" max="12" width="19.28515625" bestFit="1" customWidth="1"/>
    <col min="13" max="13" width="32.7109375" customWidth="1"/>
    <col min="15" max="15" width="19.28515625" style="17" bestFit="1" customWidth="1"/>
  </cols>
  <sheetData>
    <row r="1" spans="1:19" x14ac:dyDescent="0.25">
      <c r="A1" t="s">
        <v>187</v>
      </c>
      <c r="B1" s="3" t="s">
        <v>188</v>
      </c>
      <c r="C1" s="4" t="s">
        <v>189</v>
      </c>
      <c r="D1" s="16" t="s">
        <v>190</v>
      </c>
      <c r="E1" t="s">
        <v>191</v>
      </c>
      <c r="F1" s="2" t="s">
        <v>5</v>
      </c>
      <c r="G1" t="s">
        <v>1</v>
      </c>
      <c r="H1" t="s">
        <v>192</v>
      </c>
      <c r="I1" t="s">
        <v>2</v>
      </c>
      <c r="J1" t="s">
        <v>193</v>
      </c>
      <c r="K1" t="s">
        <v>7</v>
      </c>
      <c r="L1" s="17" t="s">
        <v>8</v>
      </c>
      <c r="M1" s="18" t="s">
        <v>6</v>
      </c>
      <c r="O1">
        <f ca="1">OFFSET(A1,COUNTA(salidas_hist[FACTURA_ID]),0,1,1) + 1</f>
        <v>12</v>
      </c>
    </row>
    <row r="2" spans="1:19" x14ac:dyDescent="0.25">
      <c r="A2" s="6" t="s">
        <v>194</v>
      </c>
      <c r="B2" s="7">
        <v>45219</v>
      </c>
      <c r="C2" s="8">
        <v>0.33333333333333331</v>
      </c>
      <c r="D2" s="8"/>
      <c r="E2" s="6" t="s">
        <v>9</v>
      </c>
      <c r="F2" t="s">
        <v>11</v>
      </c>
      <c r="G2">
        <v>3</v>
      </c>
      <c r="H2">
        <v>284.51</v>
      </c>
      <c r="I2" t="s">
        <v>195</v>
      </c>
      <c r="J2">
        <v>853.53</v>
      </c>
      <c r="K2" t="s">
        <v>196</v>
      </c>
      <c r="L2" s="15">
        <v>45317.693055555559</v>
      </c>
      <c r="M2" t="str">
        <f>_xlfn.XLOOKUP(salidas_hist[[#This Row],[PRODUCTO_ID]],[1]!total_leyenda[ID],[1]!total_leyenda[categoria])</f>
        <v>Parafinado</v>
      </c>
      <c r="O2"/>
    </row>
    <row r="3" spans="1:19" x14ac:dyDescent="0.25">
      <c r="A3" s="6" t="s">
        <v>197</v>
      </c>
      <c r="B3" s="7">
        <v>45224</v>
      </c>
      <c r="C3" s="8">
        <v>0.33333333333333331</v>
      </c>
      <c r="D3" s="8"/>
      <c r="E3" s="6" t="s">
        <v>9</v>
      </c>
      <c r="F3" t="s">
        <v>11</v>
      </c>
      <c r="G3">
        <v>2</v>
      </c>
      <c r="H3">
        <v>1019.05</v>
      </c>
      <c r="I3" t="s">
        <v>195</v>
      </c>
      <c r="J3">
        <v>2038.1</v>
      </c>
      <c r="K3" t="s">
        <v>196</v>
      </c>
      <c r="L3" s="15">
        <v>45317.693055555559</v>
      </c>
      <c r="M3" t="str">
        <f>_xlfn.XLOOKUP(salidas_hist[[#This Row],[PRODUCTO_ID]],[1]!total_leyenda[ID],[1]!total_leyenda[categoria])</f>
        <v>Parafinado</v>
      </c>
      <c r="O3"/>
    </row>
    <row r="4" spans="1:19" x14ac:dyDescent="0.25">
      <c r="A4" s="6" t="s">
        <v>198</v>
      </c>
      <c r="B4" s="7">
        <v>45224</v>
      </c>
      <c r="C4" s="8">
        <v>0.33333333333333331</v>
      </c>
      <c r="D4" s="8"/>
      <c r="E4" s="6" t="s">
        <v>9</v>
      </c>
      <c r="F4" t="s">
        <v>11</v>
      </c>
      <c r="G4">
        <v>60</v>
      </c>
      <c r="H4">
        <v>325.97000000000003</v>
      </c>
      <c r="I4" t="s">
        <v>195</v>
      </c>
      <c r="J4">
        <v>19558.2</v>
      </c>
      <c r="K4" t="s">
        <v>196</v>
      </c>
      <c r="L4" s="15">
        <v>45317.693055555559</v>
      </c>
      <c r="M4" t="str">
        <f>_xlfn.XLOOKUP(salidas_hist[[#This Row],[PRODUCTO_ID]],[1]!total_leyenda[ID],[1]!total_leyenda[categoria])</f>
        <v>Parafinado</v>
      </c>
      <c r="O4"/>
    </row>
    <row r="5" spans="1:19" x14ac:dyDescent="0.25">
      <c r="A5" s="6" t="s">
        <v>199</v>
      </c>
      <c r="B5" s="7">
        <v>45255</v>
      </c>
      <c r="C5" s="8">
        <v>0.33333333333333331</v>
      </c>
      <c r="D5" s="8"/>
      <c r="E5" s="6" t="s">
        <v>9</v>
      </c>
      <c r="F5" t="s">
        <v>11</v>
      </c>
      <c r="G5">
        <v>5</v>
      </c>
      <c r="H5">
        <v>544.63</v>
      </c>
      <c r="I5" t="s">
        <v>195</v>
      </c>
      <c r="J5">
        <v>2723.15</v>
      </c>
      <c r="K5" t="s">
        <v>196</v>
      </c>
      <c r="L5" s="15">
        <v>45317.693055555559</v>
      </c>
      <c r="M5" t="str">
        <f>_xlfn.XLOOKUP(salidas_hist[[#This Row],[PRODUCTO_ID]],[1]!total_leyenda[ID],[1]!total_leyenda[categoria])</f>
        <v>Parafinado</v>
      </c>
      <c r="O5"/>
    </row>
    <row r="6" spans="1:19" x14ac:dyDescent="0.25">
      <c r="A6" s="6" t="s">
        <v>200</v>
      </c>
      <c r="B6" s="7">
        <v>45302</v>
      </c>
      <c r="C6" s="8">
        <v>0.33333333333333331</v>
      </c>
      <c r="D6" s="8"/>
      <c r="E6" s="6" t="s">
        <v>9</v>
      </c>
      <c r="F6" t="s">
        <v>11</v>
      </c>
      <c r="G6">
        <v>5</v>
      </c>
      <c r="H6">
        <v>676.68</v>
      </c>
      <c r="I6" t="s">
        <v>195</v>
      </c>
      <c r="J6">
        <v>3383.4</v>
      </c>
      <c r="K6" t="s">
        <v>196</v>
      </c>
      <c r="L6" s="15">
        <v>45317.693055555559</v>
      </c>
      <c r="M6" t="str">
        <f>_xlfn.XLOOKUP(salidas_hist[[#This Row],[PRODUCTO_ID]],[1]!total_leyenda[ID],[1]!total_leyenda[categoria])</f>
        <v>Parafinado</v>
      </c>
      <c r="O6"/>
    </row>
    <row r="7" spans="1:19" hidden="1" x14ac:dyDescent="0.25">
      <c r="A7" s="6" t="s">
        <v>201</v>
      </c>
      <c r="B7" s="7">
        <v>45255</v>
      </c>
      <c r="C7" s="8">
        <v>0.33333333333333331</v>
      </c>
      <c r="D7" s="8"/>
      <c r="E7" s="6" t="s">
        <v>13</v>
      </c>
      <c r="F7" t="s">
        <v>11</v>
      </c>
      <c r="G7">
        <v>20</v>
      </c>
      <c r="H7">
        <v>1003.57</v>
      </c>
      <c r="I7" t="s">
        <v>195</v>
      </c>
      <c r="J7">
        <v>20071.400000000001</v>
      </c>
      <c r="K7" t="s">
        <v>196</v>
      </c>
      <c r="L7" s="15">
        <v>45317.698611111111</v>
      </c>
      <c r="M7" t="str">
        <f>_xlfn.XLOOKUP(salidas_hist[[#This Row],[PRODUCTO_ID]],[1]!total_leyenda[ID],[1]!total_leyenda[categoria])</f>
        <v>Parafinado</v>
      </c>
      <c r="O7"/>
    </row>
    <row r="8" spans="1:19" hidden="1" x14ac:dyDescent="0.25">
      <c r="A8" s="6" t="s">
        <v>202</v>
      </c>
      <c r="B8" s="7">
        <v>45302</v>
      </c>
      <c r="C8" s="8">
        <v>0.33333333333333331</v>
      </c>
      <c r="D8" s="8"/>
      <c r="E8" s="6" t="s">
        <v>13</v>
      </c>
      <c r="F8" t="s">
        <v>14</v>
      </c>
      <c r="G8">
        <v>3</v>
      </c>
      <c r="H8">
        <v>284.51</v>
      </c>
      <c r="I8" t="s">
        <v>195</v>
      </c>
      <c r="J8">
        <v>853.53</v>
      </c>
      <c r="K8" t="s">
        <v>196</v>
      </c>
      <c r="L8" s="15">
        <v>45317.698611111111</v>
      </c>
      <c r="M8" t="str">
        <f>_xlfn.XLOOKUP(salidas_hist[[#This Row],[PRODUCTO_ID]],[1]!total_leyenda[ID],[1]!total_leyenda[categoria])</f>
        <v>Parafinado</v>
      </c>
      <c r="O8"/>
    </row>
    <row r="9" spans="1:19" hidden="1" x14ac:dyDescent="0.25">
      <c r="A9" s="6">
        <v>8</v>
      </c>
      <c r="B9" s="7">
        <v>45329</v>
      </c>
      <c r="C9" s="8">
        <v>0.50319444444444439</v>
      </c>
      <c r="D9" s="8" t="s">
        <v>203</v>
      </c>
      <c r="E9" s="6" t="s">
        <v>23</v>
      </c>
      <c r="F9" s="6" t="s">
        <v>24</v>
      </c>
      <c r="G9">
        <v>2</v>
      </c>
      <c r="H9">
        <v>1019.05</v>
      </c>
      <c r="I9" t="s">
        <v>195</v>
      </c>
      <c r="J9">
        <v>2038.1</v>
      </c>
      <c r="K9" t="s">
        <v>196</v>
      </c>
      <c r="L9" s="15">
        <v>45329.503194444442</v>
      </c>
      <c r="M9" t="str">
        <f>_xlfn.XLOOKUP(salidas_hist[[#This Row],[PRODUCTO_ID]],[1]!total_leyenda[ID],[1]!total_leyenda[categoria])</f>
        <v>Parafinado</v>
      </c>
    </row>
    <row r="10" spans="1:19" hidden="1" x14ac:dyDescent="0.25">
      <c r="A10" s="6">
        <v>9</v>
      </c>
      <c r="B10" s="7">
        <v>45329</v>
      </c>
      <c r="C10" s="8">
        <v>0.50603009259259257</v>
      </c>
      <c r="D10" s="8" t="s">
        <v>203</v>
      </c>
      <c r="E10" s="6" t="s">
        <v>23</v>
      </c>
      <c r="F10" s="6" t="s">
        <v>24</v>
      </c>
      <c r="G10">
        <v>60</v>
      </c>
      <c r="H10">
        <v>325.97000000000003</v>
      </c>
      <c r="I10" t="s">
        <v>195</v>
      </c>
      <c r="J10">
        <v>19558.2</v>
      </c>
      <c r="K10" t="s">
        <v>196</v>
      </c>
      <c r="L10" s="15">
        <v>45329.506030092591</v>
      </c>
      <c r="M10" t="str">
        <f>_xlfn.XLOOKUP(salidas_hist[[#This Row],[PRODUCTO_ID]],[1]!total_leyenda[ID],[1]!total_leyenda[categoria])</f>
        <v>Parafinado</v>
      </c>
    </row>
    <row r="11" spans="1:19" x14ac:dyDescent="0.25">
      <c r="A11" s="6">
        <v>10</v>
      </c>
      <c r="B11" s="7">
        <v>45357</v>
      </c>
      <c r="C11" s="8">
        <v>0.65482638888888889</v>
      </c>
      <c r="D11" s="8" t="s">
        <v>203</v>
      </c>
      <c r="E11" s="6" t="s">
        <v>9</v>
      </c>
      <c r="F11" s="6" t="s">
        <v>11</v>
      </c>
      <c r="G11">
        <v>3</v>
      </c>
      <c r="H11">
        <v>284.51</v>
      </c>
      <c r="I11" t="s">
        <v>204</v>
      </c>
      <c r="J11">
        <v>853.53</v>
      </c>
      <c r="K11" t="s">
        <v>196</v>
      </c>
      <c r="L11" s="15">
        <v>45357.654826388891</v>
      </c>
      <c r="M11" t="str">
        <f>_xlfn.XLOOKUP(salidas_hist[[#This Row],[PRODUCTO_ID]],[1]!total_leyenda[ID],[1]!total_leyenda[categoria])</f>
        <v>Parafinado</v>
      </c>
    </row>
    <row r="12" spans="1:19" ht="16.5" hidden="1" x14ac:dyDescent="0.3">
      <c r="A12" s="6">
        <v>10</v>
      </c>
      <c r="B12" s="7">
        <v>45357</v>
      </c>
      <c r="C12" s="8">
        <v>0.65482638888888889</v>
      </c>
      <c r="D12" s="8" t="s">
        <v>203</v>
      </c>
      <c r="E12" s="6" t="s">
        <v>13</v>
      </c>
      <c r="F12" s="6" t="s">
        <v>14</v>
      </c>
      <c r="G12">
        <v>2</v>
      </c>
      <c r="H12">
        <v>1019.05</v>
      </c>
      <c r="I12" t="s">
        <v>205</v>
      </c>
      <c r="J12">
        <v>2038.1</v>
      </c>
      <c r="K12" t="s">
        <v>196</v>
      </c>
      <c r="L12" s="15">
        <v>45357.654826388891</v>
      </c>
      <c r="M12" t="str">
        <f>_xlfn.XLOOKUP(salidas_hist[[#This Row],[PRODUCTO_ID]],[1]!total_leyenda[ID],[1]!total_leyenda[categoria])</f>
        <v>Parafinado</v>
      </c>
      <c r="O12" s="19"/>
      <c r="P12" s="19"/>
      <c r="Q12" s="20"/>
      <c r="R12" s="21"/>
      <c r="S12" s="22"/>
    </row>
    <row r="13" spans="1:19" hidden="1" x14ac:dyDescent="0.25">
      <c r="A13" s="6">
        <v>11</v>
      </c>
      <c r="B13" s="7">
        <v>45357</v>
      </c>
      <c r="C13" s="8">
        <v>0.71976851851851853</v>
      </c>
      <c r="D13" s="8" t="s">
        <v>203</v>
      </c>
      <c r="E13" s="6" t="s">
        <v>111</v>
      </c>
      <c r="F13" s="6" t="s">
        <v>112</v>
      </c>
      <c r="G13">
        <v>60</v>
      </c>
      <c r="H13">
        <v>325.97000000000003</v>
      </c>
      <c r="J13">
        <v>19558.2</v>
      </c>
      <c r="K13" t="s">
        <v>196</v>
      </c>
      <c r="L13" s="15">
        <v>45357.719768518517</v>
      </c>
      <c r="M13" t="str">
        <f>_xlfn.XLOOKUP(salidas_hist[[#This Row],[PRODUCTO_ID]],[1]!total_leyenda[ID],[1]!total_leyenda[categoria])</f>
        <v>Palillo Bamboo</v>
      </c>
    </row>
    <row r="14" spans="1:19" hidden="1" x14ac:dyDescent="0.25">
      <c r="A14" s="6">
        <v>11</v>
      </c>
      <c r="B14" s="7">
        <v>45357</v>
      </c>
      <c r="C14" s="8">
        <v>0.71976851851851853</v>
      </c>
      <c r="D14" s="8" t="s">
        <v>203</v>
      </c>
      <c r="E14" s="6" t="s">
        <v>105</v>
      </c>
      <c r="F14" s="6" t="s">
        <v>106</v>
      </c>
      <c r="G14">
        <v>5</v>
      </c>
      <c r="H14">
        <v>544.63</v>
      </c>
      <c r="J14">
        <v>2723.15</v>
      </c>
      <c r="K14" t="s">
        <v>196</v>
      </c>
      <c r="L14" s="15">
        <v>45357.719768518517</v>
      </c>
      <c r="M14" t="str">
        <f>_xlfn.XLOOKUP(salidas_hist[[#This Row],[PRODUCTO_ID]],[1]!total_leyenda[ID],[1]!total_leyenda[categoria])</f>
        <v>Papel Aluminio</v>
      </c>
    </row>
    <row r="15" spans="1:19" hidden="1" x14ac:dyDescent="0.25">
      <c r="A15" s="6">
        <v>11</v>
      </c>
      <c r="B15" s="7">
        <v>45357</v>
      </c>
      <c r="C15" s="8">
        <v>0.71976851851851853</v>
      </c>
      <c r="D15" s="8" t="s">
        <v>203</v>
      </c>
      <c r="E15" s="6" t="s">
        <v>129</v>
      </c>
      <c r="F15" s="6" t="s">
        <v>130</v>
      </c>
      <c r="G15">
        <v>5</v>
      </c>
      <c r="H15">
        <v>676.68</v>
      </c>
      <c r="J15">
        <v>3383.4</v>
      </c>
      <c r="K15" t="s">
        <v>196</v>
      </c>
      <c r="L15" s="15">
        <v>45357.719768518517</v>
      </c>
      <c r="M15" t="str">
        <f>_xlfn.XLOOKUP(salidas_hist[[#This Row],[PRODUCTO_ID]],[1]!total_leyenda[ID],[1]!total_leyenda[categoria])</f>
        <v>VINIPEL</v>
      </c>
    </row>
    <row r="16" spans="1:19" hidden="1" x14ac:dyDescent="0.25">
      <c r="A16" s="6">
        <v>11</v>
      </c>
      <c r="B16" s="7">
        <v>45357</v>
      </c>
      <c r="C16" s="8">
        <v>0.71976851851851853</v>
      </c>
      <c r="D16" s="8" t="s">
        <v>203</v>
      </c>
      <c r="E16" s="6" t="s">
        <v>171</v>
      </c>
      <c r="F16" s="6" t="s">
        <v>172</v>
      </c>
      <c r="G16">
        <v>20</v>
      </c>
      <c r="H16">
        <v>1003.57</v>
      </c>
      <c r="J16">
        <v>20071.400000000001</v>
      </c>
      <c r="K16" t="s">
        <v>196</v>
      </c>
      <c r="L16" s="15">
        <v>45357.719768518517</v>
      </c>
      <c r="M16" t="str">
        <f>_xlfn.XLOOKUP(salidas_hist[[#This Row],[PRODUCTO_ID]],[1]!total_leyenda[ID],[1]!total_leyenda[categoria])</f>
        <v>Bolsa Polipropileno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14E3-1E73-44C7-BE00-75800B582674}">
  <sheetPr codeName="Sheet8"/>
  <dimension ref="A1:M104"/>
  <sheetViews>
    <sheetView workbookViewId="0">
      <selection activeCell="G38" sqref="G38"/>
    </sheetView>
  </sheetViews>
  <sheetFormatPr defaultRowHeight="15" x14ac:dyDescent="0.25"/>
  <cols>
    <col min="1" max="1" width="9.85546875" bestFit="1" customWidth="1"/>
    <col min="2" max="2" width="7.85546875" bestFit="1" customWidth="1"/>
    <col min="3" max="3" width="14" bestFit="1" customWidth="1"/>
    <col min="4" max="4" width="11.42578125" bestFit="1" customWidth="1"/>
    <col min="5" max="5" width="10.7109375" bestFit="1" customWidth="1"/>
    <col min="6" max="7" width="11.42578125" bestFit="1" customWidth="1"/>
    <col min="8" max="8" width="39.42578125" bestFit="1" customWidth="1"/>
    <col min="9" max="9" width="18.5703125" bestFit="1" customWidth="1"/>
    <col min="10" max="10" width="14.140625" bestFit="1" customWidth="1"/>
    <col min="11" max="11" width="15.5703125" customWidth="1"/>
    <col min="12" max="12" width="11.140625" bestFit="1" customWidth="1"/>
    <col min="13" max="13" width="9.85546875" bestFit="1" customWidth="1"/>
    <col min="14" max="14" width="11.140625" bestFit="1" customWidth="1"/>
    <col min="15" max="15" width="9.85546875" bestFit="1" customWidth="1"/>
    <col min="16" max="16" width="11.140625" bestFit="1" customWidth="1"/>
    <col min="17" max="17" width="17" bestFit="1" customWidth="1"/>
    <col min="18" max="18" width="15.5703125" bestFit="1" customWidth="1"/>
    <col min="19" max="19" width="32.7109375" bestFit="1" customWidth="1"/>
    <col min="20" max="20" width="20.5703125" bestFit="1" customWidth="1"/>
  </cols>
  <sheetData>
    <row r="1" spans="1:12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8</v>
      </c>
      <c r="L1" t="s">
        <v>216</v>
      </c>
    </row>
    <row r="2" spans="1:12" x14ac:dyDescent="0.25">
      <c r="A2" t="s">
        <v>217</v>
      </c>
      <c r="B2" t="s">
        <v>12</v>
      </c>
      <c r="C2" t="s">
        <v>127</v>
      </c>
      <c r="D2">
        <v>0</v>
      </c>
      <c r="E2" s="23">
        <v>45218</v>
      </c>
      <c r="F2" s="24">
        <v>0.33333333333333331</v>
      </c>
      <c r="G2" s="24">
        <v>0.33333333333333331</v>
      </c>
      <c r="H2" t="s">
        <v>128</v>
      </c>
      <c r="I2" t="s">
        <v>218</v>
      </c>
      <c r="J2" t="s">
        <v>10</v>
      </c>
      <c r="K2" s="25">
        <v>45317.6875</v>
      </c>
      <c r="L2">
        <f>SUMIF(C$2:C2, historico_movimientos[[#This Row],[id_producto]],D$2:D2)</f>
        <v>0</v>
      </c>
    </row>
    <row r="3" spans="1:12" x14ac:dyDescent="0.25">
      <c r="A3" t="s">
        <v>219</v>
      </c>
      <c r="B3" t="s">
        <v>12</v>
      </c>
      <c r="C3" t="s">
        <v>129</v>
      </c>
      <c r="D3">
        <v>67</v>
      </c>
      <c r="E3" s="23">
        <v>45218</v>
      </c>
      <c r="F3" s="24">
        <v>0.33333333333333331</v>
      </c>
      <c r="G3" s="24">
        <v>0.33333333333333331</v>
      </c>
      <c r="H3" t="s">
        <v>130</v>
      </c>
      <c r="I3" t="s">
        <v>218</v>
      </c>
      <c r="J3" t="s">
        <v>10</v>
      </c>
      <c r="K3" s="25">
        <v>45317.6875</v>
      </c>
      <c r="L3">
        <f>SUMIF(C$2:C3, historico_movimientos[[#This Row],[id_producto]],D$2:D3)</f>
        <v>67</v>
      </c>
    </row>
    <row r="4" spans="1:12" x14ac:dyDescent="0.25">
      <c r="A4" t="s">
        <v>220</v>
      </c>
      <c r="B4" t="s">
        <v>12</v>
      </c>
      <c r="C4" t="s">
        <v>125</v>
      </c>
      <c r="D4">
        <v>2</v>
      </c>
      <c r="E4" s="23">
        <v>45218</v>
      </c>
      <c r="F4" s="24">
        <v>0.33333333333333331</v>
      </c>
      <c r="G4" s="24">
        <v>0.33333333333333331</v>
      </c>
      <c r="H4" t="s">
        <v>126</v>
      </c>
      <c r="I4" t="s">
        <v>218</v>
      </c>
      <c r="J4" t="s">
        <v>10</v>
      </c>
      <c r="K4" s="25">
        <v>45317.6875</v>
      </c>
      <c r="L4">
        <f>SUMIF(C$2:C4, historico_movimientos[[#This Row],[id_producto]],D$2:D4)</f>
        <v>2</v>
      </c>
    </row>
    <row r="5" spans="1:12" x14ac:dyDescent="0.25">
      <c r="A5" t="s">
        <v>221</v>
      </c>
      <c r="B5" t="s">
        <v>12</v>
      </c>
      <c r="C5" t="s">
        <v>121</v>
      </c>
      <c r="D5">
        <v>5</v>
      </c>
      <c r="E5" s="23">
        <v>45218</v>
      </c>
      <c r="F5" s="24">
        <v>0.33333333333333331</v>
      </c>
      <c r="G5" s="24">
        <v>0.33333333333333331</v>
      </c>
      <c r="H5" t="s">
        <v>122</v>
      </c>
      <c r="I5" t="s">
        <v>218</v>
      </c>
      <c r="J5" t="s">
        <v>10</v>
      </c>
      <c r="K5" s="25">
        <v>45317.6875</v>
      </c>
      <c r="L5">
        <f>SUMIF(C$2:C5, historico_movimientos[[#This Row],[id_producto]],D$2:D5)</f>
        <v>5</v>
      </c>
    </row>
    <row r="6" spans="1:12" x14ac:dyDescent="0.25">
      <c r="A6" t="s">
        <v>222</v>
      </c>
      <c r="B6" t="s">
        <v>12</v>
      </c>
      <c r="C6" t="s">
        <v>123</v>
      </c>
      <c r="D6">
        <v>13</v>
      </c>
      <c r="E6" s="23">
        <v>45218</v>
      </c>
      <c r="F6" s="24">
        <v>0.33333333333333331</v>
      </c>
      <c r="G6" s="24">
        <v>0.33333333333333331</v>
      </c>
      <c r="H6" t="s">
        <v>124</v>
      </c>
      <c r="I6" t="s">
        <v>218</v>
      </c>
      <c r="J6" t="s">
        <v>10</v>
      </c>
      <c r="K6" s="25">
        <v>45317.6875</v>
      </c>
      <c r="L6">
        <f>SUMIF(C$2:C6, historico_movimientos[[#This Row],[id_producto]],D$2:D6)</f>
        <v>13</v>
      </c>
    </row>
    <row r="7" spans="1:12" x14ac:dyDescent="0.25">
      <c r="A7" t="s">
        <v>223</v>
      </c>
      <c r="B7" t="s">
        <v>12</v>
      </c>
      <c r="C7" t="s">
        <v>131</v>
      </c>
      <c r="D7">
        <v>0</v>
      </c>
      <c r="E7" s="23">
        <v>45218</v>
      </c>
      <c r="F7" s="24">
        <v>0.33333333333333331</v>
      </c>
      <c r="G7" s="24">
        <v>0.33333333333333331</v>
      </c>
      <c r="H7" t="s">
        <v>132</v>
      </c>
      <c r="I7" t="s">
        <v>218</v>
      </c>
      <c r="J7" t="s">
        <v>10</v>
      </c>
      <c r="K7" s="25">
        <v>45317.6875</v>
      </c>
      <c r="L7">
        <f>SUMIF(C$2:C7, historico_movimientos[[#This Row],[id_producto]],D$2:D7)</f>
        <v>0</v>
      </c>
    </row>
    <row r="8" spans="1:12" x14ac:dyDescent="0.25">
      <c r="A8" t="s">
        <v>224</v>
      </c>
      <c r="B8" t="s">
        <v>12</v>
      </c>
      <c r="C8" t="s">
        <v>139</v>
      </c>
      <c r="D8">
        <v>0</v>
      </c>
      <c r="E8" s="23">
        <v>45218</v>
      </c>
      <c r="F8" s="24">
        <v>0.33333333333333331</v>
      </c>
      <c r="G8" s="24">
        <v>0.33333333333333331</v>
      </c>
      <c r="H8" t="s">
        <v>140</v>
      </c>
      <c r="I8" t="s">
        <v>218</v>
      </c>
      <c r="J8" t="s">
        <v>10</v>
      </c>
      <c r="K8" s="25">
        <v>45317.6875</v>
      </c>
      <c r="L8">
        <f>SUMIF(C$2:C8, historico_movimientos[[#This Row],[id_producto]],D$2:D8)</f>
        <v>0</v>
      </c>
    </row>
    <row r="9" spans="1:12" x14ac:dyDescent="0.25">
      <c r="A9" t="s">
        <v>225</v>
      </c>
      <c r="B9" t="s">
        <v>12</v>
      </c>
      <c r="C9" t="s">
        <v>141</v>
      </c>
      <c r="D9">
        <v>23</v>
      </c>
      <c r="E9" s="23">
        <v>45218</v>
      </c>
      <c r="F9" s="24">
        <v>0.33333333333333331</v>
      </c>
      <c r="G9" s="24">
        <v>0.33333333333333331</v>
      </c>
      <c r="H9" t="s">
        <v>142</v>
      </c>
      <c r="I9" t="s">
        <v>218</v>
      </c>
      <c r="J9" t="s">
        <v>10</v>
      </c>
      <c r="K9" s="25">
        <v>45317.6875</v>
      </c>
      <c r="L9">
        <f>SUMIF(C$2:C9, historico_movimientos[[#This Row],[id_producto]],D$2:D9)</f>
        <v>23</v>
      </c>
    </row>
    <row r="10" spans="1:12" x14ac:dyDescent="0.25">
      <c r="A10" t="s">
        <v>226</v>
      </c>
      <c r="B10" t="s">
        <v>12</v>
      </c>
      <c r="C10" t="s">
        <v>137</v>
      </c>
      <c r="D10">
        <v>61</v>
      </c>
      <c r="E10" s="23">
        <v>45218</v>
      </c>
      <c r="F10" s="24">
        <v>0.33333333333333331</v>
      </c>
      <c r="G10" s="24">
        <v>0.33333333333333331</v>
      </c>
      <c r="H10" t="s">
        <v>138</v>
      </c>
      <c r="I10" t="s">
        <v>218</v>
      </c>
      <c r="J10" t="s">
        <v>10</v>
      </c>
      <c r="K10" s="25">
        <v>45317.6875</v>
      </c>
      <c r="L10">
        <f>SUMIF(C$2:C10, historico_movimientos[[#This Row],[id_producto]],D$2:D10)</f>
        <v>61</v>
      </c>
    </row>
    <row r="11" spans="1:12" x14ac:dyDescent="0.25">
      <c r="A11" t="s">
        <v>227</v>
      </c>
      <c r="B11" t="s">
        <v>12</v>
      </c>
      <c r="C11" t="s">
        <v>133</v>
      </c>
      <c r="D11">
        <v>0</v>
      </c>
      <c r="E11" s="23">
        <v>45218</v>
      </c>
      <c r="F11" s="24">
        <v>0.33333333333333331</v>
      </c>
      <c r="G11" s="24">
        <v>0.33333333333333331</v>
      </c>
      <c r="H11" t="s">
        <v>134</v>
      </c>
      <c r="I11" t="s">
        <v>218</v>
      </c>
      <c r="J11" t="s">
        <v>10</v>
      </c>
      <c r="K11" s="25">
        <v>45317.6875</v>
      </c>
      <c r="L11">
        <f>SUMIF(C$2:C11, historico_movimientos[[#This Row],[id_producto]],D$2:D11)</f>
        <v>0</v>
      </c>
    </row>
    <row r="12" spans="1:12" x14ac:dyDescent="0.25">
      <c r="A12" t="s">
        <v>228</v>
      </c>
      <c r="B12" t="s">
        <v>12</v>
      </c>
      <c r="C12" t="s">
        <v>135</v>
      </c>
      <c r="D12">
        <v>0</v>
      </c>
      <c r="E12" s="23">
        <v>45218</v>
      </c>
      <c r="F12" s="24">
        <v>0.33333333333333331</v>
      </c>
      <c r="G12" s="24">
        <v>0.33333333333333331</v>
      </c>
      <c r="H12" t="s">
        <v>136</v>
      </c>
      <c r="I12" t="s">
        <v>218</v>
      </c>
      <c r="J12" t="s">
        <v>10</v>
      </c>
      <c r="K12" s="25">
        <v>45317.6875</v>
      </c>
      <c r="L12">
        <f>SUMIF(C$2:C12, historico_movimientos[[#This Row],[id_producto]],D$2:D12)</f>
        <v>0</v>
      </c>
    </row>
    <row r="13" spans="1:12" x14ac:dyDescent="0.25">
      <c r="A13" t="s">
        <v>229</v>
      </c>
      <c r="B13" t="s">
        <v>12</v>
      </c>
      <c r="C13" t="s">
        <v>105</v>
      </c>
      <c r="D13">
        <v>7</v>
      </c>
      <c r="E13" s="23">
        <v>45218</v>
      </c>
      <c r="F13" s="24">
        <v>0.33333333333333331</v>
      </c>
      <c r="G13" s="24">
        <v>0.33333333333333331</v>
      </c>
      <c r="H13" t="s">
        <v>106</v>
      </c>
      <c r="I13" t="s">
        <v>230</v>
      </c>
      <c r="J13" t="s">
        <v>10</v>
      </c>
      <c r="K13" s="25">
        <v>45317.6875</v>
      </c>
      <c r="L13">
        <f>SUMIF(C$2:C13, historico_movimientos[[#This Row],[id_producto]],D$2:D13)</f>
        <v>7</v>
      </c>
    </row>
    <row r="14" spans="1:12" x14ac:dyDescent="0.25">
      <c r="A14" t="s">
        <v>231</v>
      </c>
      <c r="B14" t="s">
        <v>12</v>
      </c>
      <c r="C14" t="s">
        <v>107</v>
      </c>
      <c r="D14">
        <v>2</v>
      </c>
      <c r="E14" s="23">
        <v>45218</v>
      </c>
      <c r="F14" s="24">
        <v>0.33333333333333331</v>
      </c>
      <c r="G14" s="24">
        <v>0.33333333333333331</v>
      </c>
      <c r="H14" t="s">
        <v>108</v>
      </c>
      <c r="I14" t="s">
        <v>230</v>
      </c>
      <c r="J14" t="s">
        <v>10</v>
      </c>
      <c r="K14" s="25">
        <v>45317.6875</v>
      </c>
      <c r="L14">
        <f>SUMIF(C$2:C14, historico_movimientos[[#This Row],[id_producto]],D$2:D14)</f>
        <v>2</v>
      </c>
    </row>
    <row r="15" spans="1:12" x14ac:dyDescent="0.25">
      <c r="A15" t="s">
        <v>232</v>
      </c>
      <c r="B15" t="s">
        <v>12</v>
      </c>
      <c r="C15" t="s">
        <v>103</v>
      </c>
      <c r="D15">
        <v>9</v>
      </c>
      <c r="E15" s="23">
        <v>45218</v>
      </c>
      <c r="F15" s="24">
        <v>0.33333333333333331</v>
      </c>
      <c r="G15" s="24">
        <v>0.33333333333333331</v>
      </c>
      <c r="H15" t="s">
        <v>104</v>
      </c>
      <c r="I15" t="s">
        <v>230</v>
      </c>
      <c r="J15" t="s">
        <v>10</v>
      </c>
      <c r="K15" s="25">
        <v>45317.6875</v>
      </c>
      <c r="L15">
        <f>SUMIF(C$2:C15, historico_movimientos[[#This Row],[id_producto]],D$2:D15)</f>
        <v>9</v>
      </c>
    </row>
    <row r="16" spans="1:12" x14ac:dyDescent="0.25">
      <c r="A16" t="s">
        <v>233</v>
      </c>
      <c r="B16" t="s">
        <v>12</v>
      </c>
      <c r="C16" t="s">
        <v>99</v>
      </c>
      <c r="D16">
        <v>20</v>
      </c>
      <c r="E16" s="23">
        <v>45218</v>
      </c>
      <c r="F16" s="24">
        <v>0.33333333333333331</v>
      </c>
      <c r="G16" s="24">
        <v>0.33333333333333331</v>
      </c>
      <c r="H16" t="s">
        <v>100</v>
      </c>
      <c r="I16" t="s">
        <v>234</v>
      </c>
      <c r="J16" t="s">
        <v>10</v>
      </c>
      <c r="K16" s="25">
        <v>45317.6875</v>
      </c>
      <c r="L16">
        <f>SUMIF(C$2:C16, historico_movimientos[[#This Row],[id_producto]],D$2:D16)</f>
        <v>20</v>
      </c>
    </row>
    <row r="17" spans="1:12" x14ac:dyDescent="0.25">
      <c r="A17" t="s">
        <v>235</v>
      </c>
      <c r="B17" t="s">
        <v>12</v>
      </c>
      <c r="C17" t="s">
        <v>101</v>
      </c>
      <c r="D17">
        <v>27</v>
      </c>
      <c r="E17" s="23">
        <v>45218</v>
      </c>
      <c r="F17" s="24">
        <v>0.33333333333333331</v>
      </c>
      <c r="G17" s="24">
        <v>0.33333333333333331</v>
      </c>
      <c r="H17" t="s">
        <v>102</v>
      </c>
      <c r="I17" t="s">
        <v>230</v>
      </c>
      <c r="J17" t="s">
        <v>10</v>
      </c>
      <c r="K17" s="25">
        <v>45317.6875</v>
      </c>
      <c r="L17">
        <f>SUMIF(C$2:C17, historico_movimientos[[#This Row],[id_producto]],D$2:D17)</f>
        <v>27</v>
      </c>
    </row>
    <row r="18" spans="1:12" x14ac:dyDescent="0.25">
      <c r="A18" t="s">
        <v>236</v>
      </c>
      <c r="B18" t="s">
        <v>12</v>
      </c>
      <c r="C18" t="s">
        <v>109</v>
      </c>
      <c r="D18">
        <v>39</v>
      </c>
      <c r="E18" s="23">
        <v>45218</v>
      </c>
      <c r="F18" s="24">
        <v>0.33333333333333331</v>
      </c>
      <c r="G18" s="24">
        <v>0.33333333333333331</v>
      </c>
      <c r="H18" t="s">
        <v>110</v>
      </c>
      <c r="I18" t="s">
        <v>237</v>
      </c>
      <c r="J18" t="s">
        <v>10</v>
      </c>
      <c r="K18" s="25">
        <v>45317.6875</v>
      </c>
      <c r="L18">
        <f>SUMIF(C$2:C18, historico_movimientos[[#This Row],[id_producto]],D$2:D18)</f>
        <v>39</v>
      </c>
    </row>
    <row r="19" spans="1:12" x14ac:dyDescent="0.25">
      <c r="A19" t="s">
        <v>238</v>
      </c>
      <c r="B19" t="s">
        <v>12</v>
      </c>
      <c r="C19" t="s">
        <v>117</v>
      </c>
      <c r="D19">
        <v>9</v>
      </c>
      <c r="E19" s="23">
        <v>45218</v>
      </c>
      <c r="F19" s="24">
        <v>0.33333333333333331</v>
      </c>
      <c r="G19" s="24">
        <v>0.33333333333333331</v>
      </c>
      <c r="H19" t="s">
        <v>118</v>
      </c>
      <c r="I19" t="s">
        <v>239</v>
      </c>
      <c r="J19" t="s">
        <v>10</v>
      </c>
      <c r="K19" s="25">
        <v>45317.6875</v>
      </c>
      <c r="L19">
        <f>SUMIF(C$2:C19, historico_movimientos[[#This Row],[id_producto]],D$2:D19)</f>
        <v>9</v>
      </c>
    </row>
    <row r="20" spans="1:12" x14ac:dyDescent="0.25">
      <c r="A20" t="s">
        <v>240</v>
      </c>
      <c r="B20" t="s">
        <v>12</v>
      </c>
      <c r="C20" t="s">
        <v>119</v>
      </c>
      <c r="D20">
        <v>4</v>
      </c>
      <c r="E20" s="23">
        <v>45218</v>
      </c>
      <c r="F20" s="24">
        <v>0.33333333333333331</v>
      </c>
      <c r="G20" s="24">
        <v>0.33333333333333331</v>
      </c>
      <c r="H20" t="s">
        <v>120</v>
      </c>
      <c r="I20" t="s">
        <v>218</v>
      </c>
      <c r="J20" t="s">
        <v>10</v>
      </c>
      <c r="K20" s="25">
        <v>45317.6875</v>
      </c>
      <c r="L20">
        <f>SUMIF(C$2:C20, historico_movimientos[[#This Row],[id_producto]],D$2:D20)</f>
        <v>4</v>
      </c>
    </row>
    <row r="21" spans="1:12" x14ac:dyDescent="0.25">
      <c r="A21" t="s">
        <v>241</v>
      </c>
      <c r="B21" t="s">
        <v>12</v>
      </c>
      <c r="C21" t="s">
        <v>115</v>
      </c>
      <c r="D21">
        <v>30</v>
      </c>
      <c r="E21" s="23">
        <v>45218</v>
      </c>
      <c r="F21" s="24">
        <v>0.33333333333333331</v>
      </c>
      <c r="G21" s="24">
        <v>0.33333333333333331</v>
      </c>
      <c r="H21" t="s">
        <v>116</v>
      </c>
      <c r="I21" t="s">
        <v>239</v>
      </c>
      <c r="J21" t="s">
        <v>10</v>
      </c>
      <c r="K21" s="25">
        <v>45317.6875</v>
      </c>
      <c r="L21">
        <f>SUMIF(C$2:C21, historico_movimientos[[#This Row],[id_producto]],D$2:D21)</f>
        <v>30</v>
      </c>
    </row>
    <row r="22" spans="1:12" x14ac:dyDescent="0.25">
      <c r="A22" t="s">
        <v>242</v>
      </c>
      <c r="B22" t="s">
        <v>12</v>
      </c>
      <c r="C22" t="s">
        <v>111</v>
      </c>
      <c r="D22">
        <v>1</v>
      </c>
      <c r="E22" s="23">
        <v>45218</v>
      </c>
      <c r="F22" s="24">
        <v>0.33333333333333331</v>
      </c>
      <c r="G22" s="24">
        <v>0.33333333333333331</v>
      </c>
      <c r="H22" t="s">
        <v>112</v>
      </c>
      <c r="I22" t="s">
        <v>239</v>
      </c>
      <c r="J22" t="s">
        <v>10</v>
      </c>
      <c r="K22" s="25">
        <v>45317.6875</v>
      </c>
      <c r="L22">
        <f>SUMIF(C$2:C22, historico_movimientos[[#This Row],[id_producto]],D$2:D22)</f>
        <v>1</v>
      </c>
    </row>
    <row r="23" spans="1:12" x14ac:dyDescent="0.25">
      <c r="A23" t="s">
        <v>243</v>
      </c>
      <c r="B23" t="s">
        <v>12</v>
      </c>
      <c r="C23" t="s">
        <v>113</v>
      </c>
      <c r="D23">
        <v>5</v>
      </c>
      <c r="E23" s="23">
        <v>45218</v>
      </c>
      <c r="F23" s="24">
        <v>0.33333333333333331</v>
      </c>
      <c r="G23" s="24">
        <v>0.33333333333333331</v>
      </c>
      <c r="H23" t="s">
        <v>114</v>
      </c>
      <c r="I23" t="s">
        <v>239</v>
      </c>
      <c r="J23" t="s">
        <v>10</v>
      </c>
      <c r="K23" s="25">
        <v>45317.6875</v>
      </c>
      <c r="L23">
        <f>SUMIF(C$2:C23, historico_movimientos[[#This Row],[id_producto]],D$2:D23)</f>
        <v>5</v>
      </c>
    </row>
    <row r="24" spans="1:12" x14ac:dyDescent="0.25">
      <c r="A24" t="s">
        <v>244</v>
      </c>
      <c r="B24" t="s">
        <v>12</v>
      </c>
      <c r="C24" t="s">
        <v>171</v>
      </c>
      <c r="D24">
        <v>10</v>
      </c>
      <c r="E24" s="23">
        <v>45218</v>
      </c>
      <c r="F24" s="24">
        <v>0.33333333333333331</v>
      </c>
      <c r="G24" s="24">
        <v>0.33333333333333331</v>
      </c>
      <c r="H24" t="s">
        <v>172</v>
      </c>
      <c r="I24" t="s">
        <v>245</v>
      </c>
      <c r="J24" t="s">
        <v>10</v>
      </c>
      <c r="K24" s="25">
        <v>45317.6875</v>
      </c>
      <c r="L24">
        <f>SUMIF(C$2:C24, historico_movimientos[[#This Row],[id_producto]],D$2:D24)</f>
        <v>10</v>
      </c>
    </row>
    <row r="25" spans="1:12" x14ac:dyDescent="0.25">
      <c r="A25" t="s">
        <v>246</v>
      </c>
      <c r="B25" t="s">
        <v>12</v>
      </c>
      <c r="C25" t="s">
        <v>173</v>
      </c>
      <c r="D25">
        <v>0</v>
      </c>
      <c r="E25" s="23">
        <v>45218</v>
      </c>
      <c r="F25" s="24">
        <v>0.33333333333333331</v>
      </c>
      <c r="G25" s="24">
        <v>0.33333333333333331</v>
      </c>
      <c r="H25" t="s">
        <v>174</v>
      </c>
      <c r="I25" t="s">
        <v>245</v>
      </c>
      <c r="J25" t="s">
        <v>10</v>
      </c>
      <c r="K25" s="25">
        <v>45317.6875</v>
      </c>
      <c r="L25">
        <f>SUMIF(C$2:C25, historico_movimientos[[#This Row],[id_producto]],D$2:D25)</f>
        <v>0</v>
      </c>
    </row>
    <row r="26" spans="1:12" x14ac:dyDescent="0.25">
      <c r="A26" t="s">
        <v>247</v>
      </c>
      <c r="B26" t="s">
        <v>12</v>
      </c>
      <c r="C26" t="s">
        <v>169</v>
      </c>
      <c r="D26">
        <v>0</v>
      </c>
      <c r="E26" s="23">
        <v>45218</v>
      </c>
      <c r="F26" s="24">
        <v>0.33333333333333331</v>
      </c>
      <c r="G26" s="24">
        <v>0.33333333333333331</v>
      </c>
      <c r="H26" t="s">
        <v>170</v>
      </c>
      <c r="I26" t="s">
        <v>245</v>
      </c>
      <c r="J26" t="s">
        <v>10</v>
      </c>
      <c r="K26" s="25">
        <v>45317.6875</v>
      </c>
      <c r="L26">
        <f>SUMIF(C$2:C26, historico_movimientos[[#This Row],[id_producto]],D$2:D26)</f>
        <v>0</v>
      </c>
    </row>
    <row r="27" spans="1:12" x14ac:dyDescent="0.25">
      <c r="A27" t="s">
        <v>248</v>
      </c>
      <c r="B27" t="s">
        <v>12</v>
      </c>
      <c r="C27" t="s">
        <v>165</v>
      </c>
      <c r="D27">
        <v>5</v>
      </c>
      <c r="E27" s="23">
        <v>45218</v>
      </c>
      <c r="F27" s="24">
        <v>0.33333333333333331</v>
      </c>
      <c r="G27" s="24">
        <v>0.33333333333333331</v>
      </c>
      <c r="H27" t="s">
        <v>166</v>
      </c>
      <c r="I27" t="s">
        <v>245</v>
      </c>
      <c r="J27" t="s">
        <v>10</v>
      </c>
      <c r="K27" s="25">
        <v>45317.6875</v>
      </c>
      <c r="L27">
        <f>SUMIF(C$2:C27, historico_movimientos[[#This Row],[id_producto]],D$2:D27)</f>
        <v>5</v>
      </c>
    </row>
    <row r="28" spans="1:12" x14ac:dyDescent="0.25">
      <c r="A28" t="s">
        <v>249</v>
      </c>
      <c r="B28" t="s">
        <v>12</v>
      </c>
      <c r="C28" t="s">
        <v>167</v>
      </c>
      <c r="D28">
        <v>4</v>
      </c>
      <c r="E28" s="23">
        <v>45218</v>
      </c>
      <c r="F28" s="24">
        <v>0.33333333333333331</v>
      </c>
      <c r="G28" s="24">
        <v>0.33333333333333331</v>
      </c>
      <c r="H28" t="s">
        <v>168</v>
      </c>
      <c r="I28" t="s">
        <v>245</v>
      </c>
      <c r="J28" t="s">
        <v>10</v>
      </c>
      <c r="K28" s="25">
        <v>45317.6875</v>
      </c>
      <c r="L28">
        <f>SUMIF(C$2:C28, historico_movimientos[[#This Row],[id_producto]],D$2:D28)</f>
        <v>4</v>
      </c>
    </row>
    <row r="29" spans="1:12" x14ac:dyDescent="0.25">
      <c r="A29" t="s">
        <v>250</v>
      </c>
      <c r="B29" t="s">
        <v>12</v>
      </c>
      <c r="C29" t="s">
        <v>175</v>
      </c>
      <c r="D29">
        <v>0</v>
      </c>
      <c r="E29" s="23">
        <v>45218</v>
      </c>
      <c r="F29" s="24">
        <v>0.33333333333333331</v>
      </c>
      <c r="G29" s="24">
        <v>0.33333333333333331</v>
      </c>
      <c r="H29" t="s">
        <v>176</v>
      </c>
      <c r="I29" t="s">
        <v>245</v>
      </c>
      <c r="J29" t="s">
        <v>10</v>
      </c>
      <c r="K29" s="25">
        <v>45317.6875</v>
      </c>
      <c r="L29">
        <f>SUMIF(C$2:C29, historico_movimientos[[#This Row],[id_producto]],D$2:D29)</f>
        <v>0</v>
      </c>
    </row>
    <row r="30" spans="1:12" x14ac:dyDescent="0.25">
      <c r="A30" t="s">
        <v>251</v>
      </c>
      <c r="B30" t="s">
        <v>12</v>
      </c>
      <c r="C30" t="s">
        <v>183</v>
      </c>
      <c r="D30">
        <v>13</v>
      </c>
      <c r="E30" s="23">
        <v>45218</v>
      </c>
      <c r="F30" s="24">
        <v>0.33333333333333331</v>
      </c>
      <c r="G30" s="24">
        <v>0.33333333333333331</v>
      </c>
      <c r="H30" t="s">
        <v>184</v>
      </c>
      <c r="I30" t="s">
        <v>252</v>
      </c>
      <c r="J30" t="s">
        <v>10</v>
      </c>
      <c r="K30" s="25">
        <v>45317.6875</v>
      </c>
      <c r="L30">
        <f>SUMIF(C$2:C30, historico_movimientos[[#This Row],[id_producto]],D$2:D30)</f>
        <v>13</v>
      </c>
    </row>
    <row r="31" spans="1:12" x14ac:dyDescent="0.25">
      <c r="A31" t="s">
        <v>253</v>
      </c>
      <c r="B31" t="s">
        <v>12</v>
      </c>
      <c r="C31" t="s">
        <v>185</v>
      </c>
      <c r="D31">
        <v>39</v>
      </c>
      <c r="E31" s="23">
        <v>45218</v>
      </c>
      <c r="F31" s="24">
        <v>0.33333333333333331</v>
      </c>
      <c r="G31" s="24">
        <v>0.33333333333333331</v>
      </c>
      <c r="H31" t="s">
        <v>186</v>
      </c>
      <c r="I31" t="s">
        <v>252</v>
      </c>
      <c r="J31" t="s">
        <v>10</v>
      </c>
      <c r="K31" s="25">
        <v>45317.6875</v>
      </c>
      <c r="L31">
        <f>SUMIF(C$2:C31, historico_movimientos[[#This Row],[id_producto]],D$2:D31)</f>
        <v>39</v>
      </c>
    </row>
    <row r="32" spans="1:12" x14ac:dyDescent="0.25">
      <c r="A32" t="s">
        <v>254</v>
      </c>
      <c r="B32" t="s">
        <v>12</v>
      </c>
      <c r="C32" t="s">
        <v>181</v>
      </c>
      <c r="D32">
        <v>0</v>
      </c>
      <c r="E32" s="23">
        <v>45218</v>
      </c>
      <c r="F32" s="24">
        <v>0.33333333333333331</v>
      </c>
      <c r="G32" s="24">
        <v>0.33333333333333331</v>
      </c>
      <c r="H32" t="s">
        <v>182</v>
      </c>
      <c r="I32" t="s">
        <v>252</v>
      </c>
      <c r="J32" t="s">
        <v>10</v>
      </c>
      <c r="K32" s="25">
        <v>45317.6875</v>
      </c>
      <c r="L32">
        <f>SUMIF(C$2:C32, historico_movimientos[[#This Row],[id_producto]],D$2:D32)</f>
        <v>0</v>
      </c>
    </row>
    <row r="33" spans="1:12" x14ac:dyDescent="0.25">
      <c r="A33" t="s">
        <v>255</v>
      </c>
      <c r="B33" t="s">
        <v>12</v>
      </c>
      <c r="C33" t="s">
        <v>177</v>
      </c>
      <c r="D33">
        <v>0</v>
      </c>
      <c r="E33" s="23">
        <v>45218</v>
      </c>
      <c r="F33" s="24">
        <v>0.33333333333333331</v>
      </c>
      <c r="G33" s="24">
        <v>0.33333333333333331</v>
      </c>
      <c r="H33" t="s">
        <v>178</v>
      </c>
      <c r="I33" t="s">
        <v>245</v>
      </c>
      <c r="J33" t="s">
        <v>10</v>
      </c>
      <c r="K33" s="25">
        <v>45317.6875</v>
      </c>
      <c r="L33">
        <f>SUMIF(C$2:C33, historico_movimientos[[#This Row],[id_producto]],D$2:D33)</f>
        <v>0</v>
      </c>
    </row>
    <row r="34" spans="1:12" x14ac:dyDescent="0.25">
      <c r="A34" t="s">
        <v>256</v>
      </c>
      <c r="B34" t="s">
        <v>12</v>
      </c>
      <c r="C34" t="s">
        <v>179</v>
      </c>
      <c r="D34">
        <v>28</v>
      </c>
      <c r="E34" s="23">
        <v>45218</v>
      </c>
      <c r="F34" s="24">
        <v>0.33333333333333331</v>
      </c>
      <c r="G34" s="24">
        <v>0.33333333333333331</v>
      </c>
      <c r="H34" t="s">
        <v>180</v>
      </c>
      <c r="I34" t="s">
        <v>252</v>
      </c>
      <c r="J34" t="s">
        <v>10</v>
      </c>
      <c r="K34" s="25">
        <v>45317.6875</v>
      </c>
      <c r="L34">
        <f>SUMIF(C$2:C34, historico_movimientos[[#This Row],[id_producto]],D$2:D34)</f>
        <v>28</v>
      </c>
    </row>
    <row r="35" spans="1:12" x14ac:dyDescent="0.25">
      <c r="A35" t="s">
        <v>257</v>
      </c>
      <c r="B35" t="s">
        <v>12</v>
      </c>
      <c r="C35" t="s">
        <v>149</v>
      </c>
      <c r="D35">
        <v>49</v>
      </c>
      <c r="E35" s="23">
        <v>45218</v>
      </c>
      <c r="F35" s="24">
        <v>0.33333333333333331</v>
      </c>
      <c r="G35" s="24">
        <v>0.33333333333333331</v>
      </c>
      <c r="H35" t="s">
        <v>150</v>
      </c>
      <c r="I35" t="s">
        <v>258</v>
      </c>
      <c r="J35" t="s">
        <v>10</v>
      </c>
      <c r="K35" s="25">
        <v>45317.6875</v>
      </c>
      <c r="L35">
        <f>SUMIF(C$2:C35, historico_movimientos[[#This Row],[id_producto]],D$2:D35)</f>
        <v>49</v>
      </c>
    </row>
    <row r="36" spans="1:12" x14ac:dyDescent="0.25">
      <c r="A36" t="s">
        <v>259</v>
      </c>
      <c r="B36" t="s">
        <v>12</v>
      </c>
      <c r="C36" t="s">
        <v>151</v>
      </c>
      <c r="D36">
        <v>3</v>
      </c>
      <c r="E36" s="23">
        <v>45218</v>
      </c>
      <c r="F36" s="24">
        <v>0.33333333333333331</v>
      </c>
      <c r="G36" s="24">
        <v>0.33333333333333331</v>
      </c>
      <c r="H36" t="s">
        <v>152</v>
      </c>
      <c r="I36" t="s">
        <v>258</v>
      </c>
      <c r="J36" t="s">
        <v>10</v>
      </c>
      <c r="K36" s="25">
        <v>45317.6875</v>
      </c>
      <c r="L36">
        <f>SUMIF(C$2:C36, historico_movimientos[[#This Row],[id_producto]],D$2:D36)</f>
        <v>3</v>
      </c>
    </row>
    <row r="37" spans="1:12" x14ac:dyDescent="0.25">
      <c r="A37" t="s">
        <v>260</v>
      </c>
      <c r="B37" t="s">
        <v>12</v>
      </c>
      <c r="C37" t="s">
        <v>147</v>
      </c>
      <c r="D37">
        <v>4</v>
      </c>
      <c r="E37" s="23">
        <v>45218</v>
      </c>
      <c r="F37" s="24">
        <v>0.33333333333333331</v>
      </c>
      <c r="G37" s="24">
        <v>0.33333333333333331</v>
      </c>
      <c r="H37" t="s">
        <v>148</v>
      </c>
      <c r="I37" t="s">
        <v>258</v>
      </c>
      <c r="J37" t="s">
        <v>10</v>
      </c>
      <c r="K37" s="25">
        <v>45317.6875</v>
      </c>
      <c r="L37">
        <f>SUMIF(C$2:C37, historico_movimientos[[#This Row],[id_producto]],D$2:D37)</f>
        <v>4</v>
      </c>
    </row>
    <row r="38" spans="1:12" x14ac:dyDescent="0.25">
      <c r="A38" t="s">
        <v>261</v>
      </c>
      <c r="B38" t="s">
        <v>12</v>
      </c>
      <c r="C38" t="s">
        <v>143</v>
      </c>
      <c r="D38">
        <v>32</v>
      </c>
      <c r="E38" s="23">
        <v>45218</v>
      </c>
      <c r="F38" s="24">
        <v>0.33333333333333331</v>
      </c>
      <c r="G38" s="24">
        <v>0.33333333333333331</v>
      </c>
      <c r="H38" t="s">
        <v>144</v>
      </c>
      <c r="I38" t="s">
        <v>218</v>
      </c>
      <c r="J38" t="s">
        <v>10</v>
      </c>
      <c r="K38" s="25">
        <v>45317.6875</v>
      </c>
      <c r="L38">
        <f>SUMIF(C$2:C38, historico_movimientos[[#This Row],[id_producto]],D$2:D38)</f>
        <v>32</v>
      </c>
    </row>
    <row r="39" spans="1:12" x14ac:dyDescent="0.25">
      <c r="A39" t="s">
        <v>262</v>
      </c>
      <c r="B39" t="s">
        <v>12</v>
      </c>
      <c r="C39" t="s">
        <v>145</v>
      </c>
      <c r="D39">
        <v>53</v>
      </c>
      <c r="E39" s="23">
        <v>45218</v>
      </c>
      <c r="F39" s="24">
        <v>0.33333333333333331</v>
      </c>
      <c r="G39" s="24">
        <v>0.33333333333333331</v>
      </c>
      <c r="H39" t="s">
        <v>146</v>
      </c>
      <c r="I39" t="s">
        <v>258</v>
      </c>
      <c r="J39" t="s">
        <v>10</v>
      </c>
      <c r="K39" s="25">
        <v>45317.6875</v>
      </c>
      <c r="L39">
        <f>SUMIF(C$2:C39, historico_movimientos[[#This Row],[id_producto]],D$2:D39)</f>
        <v>53</v>
      </c>
    </row>
    <row r="40" spans="1:12" x14ac:dyDescent="0.25">
      <c r="A40" t="s">
        <v>263</v>
      </c>
      <c r="B40" t="s">
        <v>12</v>
      </c>
      <c r="C40" t="s">
        <v>153</v>
      </c>
      <c r="D40">
        <v>36</v>
      </c>
      <c r="E40" s="23">
        <v>45218</v>
      </c>
      <c r="F40" s="24">
        <v>0.33333333333333331</v>
      </c>
      <c r="G40" s="24">
        <v>0.33333333333333331</v>
      </c>
      <c r="H40" t="s">
        <v>154</v>
      </c>
      <c r="I40" t="s">
        <v>258</v>
      </c>
      <c r="J40" t="s">
        <v>10</v>
      </c>
      <c r="K40" s="25">
        <v>45317.6875</v>
      </c>
      <c r="L40">
        <f>SUMIF(C$2:C40, historico_movimientos[[#This Row],[id_producto]],D$2:D40)</f>
        <v>36</v>
      </c>
    </row>
    <row r="41" spans="1:12" x14ac:dyDescent="0.25">
      <c r="A41" t="s">
        <v>264</v>
      </c>
      <c r="B41" t="s">
        <v>12</v>
      </c>
      <c r="C41" t="s">
        <v>161</v>
      </c>
      <c r="D41">
        <v>10</v>
      </c>
      <c r="E41" s="23">
        <v>45218</v>
      </c>
      <c r="F41" s="24">
        <v>0.33333333333333331</v>
      </c>
      <c r="G41" s="24">
        <v>0.33333333333333331</v>
      </c>
      <c r="H41" t="s">
        <v>162</v>
      </c>
      <c r="I41" t="s">
        <v>245</v>
      </c>
      <c r="J41" t="s">
        <v>10</v>
      </c>
      <c r="K41" s="25">
        <v>45317.6875</v>
      </c>
      <c r="L41">
        <f>SUMIF(C$2:C41, historico_movimientos[[#This Row],[id_producto]],D$2:D41)</f>
        <v>10</v>
      </c>
    </row>
    <row r="42" spans="1:12" x14ac:dyDescent="0.25">
      <c r="A42" t="s">
        <v>265</v>
      </c>
      <c r="B42" t="s">
        <v>12</v>
      </c>
      <c r="C42" t="s">
        <v>163</v>
      </c>
      <c r="D42">
        <v>15</v>
      </c>
      <c r="E42" s="23">
        <v>45218</v>
      </c>
      <c r="F42" s="24">
        <v>0.33333333333333331</v>
      </c>
      <c r="G42" s="24">
        <v>0.33333333333333331</v>
      </c>
      <c r="H42" t="s">
        <v>164</v>
      </c>
      <c r="I42" t="s">
        <v>245</v>
      </c>
      <c r="J42" t="s">
        <v>10</v>
      </c>
      <c r="K42" s="25">
        <v>45317.6875</v>
      </c>
      <c r="L42">
        <f>SUMIF(C$2:C42, historico_movimientos[[#This Row],[id_producto]],D$2:D42)</f>
        <v>15</v>
      </c>
    </row>
    <row r="43" spans="1:12" x14ac:dyDescent="0.25">
      <c r="A43" t="s">
        <v>266</v>
      </c>
      <c r="B43" t="s">
        <v>12</v>
      </c>
      <c r="C43" t="s">
        <v>159</v>
      </c>
      <c r="D43">
        <v>4</v>
      </c>
      <c r="E43" s="23">
        <v>45218</v>
      </c>
      <c r="F43" s="24">
        <v>0.33333333333333331</v>
      </c>
      <c r="G43" s="24">
        <v>0.33333333333333331</v>
      </c>
      <c r="H43" t="s">
        <v>160</v>
      </c>
      <c r="I43" t="s">
        <v>245</v>
      </c>
      <c r="J43" t="s">
        <v>10</v>
      </c>
      <c r="K43" s="25">
        <v>45317.6875</v>
      </c>
      <c r="L43">
        <f>SUMIF(C$2:C43, historico_movimientos[[#This Row],[id_producto]],D$2:D43)</f>
        <v>4</v>
      </c>
    </row>
    <row r="44" spans="1:12" x14ac:dyDescent="0.25">
      <c r="A44" t="s">
        <v>267</v>
      </c>
      <c r="B44" t="s">
        <v>12</v>
      </c>
      <c r="C44" t="s">
        <v>155</v>
      </c>
      <c r="D44">
        <v>69</v>
      </c>
      <c r="E44" s="23">
        <v>45218</v>
      </c>
      <c r="F44" s="24">
        <v>0.33333333333333331</v>
      </c>
      <c r="G44" s="24">
        <v>0.33333333333333331</v>
      </c>
      <c r="H44" t="s">
        <v>156</v>
      </c>
      <c r="I44" t="s">
        <v>245</v>
      </c>
      <c r="J44" t="s">
        <v>10</v>
      </c>
      <c r="K44" s="25">
        <v>45317.6875</v>
      </c>
      <c r="L44">
        <f>SUMIF(C$2:C44, historico_movimientos[[#This Row],[id_producto]],D$2:D44)</f>
        <v>69</v>
      </c>
    </row>
    <row r="45" spans="1:12" x14ac:dyDescent="0.25">
      <c r="A45" t="s">
        <v>268</v>
      </c>
      <c r="B45" t="s">
        <v>12</v>
      </c>
      <c r="C45" t="s">
        <v>157</v>
      </c>
      <c r="D45">
        <v>67</v>
      </c>
      <c r="E45" s="23">
        <v>45218</v>
      </c>
      <c r="F45" s="24">
        <v>0.33333333333333331</v>
      </c>
      <c r="G45" s="24">
        <v>0.33333333333333331</v>
      </c>
      <c r="H45" t="s">
        <v>158</v>
      </c>
      <c r="I45" t="s">
        <v>245</v>
      </c>
      <c r="J45" t="s">
        <v>10</v>
      </c>
      <c r="K45" s="25">
        <v>45317.6875</v>
      </c>
      <c r="L45">
        <f>SUMIF(C$2:C45, historico_movimientos[[#This Row],[id_producto]],D$2:D45)</f>
        <v>67</v>
      </c>
    </row>
    <row r="46" spans="1:12" x14ac:dyDescent="0.25">
      <c r="A46" t="s">
        <v>269</v>
      </c>
      <c r="B46" t="s">
        <v>12</v>
      </c>
      <c r="C46" t="s">
        <v>39</v>
      </c>
      <c r="D46">
        <v>12</v>
      </c>
      <c r="E46" s="23">
        <v>45218</v>
      </c>
      <c r="F46" s="24">
        <v>0.33333333333333331</v>
      </c>
      <c r="G46" s="24">
        <v>0.33333333333333331</v>
      </c>
      <c r="H46" t="s">
        <v>40</v>
      </c>
      <c r="I46" t="s">
        <v>234</v>
      </c>
      <c r="J46" t="s">
        <v>10</v>
      </c>
      <c r="K46" s="25">
        <v>45317.6875</v>
      </c>
      <c r="L46">
        <f>SUMIF(C$2:C46, historico_movimientos[[#This Row],[id_producto]],D$2:D46)</f>
        <v>12</v>
      </c>
    </row>
    <row r="47" spans="1:12" x14ac:dyDescent="0.25">
      <c r="A47" t="s">
        <v>270</v>
      </c>
      <c r="B47" t="s">
        <v>12</v>
      </c>
      <c r="C47" t="s">
        <v>41</v>
      </c>
      <c r="D47">
        <v>0</v>
      </c>
      <c r="E47" s="23">
        <v>45218</v>
      </c>
      <c r="F47" s="24">
        <v>0.33333333333333331</v>
      </c>
      <c r="G47" s="24">
        <v>0.33333333333333331</v>
      </c>
      <c r="H47" t="s">
        <v>42</v>
      </c>
      <c r="I47" t="s">
        <v>234</v>
      </c>
      <c r="J47" t="s">
        <v>10</v>
      </c>
      <c r="K47" s="25">
        <v>45317.6875</v>
      </c>
      <c r="L47">
        <f>SUMIF(C$2:C47, historico_movimientos[[#This Row],[id_producto]],D$2:D47)</f>
        <v>0</v>
      </c>
    </row>
    <row r="48" spans="1:12" x14ac:dyDescent="0.25">
      <c r="A48" t="s">
        <v>271</v>
      </c>
      <c r="B48" t="s">
        <v>12</v>
      </c>
      <c r="C48" t="s">
        <v>37</v>
      </c>
      <c r="D48">
        <v>14</v>
      </c>
      <c r="E48" s="23">
        <v>45218</v>
      </c>
      <c r="F48" s="24">
        <v>0.33333333333333331</v>
      </c>
      <c r="G48" s="24">
        <v>0.33333333333333331</v>
      </c>
      <c r="H48" t="s">
        <v>38</v>
      </c>
      <c r="I48" t="s">
        <v>234</v>
      </c>
      <c r="J48" t="s">
        <v>10</v>
      </c>
      <c r="K48" s="25">
        <v>45317.6875</v>
      </c>
      <c r="L48">
        <f>SUMIF(C$2:C48, historico_movimientos[[#This Row],[id_producto]],D$2:D48)</f>
        <v>14</v>
      </c>
    </row>
    <row r="49" spans="1:12" x14ac:dyDescent="0.25">
      <c r="A49" t="s">
        <v>272</v>
      </c>
      <c r="B49" t="s">
        <v>12</v>
      </c>
      <c r="C49" t="s">
        <v>33</v>
      </c>
      <c r="D49">
        <v>4</v>
      </c>
      <c r="E49" s="23">
        <v>45218</v>
      </c>
      <c r="F49" s="24">
        <v>0.33333333333333331</v>
      </c>
      <c r="G49" s="24">
        <v>0.33333333333333331</v>
      </c>
      <c r="H49" t="s">
        <v>34</v>
      </c>
      <c r="I49" t="s">
        <v>234</v>
      </c>
      <c r="J49" t="s">
        <v>10</v>
      </c>
      <c r="K49" s="25">
        <v>45317.6875</v>
      </c>
      <c r="L49">
        <f>SUMIF(C$2:C49, historico_movimientos[[#This Row],[id_producto]],D$2:D49)</f>
        <v>4</v>
      </c>
    </row>
    <row r="50" spans="1:12" x14ac:dyDescent="0.25">
      <c r="A50" t="s">
        <v>273</v>
      </c>
      <c r="B50" t="s">
        <v>12</v>
      </c>
      <c r="C50" t="s">
        <v>35</v>
      </c>
      <c r="D50">
        <v>21</v>
      </c>
      <c r="E50" s="23">
        <v>45218</v>
      </c>
      <c r="F50" s="24">
        <v>0.33333333333333331</v>
      </c>
      <c r="G50" s="24">
        <v>0.33333333333333331</v>
      </c>
      <c r="H50" t="s">
        <v>36</v>
      </c>
      <c r="I50" t="s">
        <v>234</v>
      </c>
      <c r="J50" t="s">
        <v>10</v>
      </c>
      <c r="K50" s="25">
        <v>45317.6875</v>
      </c>
      <c r="L50">
        <f>SUMIF(C$2:C50, historico_movimientos[[#This Row],[id_producto]],D$2:D50)</f>
        <v>21</v>
      </c>
    </row>
    <row r="51" spans="1:12" x14ac:dyDescent="0.25">
      <c r="A51" t="s">
        <v>274</v>
      </c>
      <c r="B51" t="s">
        <v>12</v>
      </c>
      <c r="C51" t="s">
        <v>43</v>
      </c>
      <c r="D51">
        <v>15</v>
      </c>
      <c r="E51" s="23">
        <v>45218</v>
      </c>
      <c r="F51" s="24">
        <v>0.33333333333333331</v>
      </c>
      <c r="G51" s="24">
        <v>0.33333333333333331</v>
      </c>
      <c r="H51" t="s">
        <v>44</v>
      </c>
      <c r="I51" t="s">
        <v>234</v>
      </c>
      <c r="J51" t="s">
        <v>10</v>
      </c>
      <c r="K51" s="25">
        <v>45317.6875</v>
      </c>
      <c r="L51">
        <f>SUMIF(C$2:C51, historico_movimientos[[#This Row],[id_producto]],D$2:D51)</f>
        <v>15</v>
      </c>
    </row>
    <row r="52" spans="1:12" x14ac:dyDescent="0.25">
      <c r="A52" t="s">
        <v>275</v>
      </c>
      <c r="B52" t="s">
        <v>12</v>
      </c>
      <c r="C52" t="s">
        <v>51</v>
      </c>
      <c r="D52">
        <v>14</v>
      </c>
      <c r="E52" s="23">
        <v>45218</v>
      </c>
      <c r="F52" s="24">
        <v>0.33333333333333331</v>
      </c>
      <c r="G52" s="24">
        <v>0.33333333333333331</v>
      </c>
      <c r="H52" t="s">
        <v>52</v>
      </c>
      <c r="I52" t="s">
        <v>234</v>
      </c>
      <c r="J52" t="s">
        <v>10</v>
      </c>
      <c r="K52" s="25">
        <v>45317.6875</v>
      </c>
      <c r="L52">
        <f>SUMIF(C$2:C52, historico_movimientos[[#This Row],[id_producto]],D$2:D52)</f>
        <v>14</v>
      </c>
    </row>
    <row r="53" spans="1:12" x14ac:dyDescent="0.25">
      <c r="A53" t="s">
        <v>276</v>
      </c>
      <c r="B53" t="s">
        <v>12</v>
      </c>
      <c r="C53" t="s">
        <v>53</v>
      </c>
      <c r="D53">
        <v>15</v>
      </c>
      <c r="E53" s="23">
        <v>45218</v>
      </c>
      <c r="F53" s="24">
        <v>0.33333333333333331</v>
      </c>
      <c r="G53" s="24">
        <v>0.33333333333333331</v>
      </c>
      <c r="H53" t="s">
        <v>54</v>
      </c>
      <c r="I53" t="s">
        <v>234</v>
      </c>
      <c r="J53" t="s">
        <v>10</v>
      </c>
      <c r="K53" s="25">
        <v>45317.6875</v>
      </c>
      <c r="L53">
        <f>SUMIF(C$2:C53, historico_movimientos[[#This Row],[id_producto]],D$2:D53)</f>
        <v>15</v>
      </c>
    </row>
    <row r="54" spans="1:12" x14ac:dyDescent="0.25">
      <c r="A54" t="s">
        <v>277</v>
      </c>
      <c r="B54" t="s">
        <v>12</v>
      </c>
      <c r="C54" t="s">
        <v>49</v>
      </c>
      <c r="D54">
        <v>15</v>
      </c>
      <c r="E54" s="23">
        <v>45218</v>
      </c>
      <c r="F54" s="24">
        <v>0.33333333333333331</v>
      </c>
      <c r="G54" s="24">
        <v>0.33333333333333331</v>
      </c>
      <c r="H54" t="s">
        <v>50</v>
      </c>
      <c r="I54" t="s">
        <v>234</v>
      </c>
      <c r="J54" t="s">
        <v>10</v>
      </c>
      <c r="K54" s="25">
        <v>45317.6875</v>
      </c>
      <c r="L54">
        <f>SUMIF(C$2:C54, historico_movimientos[[#This Row],[id_producto]],D$2:D54)</f>
        <v>15</v>
      </c>
    </row>
    <row r="55" spans="1:12" x14ac:dyDescent="0.25">
      <c r="A55" t="s">
        <v>278</v>
      </c>
      <c r="B55" t="s">
        <v>12</v>
      </c>
      <c r="C55" t="s">
        <v>45</v>
      </c>
      <c r="D55">
        <v>8</v>
      </c>
      <c r="E55" s="23">
        <v>45218</v>
      </c>
      <c r="F55" s="24">
        <v>0.33333333333333331</v>
      </c>
      <c r="G55" s="24">
        <v>0.33333333333333331</v>
      </c>
      <c r="H55" t="s">
        <v>46</v>
      </c>
      <c r="I55" t="s">
        <v>234</v>
      </c>
      <c r="J55" t="s">
        <v>10</v>
      </c>
      <c r="K55" s="25">
        <v>45317.6875</v>
      </c>
      <c r="L55">
        <f>SUMIF(C$2:C55, historico_movimientos[[#This Row],[id_producto]],D$2:D55)</f>
        <v>8</v>
      </c>
    </row>
    <row r="56" spans="1:12" x14ac:dyDescent="0.25">
      <c r="A56" t="s">
        <v>279</v>
      </c>
      <c r="B56" t="s">
        <v>12</v>
      </c>
      <c r="C56" t="s">
        <v>47</v>
      </c>
      <c r="D56">
        <v>46</v>
      </c>
      <c r="E56" s="23">
        <v>45218</v>
      </c>
      <c r="F56" s="24">
        <v>0.33333333333333331</v>
      </c>
      <c r="G56" s="24">
        <v>0.33333333333333331</v>
      </c>
      <c r="H56" t="s">
        <v>48</v>
      </c>
      <c r="I56" t="s">
        <v>234</v>
      </c>
      <c r="J56" t="s">
        <v>10</v>
      </c>
      <c r="K56" s="25">
        <v>45317.6875</v>
      </c>
      <c r="L56">
        <f>SUMIF(C$2:C56, historico_movimientos[[#This Row],[id_producto]],D$2:D56)</f>
        <v>46</v>
      </c>
    </row>
    <row r="57" spans="1:12" x14ac:dyDescent="0.25">
      <c r="A57" t="s">
        <v>280</v>
      </c>
      <c r="B57" t="s">
        <v>12</v>
      </c>
      <c r="C57" t="s">
        <v>17</v>
      </c>
      <c r="D57">
        <v>0</v>
      </c>
      <c r="E57" s="23">
        <v>45218</v>
      </c>
      <c r="F57" s="24">
        <v>0.33333333333333331</v>
      </c>
      <c r="G57" s="24">
        <v>0.33333333333333331</v>
      </c>
      <c r="H57" t="s">
        <v>18</v>
      </c>
      <c r="I57" t="s">
        <v>234</v>
      </c>
      <c r="J57" t="s">
        <v>10</v>
      </c>
      <c r="K57" s="25">
        <v>45317.6875</v>
      </c>
      <c r="L57">
        <f>SUMIF(C$2:C57, historico_movimientos[[#This Row],[id_producto]],D$2:D57)</f>
        <v>0</v>
      </c>
    </row>
    <row r="58" spans="1:12" x14ac:dyDescent="0.25">
      <c r="A58" t="s">
        <v>281</v>
      </c>
      <c r="B58" t="s">
        <v>12</v>
      </c>
      <c r="C58" t="s">
        <v>19</v>
      </c>
      <c r="D58">
        <v>32</v>
      </c>
      <c r="E58" s="23">
        <v>45218</v>
      </c>
      <c r="F58" s="24">
        <v>0.33333333333333331</v>
      </c>
      <c r="G58" s="24">
        <v>0.33333333333333331</v>
      </c>
      <c r="H58" t="s">
        <v>20</v>
      </c>
      <c r="I58" t="s">
        <v>234</v>
      </c>
      <c r="J58" t="s">
        <v>10</v>
      </c>
      <c r="K58" s="25">
        <v>45317.6875</v>
      </c>
      <c r="L58">
        <f>SUMIF(C$2:C58, historico_movimientos[[#This Row],[id_producto]],D$2:D58)</f>
        <v>32</v>
      </c>
    </row>
    <row r="59" spans="1:12" x14ac:dyDescent="0.25">
      <c r="A59" t="s">
        <v>282</v>
      </c>
      <c r="B59" t="s">
        <v>12</v>
      </c>
      <c r="C59" t="s">
        <v>15</v>
      </c>
      <c r="D59">
        <v>51</v>
      </c>
      <c r="E59" s="23">
        <v>45218</v>
      </c>
      <c r="F59" s="24">
        <v>0.33333333333333331</v>
      </c>
      <c r="G59" s="24">
        <v>0.33333333333333331</v>
      </c>
      <c r="H59" t="s">
        <v>16</v>
      </c>
      <c r="I59" t="s">
        <v>234</v>
      </c>
      <c r="J59" t="s">
        <v>10</v>
      </c>
      <c r="K59" s="25">
        <v>45317.6875</v>
      </c>
      <c r="L59">
        <f>SUMIF(C$2:C59, historico_movimientos[[#This Row],[id_producto]],D$2:D59)</f>
        <v>51</v>
      </c>
    </row>
    <row r="60" spans="1:12" x14ac:dyDescent="0.25">
      <c r="A60" t="s">
        <v>283</v>
      </c>
      <c r="B60" t="s">
        <v>12</v>
      </c>
      <c r="C60" t="s">
        <v>9</v>
      </c>
      <c r="D60">
        <v>99</v>
      </c>
      <c r="E60" s="23">
        <v>45218</v>
      </c>
      <c r="F60" s="24">
        <v>0.33333333333333331</v>
      </c>
      <c r="G60" s="24">
        <v>0.33333333333333331</v>
      </c>
      <c r="H60" t="s">
        <v>11</v>
      </c>
      <c r="I60" t="s">
        <v>234</v>
      </c>
      <c r="J60" t="s">
        <v>10</v>
      </c>
      <c r="K60" s="25">
        <v>45317.6875</v>
      </c>
      <c r="L60">
        <f>SUMIF(C$2:C60, historico_movimientos[[#This Row],[id_producto]],D$2:D60)</f>
        <v>99</v>
      </c>
    </row>
    <row r="61" spans="1:12" x14ac:dyDescent="0.25">
      <c r="A61" t="s">
        <v>284</v>
      </c>
      <c r="B61" t="s">
        <v>12</v>
      </c>
      <c r="C61" t="s">
        <v>13</v>
      </c>
      <c r="D61">
        <v>60</v>
      </c>
      <c r="E61" s="23">
        <v>45218</v>
      </c>
      <c r="F61" s="24">
        <v>0.33333333333333331</v>
      </c>
      <c r="G61" s="24">
        <v>0.33333333333333331</v>
      </c>
      <c r="H61" t="s">
        <v>14</v>
      </c>
      <c r="I61" t="s">
        <v>234</v>
      </c>
      <c r="J61" t="s">
        <v>10</v>
      </c>
      <c r="K61" s="25">
        <v>45317.6875</v>
      </c>
      <c r="L61">
        <f>SUMIF(C$2:C61, historico_movimientos[[#This Row],[id_producto]],D$2:D61)</f>
        <v>60</v>
      </c>
    </row>
    <row r="62" spans="1:12" x14ac:dyDescent="0.25">
      <c r="A62" t="s">
        <v>285</v>
      </c>
      <c r="B62" t="s">
        <v>12</v>
      </c>
      <c r="C62" t="s">
        <v>21</v>
      </c>
      <c r="D62">
        <v>10</v>
      </c>
      <c r="E62" s="23">
        <v>45218</v>
      </c>
      <c r="F62" s="24">
        <v>0.33333333333333331</v>
      </c>
      <c r="G62" s="24">
        <v>0.33333333333333331</v>
      </c>
      <c r="H62" t="s">
        <v>22</v>
      </c>
      <c r="I62" t="s">
        <v>234</v>
      </c>
      <c r="J62" t="s">
        <v>10</v>
      </c>
      <c r="K62" s="25">
        <v>45317.6875</v>
      </c>
      <c r="L62">
        <f>SUMIF(C$2:C62, historico_movimientos[[#This Row],[id_producto]],D$2:D62)</f>
        <v>10</v>
      </c>
    </row>
    <row r="63" spans="1:12" x14ac:dyDescent="0.25">
      <c r="A63" t="s">
        <v>286</v>
      </c>
      <c r="B63" t="s">
        <v>12</v>
      </c>
      <c r="C63" t="s">
        <v>29</v>
      </c>
      <c r="D63">
        <v>0</v>
      </c>
      <c r="E63" s="23">
        <v>45218</v>
      </c>
      <c r="F63" s="24">
        <v>0.33333333333333331</v>
      </c>
      <c r="G63" s="24">
        <v>0.33333333333333331</v>
      </c>
      <c r="H63" t="s">
        <v>30</v>
      </c>
      <c r="I63" t="s">
        <v>234</v>
      </c>
      <c r="J63" t="s">
        <v>10</v>
      </c>
      <c r="K63" s="25">
        <v>45317.6875</v>
      </c>
      <c r="L63">
        <f>SUMIF(C$2:C63, historico_movimientos[[#This Row],[id_producto]],D$2:D63)</f>
        <v>0</v>
      </c>
    </row>
    <row r="64" spans="1:12" x14ac:dyDescent="0.25">
      <c r="A64" t="s">
        <v>287</v>
      </c>
      <c r="B64" t="s">
        <v>12</v>
      </c>
      <c r="C64" t="s">
        <v>31</v>
      </c>
      <c r="D64">
        <v>35</v>
      </c>
      <c r="E64" s="23">
        <v>45218</v>
      </c>
      <c r="F64" s="24">
        <v>0.33333333333333331</v>
      </c>
      <c r="G64" s="24">
        <v>0.33333333333333331</v>
      </c>
      <c r="H64" t="s">
        <v>32</v>
      </c>
      <c r="I64" t="s">
        <v>234</v>
      </c>
      <c r="J64" t="s">
        <v>10</v>
      </c>
      <c r="K64" s="25">
        <v>45317.6875</v>
      </c>
      <c r="L64">
        <f>SUMIF(C$2:C64, historico_movimientos[[#This Row],[id_producto]],D$2:D64)</f>
        <v>35</v>
      </c>
    </row>
    <row r="65" spans="1:12" x14ac:dyDescent="0.25">
      <c r="A65" t="s">
        <v>288</v>
      </c>
      <c r="B65" t="s">
        <v>12</v>
      </c>
      <c r="C65" t="s">
        <v>27</v>
      </c>
      <c r="D65">
        <v>9</v>
      </c>
      <c r="E65" s="23">
        <v>45218</v>
      </c>
      <c r="F65" s="24">
        <v>0.33333333333333331</v>
      </c>
      <c r="G65" s="24">
        <v>0.33333333333333331</v>
      </c>
      <c r="H65" t="s">
        <v>28</v>
      </c>
      <c r="I65" t="s">
        <v>234</v>
      </c>
      <c r="J65" t="s">
        <v>10</v>
      </c>
      <c r="K65" s="25">
        <v>45317.6875</v>
      </c>
      <c r="L65">
        <f>SUMIF(C$2:C65, historico_movimientos[[#This Row],[id_producto]],D$2:D65)</f>
        <v>9</v>
      </c>
    </row>
    <row r="66" spans="1:12" x14ac:dyDescent="0.25">
      <c r="A66" t="s">
        <v>289</v>
      </c>
      <c r="B66" t="s">
        <v>12</v>
      </c>
      <c r="C66" t="s">
        <v>23</v>
      </c>
      <c r="D66">
        <v>17</v>
      </c>
      <c r="E66" s="23">
        <v>45218</v>
      </c>
      <c r="F66" s="24">
        <v>0.33333333333333331</v>
      </c>
      <c r="G66" s="24">
        <v>0.33333333333333331</v>
      </c>
      <c r="H66" t="s">
        <v>24</v>
      </c>
      <c r="I66" t="s">
        <v>234</v>
      </c>
      <c r="J66" t="s">
        <v>10</v>
      </c>
      <c r="K66" s="25">
        <v>45317.6875</v>
      </c>
      <c r="L66">
        <f>SUMIF(C$2:C66, historico_movimientos[[#This Row],[id_producto]],D$2:D66)</f>
        <v>17</v>
      </c>
    </row>
    <row r="67" spans="1:12" x14ac:dyDescent="0.25">
      <c r="A67" t="s">
        <v>290</v>
      </c>
      <c r="B67" t="s">
        <v>12</v>
      </c>
      <c r="C67" t="s">
        <v>25</v>
      </c>
      <c r="D67">
        <v>21</v>
      </c>
      <c r="E67" s="23">
        <v>45218</v>
      </c>
      <c r="F67" s="24">
        <v>0.33333333333333331</v>
      </c>
      <c r="G67" s="24">
        <v>0.33333333333333331</v>
      </c>
      <c r="H67" t="s">
        <v>26</v>
      </c>
      <c r="I67" t="s">
        <v>234</v>
      </c>
      <c r="J67" t="s">
        <v>10</v>
      </c>
      <c r="K67" s="25">
        <v>45317.6875</v>
      </c>
      <c r="L67">
        <f>SUMIF(C$2:C67, historico_movimientos[[#This Row],[id_producto]],D$2:D67)</f>
        <v>21</v>
      </c>
    </row>
    <row r="68" spans="1:12" x14ac:dyDescent="0.25">
      <c r="A68" t="s">
        <v>291</v>
      </c>
      <c r="B68" t="s">
        <v>12</v>
      </c>
      <c r="C68" t="s">
        <v>83</v>
      </c>
      <c r="D68">
        <v>37</v>
      </c>
      <c r="E68" s="23">
        <v>45218</v>
      </c>
      <c r="F68" s="24">
        <v>0.33333333333333331</v>
      </c>
      <c r="G68" s="24">
        <v>0.33333333333333331</v>
      </c>
      <c r="H68" t="s">
        <v>84</v>
      </c>
      <c r="I68" t="s">
        <v>234</v>
      </c>
      <c r="J68" t="s">
        <v>10</v>
      </c>
      <c r="K68" s="25">
        <v>45317.6875</v>
      </c>
      <c r="L68">
        <f>SUMIF(C$2:C68, historico_movimientos[[#This Row],[id_producto]],D$2:D68)</f>
        <v>37</v>
      </c>
    </row>
    <row r="69" spans="1:12" x14ac:dyDescent="0.25">
      <c r="A69" t="s">
        <v>292</v>
      </c>
      <c r="B69" t="s">
        <v>12</v>
      </c>
      <c r="C69" t="s">
        <v>85</v>
      </c>
      <c r="D69">
        <v>39</v>
      </c>
      <c r="E69" s="23">
        <v>45218</v>
      </c>
      <c r="F69" s="24">
        <v>0.33333333333333331</v>
      </c>
      <c r="G69" s="24">
        <v>0.33333333333333331</v>
      </c>
      <c r="H69" t="s">
        <v>86</v>
      </c>
      <c r="I69" t="s">
        <v>234</v>
      </c>
      <c r="J69" t="s">
        <v>10</v>
      </c>
      <c r="K69" s="25">
        <v>45317.6875</v>
      </c>
      <c r="L69">
        <f>SUMIF(C$2:C69, historico_movimientos[[#This Row],[id_producto]],D$2:D69)</f>
        <v>39</v>
      </c>
    </row>
    <row r="70" spans="1:12" x14ac:dyDescent="0.25">
      <c r="A70" t="s">
        <v>293</v>
      </c>
      <c r="B70" t="s">
        <v>12</v>
      </c>
      <c r="C70" t="s">
        <v>81</v>
      </c>
      <c r="D70">
        <v>16</v>
      </c>
      <c r="E70" s="23">
        <v>45218</v>
      </c>
      <c r="F70" s="24">
        <v>0.33333333333333331</v>
      </c>
      <c r="G70" s="24">
        <v>0.33333333333333331</v>
      </c>
      <c r="H70" t="s">
        <v>82</v>
      </c>
      <c r="I70" t="s">
        <v>234</v>
      </c>
      <c r="J70" t="s">
        <v>10</v>
      </c>
      <c r="K70" s="25">
        <v>45317.6875</v>
      </c>
      <c r="L70">
        <f>SUMIF(C$2:C70, historico_movimientos[[#This Row],[id_producto]],D$2:D70)</f>
        <v>16</v>
      </c>
    </row>
    <row r="71" spans="1:12" x14ac:dyDescent="0.25">
      <c r="A71" t="s">
        <v>294</v>
      </c>
      <c r="B71" t="s">
        <v>12</v>
      </c>
      <c r="C71" t="s">
        <v>77</v>
      </c>
      <c r="D71">
        <v>16</v>
      </c>
      <c r="E71" s="23">
        <v>45218</v>
      </c>
      <c r="F71" s="24">
        <v>0.33333333333333331</v>
      </c>
      <c r="G71" s="24">
        <v>0.33333333333333331</v>
      </c>
      <c r="H71" t="s">
        <v>78</v>
      </c>
      <c r="I71" t="s">
        <v>234</v>
      </c>
      <c r="J71" t="s">
        <v>10</v>
      </c>
      <c r="K71" s="25">
        <v>45317.6875</v>
      </c>
      <c r="L71">
        <f>SUMIF(C$2:C71, historico_movimientos[[#This Row],[id_producto]],D$2:D71)</f>
        <v>16</v>
      </c>
    </row>
    <row r="72" spans="1:12" x14ac:dyDescent="0.25">
      <c r="A72" t="s">
        <v>295</v>
      </c>
      <c r="B72" t="s">
        <v>12</v>
      </c>
      <c r="C72" t="s">
        <v>79</v>
      </c>
      <c r="D72">
        <v>39</v>
      </c>
      <c r="E72" s="23">
        <v>45218</v>
      </c>
      <c r="F72" s="24">
        <v>0.33333333333333331</v>
      </c>
      <c r="G72" s="24">
        <v>0.33333333333333331</v>
      </c>
      <c r="H72" t="s">
        <v>80</v>
      </c>
      <c r="I72" t="s">
        <v>234</v>
      </c>
      <c r="J72" t="s">
        <v>10</v>
      </c>
      <c r="K72" s="25">
        <v>45317.6875</v>
      </c>
      <c r="L72">
        <f>SUMIF(C$2:C72, historico_movimientos[[#This Row],[id_producto]],D$2:D72)</f>
        <v>39</v>
      </c>
    </row>
    <row r="73" spans="1:12" x14ac:dyDescent="0.25">
      <c r="A73" t="s">
        <v>296</v>
      </c>
      <c r="B73" t="s">
        <v>12</v>
      </c>
      <c r="C73" t="s">
        <v>87</v>
      </c>
      <c r="D73">
        <v>17</v>
      </c>
      <c r="E73" s="23">
        <v>45218</v>
      </c>
      <c r="F73" s="24">
        <v>0.33333333333333331</v>
      </c>
      <c r="G73" s="24">
        <v>0.33333333333333331</v>
      </c>
      <c r="H73" t="s">
        <v>88</v>
      </c>
      <c r="I73" t="s">
        <v>234</v>
      </c>
      <c r="J73" t="s">
        <v>10</v>
      </c>
      <c r="K73" s="25">
        <v>45317.6875</v>
      </c>
      <c r="L73">
        <f>SUMIF(C$2:C73, historico_movimientos[[#This Row],[id_producto]],D$2:D73)</f>
        <v>17</v>
      </c>
    </row>
    <row r="74" spans="1:12" x14ac:dyDescent="0.25">
      <c r="A74" t="s">
        <v>297</v>
      </c>
      <c r="B74" t="s">
        <v>12</v>
      </c>
      <c r="C74" t="s">
        <v>95</v>
      </c>
      <c r="D74">
        <v>73</v>
      </c>
      <c r="E74" s="23">
        <v>45218</v>
      </c>
      <c r="F74" s="24">
        <v>0.33333333333333331</v>
      </c>
      <c r="G74" s="24">
        <v>0.33333333333333331</v>
      </c>
      <c r="H74" t="s">
        <v>96</v>
      </c>
      <c r="I74" t="s">
        <v>234</v>
      </c>
      <c r="J74" t="s">
        <v>10</v>
      </c>
      <c r="K74" s="25">
        <v>45317.6875</v>
      </c>
      <c r="L74">
        <f>SUMIF(C$2:C74, historico_movimientos[[#This Row],[id_producto]],D$2:D74)</f>
        <v>73</v>
      </c>
    </row>
    <row r="75" spans="1:12" x14ac:dyDescent="0.25">
      <c r="A75" t="s">
        <v>298</v>
      </c>
      <c r="B75" t="s">
        <v>12</v>
      </c>
      <c r="C75" t="s">
        <v>97</v>
      </c>
      <c r="D75">
        <v>36</v>
      </c>
      <c r="E75" s="23">
        <v>45218</v>
      </c>
      <c r="F75" s="24">
        <v>0.33333333333333331</v>
      </c>
      <c r="G75" s="24">
        <v>0.33333333333333331</v>
      </c>
      <c r="H75" t="s">
        <v>98</v>
      </c>
      <c r="I75" t="s">
        <v>234</v>
      </c>
      <c r="J75" t="s">
        <v>10</v>
      </c>
      <c r="K75" s="25">
        <v>45317.6875</v>
      </c>
      <c r="L75">
        <f>SUMIF(C$2:C75, historico_movimientos[[#This Row],[id_producto]],D$2:D75)</f>
        <v>36</v>
      </c>
    </row>
    <row r="76" spans="1:12" x14ac:dyDescent="0.25">
      <c r="A76" t="s">
        <v>299</v>
      </c>
      <c r="B76" t="s">
        <v>12</v>
      </c>
      <c r="C76" t="s">
        <v>93</v>
      </c>
      <c r="D76">
        <v>67</v>
      </c>
      <c r="E76" s="23">
        <v>45218</v>
      </c>
      <c r="F76" s="24">
        <v>0.33333333333333331</v>
      </c>
      <c r="G76" s="24">
        <v>0.33333333333333331</v>
      </c>
      <c r="H76" t="s">
        <v>94</v>
      </c>
      <c r="I76" t="s">
        <v>234</v>
      </c>
      <c r="J76" t="s">
        <v>10</v>
      </c>
      <c r="K76" s="25">
        <v>45317.6875</v>
      </c>
      <c r="L76">
        <f>SUMIF(C$2:C76, historico_movimientos[[#This Row],[id_producto]],D$2:D76)</f>
        <v>67</v>
      </c>
    </row>
    <row r="77" spans="1:12" x14ac:dyDescent="0.25">
      <c r="A77" t="s">
        <v>300</v>
      </c>
      <c r="B77" t="s">
        <v>12</v>
      </c>
      <c r="C77" t="s">
        <v>89</v>
      </c>
      <c r="D77">
        <v>23</v>
      </c>
      <c r="E77" s="23">
        <v>45218</v>
      </c>
      <c r="F77" s="24">
        <v>0.33333333333333331</v>
      </c>
      <c r="G77" s="24">
        <v>0.33333333333333331</v>
      </c>
      <c r="H77" t="s">
        <v>90</v>
      </c>
      <c r="I77" t="s">
        <v>234</v>
      </c>
      <c r="J77" t="s">
        <v>10</v>
      </c>
      <c r="K77" s="25">
        <v>45317.6875</v>
      </c>
      <c r="L77">
        <f>SUMIF(C$2:C77, historico_movimientos[[#This Row],[id_producto]],D$2:D77)</f>
        <v>23</v>
      </c>
    </row>
    <row r="78" spans="1:12" x14ac:dyDescent="0.25">
      <c r="A78" t="s">
        <v>301</v>
      </c>
      <c r="B78" t="s">
        <v>12</v>
      </c>
      <c r="C78" t="s">
        <v>91</v>
      </c>
      <c r="D78">
        <v>24</v>
      </c>
      <c r="E78" s="23">
        <v>45218</v>
      </c>
      <c r="F78" s="24">
        <v>0.33333333333333331</v>
      </c>
      <c r="G78" s="24">
        <v>0.33333333333333331</v>
      </c>
      <c r="H78" t="s">
        <v>92</v>
      </c>
      <c r="I78" t="s">
        <v>234</v>
      </c>
      <c r="J78" t="s">
        <v>10</v>
      </c>
      <c r="K78" s="25">
        <v>45317.6875</v>
      </c>
      <c r="L78">
        <f>SUMIF(C$2:C78, historico_movimientos[[#This Row],[id_producto]],D$2:D78)</f>
        <v>24</v>
      </c>
    </row>
    <row r="79" spans="1:12" x14ac:dyDescent="0.25">
      <c r="A79" t="s">
        <v>302</v>
      </c>
      <c r="B79" t="s">
        <v>12</v>
      </c>
      <c r="C79" t="s">
        <v>61</v>
      </c>
      <c r="D79">
        <v>32</v>
      </c>
      <c r="E79" s="23">
        <v>45218</v>
      </c>
      <c r="F79" s="24">
        <v>0.33333333333333331</v>
      </c>
      <c r="G79" s="24">
        <v>0.33333333333333331</v>
      </c>
      <c r="H79" t="s">
        <v>62</v>
      </c>
      <c r="I79" t="s">
        <v>234</v>
      </c>
      <c r="J79" t="s">
        <v>10</v>
      </c>
      <c r="K79" s="25">
        <v>45317.6875</v>
      </c>
      <c r="L79">
        <f>SUMIF(C$2:C79, historico_movimientos[[#This Row],[id_producto]],D$2:D79)</f>
        <v>32</v>
      </c>
    </row>
    <row r="80" spans="1:12" x14ac:dyDescent="0.25">
      <c r="A80" t="s">
        <v>303</v>
      </c>
      <c r="B80" t="s">
        <v>12</v>
      </c>
      <c r="C80" t="s">
        <v>63</v>
      </c>
      <c r="D80">
        <v>30</v>
      </c>
      <c r="E80" s="23">
        <v>45218</v>
      </c>
      <c r="F80" s="24">
        <v>0.33333333333333331</v>
      </c>
      <c r="G80" s="24">
        <v>0.33333333333333331</v>
      </c>
      <c r="H80" t="s">
        <v>64</v>
      </c>
      <c r="I80" t="s">
        <v>234</v>
      </c>
      <c r="J80" t="s">
        <v>10</v>
      </c>
      <c r="K80" s="25">
        <v>45317.6875</v>
      </c>
      <c r="L80">
        <f>SUMIF(C$2:C80, historico_movimientos[[#This Row],[id_producto]],D$2:D80)</f>
        <v>30</v>
      </c>
    </row>
    <row r="81" spans="1:13" x14ac:dyDescent="0.25">
      <c r="A81" t="s">
        <v>304</v>
      </c>
      <c r="B81" t="s">
        <v>12</v>
      </c>
      <c r="C81" t="s">
        <v>59</v>
      </c>
      <c r="D81">
        <v>26</v>
      </c>
      <c r="E81" s="23">
        <v>45218</v>
      </c>
      <c r="F81" s="24">
        <v>0.33333333333333331</v>
      </c>
      <c r="G81" s="24">
        <v>0.33333333333333331</v>
      </c>
      <c r="H81" t="s">
        <v>60</v>
      </c>
      <c r="I81" t="s">
        <v>234</v>
      </c>
      <c r="J81" t="s">
        <v>10</v>
      </c>
      <c r="K81" s="25">
        <v>45317.6875</v>
      </c>
      <c r="L81">
        <f>SUMIF(C$2:C81, historico_movimientos[[#This Row],[id_producto]],D$2:D81)</f>
        <v>26</v>
      </c>
    </row>
    <row r="82" spans="1:13" x14ac:dyDescent="0.25">
      <c r="A82" t="s">
        <v>305</v>
      </c>
      <c r="B82" t="s">
        <v>12</v>
      </c>
      <c r="C82" t="s">
        <v>55</v>
      </c>
      <c r="D82">
        <v>13</v>
      </c>
      <c r="E82" s="23">
        <v>45218</v>
      </c>
      <c r="F82" s="24">
        <v>0.33333333333333331</v>
      </c>
      <c r="G82" s="24">
        <v>0.33333333333333331</v>
      </c>
      <c r="H82" t="s">
        <v>56</v>
      </c>
      <c r="I82" t="s">
        <v>234</v>
      </c>
      <c r="J82" t="s">
        <v>10</v>
      </c>
      <c r="K82" s="25">
        <v>45317.6875</v>
      </c>
      <c r="L82">
        <f>SUMIF(C$2:C82, historico_movimientos[[#This Row],[id_producto]],D$2:D82)</f>
        <v>13</v>
      </c>
    </row>
    <row r="83" spans="1:13" x14ac:dyDescent="0.25">
      <c r="A83" t="s">
        <v>306</v>
      </c>
      <c r="B83" t="s">
        <v>12</v>
      </c>
      <c r="C83" t="s">
        <v>57</v>
      </c>
      <c r="D83">
        <v>126</v>
      </c>
      <c r="E83" s="23">
        <v>45218</v>
      </c>
      <c r="F83" s="24">
        <v>0.33333333333333331</v>
      </c>
      <c r="G83" s="24">
        <v>0.33333333333333331</v>
      </c>
      <c r="H83" t="s">
        <v>58</v>
      </c>
      <c r="I83" t="s">
        <v>234</v>
      </c>
      <c r="J83" t="s">
        <v>10</v>
      </c>
      <c r="K83" s="25">
        <v>45317.6875</v>
      </c>
      <c r="L83">
        <f>SUMIF(C$2:C83, historico_movimientos[[#This Row],[id_producto]],D$2:D83)</f>
        <v>126</v>
      </c>
    </row>
    <row r="84" spans="1:13" x14ac:dyDescent="0.25">
      <c r="A84" t="s">
        <v>307</v>
      </c>
      <c r="B84" t="s">
        <v>12</v>
      </c>
      <c r="C84" t="s">
        <v>65</v>
      </c>
      <c r="D84">
        <v>28</v>
      </c>
      <c r="E84" s="23">
        <v>45218</v>
      </c>
      <c r="F84" s="24">
        <v>0.33333333333333331</v>
      </c>
      <c r="G84" s="24">
        <v>0.33333333333333331</v>
      </c>
      <c r="H84" t="s">
        <v>66</v>
      </c>
      <c r="I84" t="s">
        <v>234</v>
      </c>
      <c r="J84" t="s">
        <v>10</v>
      </c>
      <c r="K84" s="25">
        <v>45317.6875</v>
      </c>
      <c r="L84">
        <f>SUMIF(C$2:C84, historico_movimientos[[#This Row],[id_producto]],D$2:D84)</f>
        <v>28</v>
      </c>
    </row>
    <row r="85" spans="1:13" x14ac:dyDescent="0.25">
      <c r="A85" t="s">
        <v>308</v>
      </c>
      <c r="B85" t="s">
        <v>12</v>
      </c>
      <c r="C85" t="s">
        <v>73</v>
      </c>
      <c r="D85">
        <v>16</v>
      </c>
      <c r="E85" s="23">
        <v>45218</v>
      </c>
      <c r="F85" s="24">
        <v>0.33333333333333331</v>
      </c>
      <c r="G85" s="24">
        <v>0.33333333333333331</v>
      </c>
      <c r="H85" t="s">
        <v>74</v>
      </c>
      <c r="I85" t="s">
        <v>234</v>
      </c>
      <c r="J85" t="s">
        <v>10</v>
      </c>
      <c r="K85" s="25">
        <v>45317.6875</v>
      </c>
      <c r="L85">
        <f>SUMIF(C$2:C85, historico_movimientos[[#This Row],[id_producto]],D$2:D85)</f>
        <v>16</v>
      </c>
    </row>
    <row r="86" spans="1:13" x14ac:dyDescent="0.25">
      <c r="A86" t="s">
        <v>309</v>
      </c>
      <c r="B86" t="s">
        <v>12</v>
      </c>
      <c r="C86" t="s">
        <v>75</v>
      </c>
      <c r="D86">
        <v>39</v>
      </c>
      <c r="E86" s="23">
        <v>45218</v>
      </c>
      <c r="F86" s="24">
        <v>0.33333333333333331</v>
      </c>
      <c r="G86" s="24">
        <v>0.33333333333333331</v>
      </c>
      <c r="H86" t="s">
        <v>76</v>
      </c>
      <c r="I86" t="s">
        <v>234</v>
      </c>
      <c r="J86" t="s">
        <v>10</v>
      </c>
      <c r="K86" s="25">
        <v>45317.6875</v>
      </c>
      <c r="L86">
        <f>SUMIF(C$2:C86, historico_movimientos[[#This Row],[id_producto]],D$2:D86)</f>
        <v>39</v>
      </c>
    </row>
    <row r="87" spans="1:13" x14ac:dyDescent="0.25">
      <c r="A87" t="s">
        <v>310</v>
      </c>
      <c r="B87" t="s">
        <v>12</v>
      </c>
      <c r="C87" t="s">
        <v>71</v>
      </c>
      <c r="D87">
        <v>127</v>
      </c>
      <c r="E87" s="23">
        <v>45218</v>
      </c>
      <c r="F87" s="24">
        <v>0.33333333333333331</v>
      </c>
      <c r="G87" s="24">
        <v>0.33333333333333331</v>
      </c>
      <c r="H87" t="s">
        <v>72</v>
      </c>
      <c r="I87" t="s">
        <v>234</v>
      </c>
      <c r="J87" t="s">
        <v>10</v>
      </c>
      <c r="K87" s="25">
        <v>45317.6875</v>
      </c>
      <c r="L87">
        <f>SUMIF(C$2:C87, historico_movimientos[[#This Row],[id_producto]],D$2:D87)</f>
        <v>127</v>
      </c>
    </row>
    <row r="88" spans="1:13" x14ac:dyDescent="0.25">
      <c r="A88" t="s">
        <v>311</v>
      </c>
      <c r="B88" t="s">
        <v>12</v>
      </c>
      <c r="C88" t="s">
        <v>67</v>
      </c>
      <c r="D88">
        <v>19</v>
      </c>
      <c r="E88" s="23">
        <v>45218</v>
      </c>
      <c r="F88" s="24">
        <v>0.33333333333333331</v>
      </c>
      <c r="G88" s="24">
        <v>0.33333333333333331</v>
      </c>
      <c r="H88" t="s">
        <v>68</v>
      </c>
      <c r="I88" t="s">
        <v>234</v>
      </c>
      <c r="J88" t="s">
        <v>10</v>
      </c>
      <c r="K88" s="25">
        <v>45317.6875</v>
      </c>
      <c r="L88">
        <f>SUMIF(C$2:C88, historico_movimientos[[#This Row],[id_producto]],D$2:D88)</f>
        <v>19</v>
      </c>
    </row>
    <row r="89" spans="1:13" x14ac:dyDescent="0.25">
      <c r="A89" t="s">
        <v>312</v>
      </c>
      <c r="B89" t="s">
        <v>12</v>
      </c>
      <c r="C89" t="s">
        <v>69</v>
      </c>
      <c r="D89">
        <v>4</v>
      </c>
      <c r="E89" s="23">
        <v>45218</v>
      </c>
      <c r="F89" s="24">
        <v>0.33333333333333331</v>
      </c>
      <c r="G89" s="24">
        <v>0.33333333333333331</v>
      </c>
      <c r="H89" t="s">
        <v>70</v>
      </c>
      <c r="I89" t="s">
        <v>234</v>
      </c>
      <c r="J89" t="s">
        <v>10</v>
      </c>
      <c r="K89" s="25">
        <v>45317.6875</v>
      </c>
      <c r="L89">
        <f>SUMIF(C$2:C89, historico_movimientos[[#This Row],[id_producto]],D$2:D89)</f>
        <v>4</v>
      </c>
    </row>
    <row r="90" spans="1:13" x14ac:dyDescent="0.25">
      <c r="A90" t="s">
        <v>313</v>
      </c>
      <c r="B90" t="s">
        <v>196</v>
      </c>
      <c r="C90" t="s">
        <v>9</v>
      </c>
      <c r="D90">
        <v>-3</v>
      </c>
      <c r="E90" s="23">
        <v>45219</v>
      </c>
      <c r="F90" s="24">
        <v>0.33333333333333331</v>
      </c>
      <c r="G90" s="24">
        <v>0.33333333333333331</v>
      </c>
      <c r="H90" t="s">
        <v>11</v>
      </c>
      <c r="I90" t="s">
        <v>234</v>
      </c>
      <c r="J90" t="s">
        <v>195</v>
      </c>
      <c r="K90" s="25">
        <v>45317.693055555559</v>
      </c>
      <c r="L90">
        <f>SUMIF(C$2:C90, historico_movimientos[[#This Row],[id_producto]],D$2:D90)</f>
        <v>96</v>
      </c>
    </row>
    <row r="91" spans="1:13" x14ac:dyDescent="0.25">
      <c r="A91" t="s">
        <v>314</v>
      </c>
      <c r="B91" t="s">
        <v>196</v>
      </c>
      <c r="C91" t="s">
        <v>9</v>
      </c>
      <c r="D91">
        <v>-60</v>
      </c>
      <c r="E91" s="23">
        <v>45224</v>
      </c>
      <c r="F91" s="24">
        <v>0.33333333333333331</v>
      </c>
      <c r="G91" s="24">
        <v>0.33333333333333331</v>
      </c>
      <c r="H91" t="s">
        <v>11</v>
      </c>
      <c r="I91" t="s">
        <v>234</v>
      </c>
      <c r="J91" t="s">
        <v>195</v>
      </c>
      <c r="K91" s="25">
        <v>45317.693055555559</v>
      </c>
      <c r="L91">
        <f>SUMIF(C$2:C91, historico_movimientos[[#This Row],[id_producto]],D$2:D91)</f>
        <v>36</v>
      </c>
      <c r="M91" s="23"/>
    </row>
    <row r="92" spans="1:13" x14ac:dyDescent="0.25">
      <c r="A92" t="s">
        <v>315</v>
      </c>
      <c r="B92" t="s">
        <v>196</v>
      </c>
      <c r="C92" t="s">
        <v>9</v>
      </c>
      <c r="D92">
        <v>-2</v>
      </c>
      <c r="E92" s="23">
        <v>45224</v>
      </c>
      <c r="F92" s="24">
        <v>0.33333333333333331</v>
      </c>
      <c r="G92" s="24">
        <v>0.33333333333333331</v>
      </c>
      <c r="H92" t="s">
        <v>11</v>
      </c>
      <c r="I92" t="s">
        <v>234</v>
      </c>
      <c r="J92" t="s">
        <v>195</v>
      </c>
      <c r="K92" s="25">
        <v>45317.693055555559</v>
      </c>
      <c r="L92">
        <f>SUMIF(C$2:C92, historico_movimientos[[#This Row],[id_producto]],D$2:D92)</f>
        <v>34</v>
      </c>
    </row>
    <row r="93" spans="1:13" x14ac:dyDescent="0.25">
      <c r="A93" t="s">
        <v>316</v>
      </c>
      <c r="B93" t="s">
        <v>196</v>
      </c>
      <c r="C93" t="s">
        <v>13</v>
      </c>
      <c r="D93">
        <v>-20</v>
      </c>
      <c r="E93" s="23">
        <v>45255</v>
      </c>
      <c r="F93" s="24">
        <v>0.33333333333333331</v>
      </c>
      <c r="G93" s="24">
        <v>0.33333333333333331</v>
      </c>
      <c r="H93" t="s">
        <v>11</v>
      </c>
      <c r="I93" t="s">
        <v>234</v>
      </c>
      <c r="J93" t="s">
        <v>195</v>
      </c>
      <c r="K93" s="25">
        <v>45317.698611111111</v>
      </c>
      <c r="L93">
        <f>SUMIF(C$2:C93, historico_movimientos[[#This Row],[id_producto]],D$2:D93)</f>
        <v>40</v>
      </c>
    </row>
    <row r="94" spans="1:13" x14ac:dyDescent="0.25">
      <c r="A94" t="s">
        <v>317</v>
      </c>
      <c r="B94" t="s">
        <v>196</v>
      </c>
      <c r="C94" t="s">
        <v>9</v>
      </c>
      <c r="D94">
        <v>-5</v>
      </c>
      <c r="E94" s="23">
        <v>45255</v>
      </c>
      <c r="F94" s="24">
        <v>0.33333333333333331</v>
      </c>
      <c r="G94" s="24">
        <v>0.33333333333333331</v>
      </c>
      <c r="H94" t="s">
        <v>11</v>
      </c>
      <c r="I94" t="s">
        <v>234</v>
      </c>
      <c r="J94" t="s">
        <v>195</v>
      </c>
      <c r="K94" s="25">
        <v>45317.693055555559</v>
      </c>
      <c r="L94">
        <f>SUMIF(C$2:C94, historico_movimientos[[#This Row],[id_producto]],D$2:D94)</f>
        <v>29</v>
      </c>
    </row>
    <row r="95" spans="1:13" x14ac:dyDescent="0.25">
      <c r="A95" t="s">
        <v>318</v>
      </c>
      <c r="B95" t="s">
        <v>196</v>
      </c>
      <c r="C95" t="s">
        <v>13</v>
      </c>
      <c r="D95">
        <v>-3</v>
      </c>
      <c r="E95" s="23">
        <v>45302</v>
      </c>
      <c r="F95" s="24">
        <v>0.33333333333333331</v>
      </c>
      <c r="G95" s="24">
        <v>0.33333333333333331</v>
      </c>
      <c r="H95" t="s">
        <v>14</v>
      </c>
      <c r="I95" t="s">
        <v>234</v>
      </c>
      <c r="J95" t="s">
        <v>195</v>
      </c>
      <c r="K95" s="25">
        <v>45317.698611111111</v>
      </c>
      <c r="L95">
        <f>SUMIF(C$2:C95, historico_movimientos[[#This Row],[id_producto]],D$2:D95)</f>
        <v>37</v>
      </c>
    </row>
    <row r="96" spans="1:13" x14ac:dyDescent="0.25">
      <c r="A96" t="s">
        <v>319</v>
      </c>
      <c r="B96" t="s">
        <v>196</v>
      </c>
      <c r="C96" t="s">
        <v>9</v>
      </c>
      <c r="D96">
        <v>-5</v>
      </c>
      <c r="E96" s="23">
        <v>45302</v>
      </c>
      <c r="F96" s="24">
        <v>0.33333333333333331</v>
      </c>
      <c r="G96" s="24">
        <v>0.33333333333333331</v>
      </c>
      <c r="H96" t="s">
        <v>11</v>
      </c>
      <c r="I96" t="s">
        <v>234</v>
      </c>
      <c r="J96" t="s">
        <v>195</v>
      </c>
      <c r="K96" s="25">
        <v>45317.693055555559</v>
      </c>
      <c r="L96">
        <f>SUMIF(C$2:C96, historico_movimientos[[#This Row],[id_producto]],D$2:D96)</f>
        <v>24</v>
      </c>
    </row>
    <row r="97" spans="1:12" x14ac:dyDescent="0.25">
      <c r="A97" t="s">
        <v>320</v>
      </c>
      <c r="B97" t="s">
        <v>196</v>
      </c>
      <c r="C97" t="s">
        <v>23</v>
      </c>
      <c r="D97">
        <v>-2</v>
      </c>
      <c r="E97" s="23">
        <v>45329</v>
      </c>
      <c r="F97" s="24">
        <v>0.5031944444444445</v>
      </c>
      <c r="G97" s="24">
        <v>0.5</v>
      </c>
      <c r="H97" t="s">
        <v>24</v>
      </c>
      <c r="I97" t="s">
        <v>234</v>
      </c>
      <c r="J97" t="s">
        <v>195</v>
      </c>
      <c r="K97" s="25">
        <v>45329.503194444442</v>
      </c>
      <c r="L97">
        <f>SUMIF(C$2:C97, historico_movimientos[[#This Row],[id_producto]],D$2:D97)</f>
        <v>15</v>
      </c>
    </row>
    <row r="98" spans="1:12" x14ac:dyDescent="0.25">
      <c r="A98" t="s">
        <v>321</v>
      </c>
      <c r="B98" t="s">
        <v>196</v>
      </c>
      <c r="C98" t="s">
        <v>23</v>
      </c>
      <c r="D98">
        <v>-60</v>
      </c>
      <c r="E98" s="23">
        <v>45329</v>
      </c>
      <c r="F98" s="24">
        <v>0.50603009259259257</v>
      </c>
      <c r="G98" s="24">
        <v>0.5</v>
      </c>
      <c r="H98" t="s">
        <v>24</v>
      </c>
      <c r="I98" t="s">
        <v>234</v>
      </c>
      <c r="J98" t="s">
        <v>195</v>
      </c>
      <c r="K98" s="25">
        <v>45329.506030092591</v>
      </c>
      <c r="L98">
        <f>SUMIF(C$2:C98, historico_movimientos[[#This Row],[id_producto]],D$2:D98)</f>
        <v>-45</v>
      </c>
    </row>
    <row r="99" spans="1:12" x14ac:dyDescent="0.25">
      <c r="A99" t="s">
        <v>322</v>
      </c>
      <c r="B99" t="s">
        <v>196</v>
      </c>
      <c r="C99" t="s">
        <v>13</v>
      </c>
      <c r="D99">
        <v>-2</v>
      </c>
      <c r="E99" s="23">
        <v>45357</v>
      </c>
      <c r="F99" s="24">
        <v>0.65482638888888889</v>
      </c>
      <c r="G99" s="24">
        <v>0.625</v>
      </c>
      <c r="H99" t="s">
        <v>14</v>
      </c>
      <c r="I99" t="s">
        <v>234</v>
      </c>
      <c r="J99" t="s">
        <v>205</v>
      </c>
      <c r="K99" s="25">
        <v>45357.654826388891</v>
      </c>
      <c r="L99">
        <f>SUMIF(C$2:C99, historico_movimientos[[#This Row],[id_producto]],D$2:D99)</f>
        <v>35</v>
      </c>
    </row>
    <row r="100" spans="1:12" x14ac:dyDescent="0.25">
      <c r="A100" t="s">
        <v>323</v>
      </c>
      <c r="B100" t="s">
        <v>196</v>
      </c>
      <c r="C100" t="s">
        <v>9</v>
      </c>
      <c r="D100">
        <v>-3</v>
      </c>
      <c r="E100" s="23">
        <v>45357</v>
      </c>
      <c r="F100" s="24">
        <v>0.65482638888888889</v>
      </c>
      <c r="G100" s="24">
        <v>0.625</v>
      </c>
      <c r="H100" t="s">
        <v>11</v>
      </c>
      <c r="I100" t="s">
        <v>234</v>
      </c>
      <c r="J100" t="s">
        <v>204</v>
      </c>
      <c r="K100" s="25">
        <v>45357.654826388891</v>
      </c>
      <c r="L100">
        <f>SUMIF(C$2:C100, historico_movimientos[[#This Row],[id_producto]],D$2:D100)</f>
        <v>21</v>
      </c>
    </row>
    <row r="101" spans="1:12" x14ac:dyDescent="0.25">
      <c r="A101" t="s">
        <v>324</v>
      </c>
      <c r="B101" t="s">
        <v>196</v>
      </c>
      <c r="C101" t="s">
        <v>129</v>
      </c>
      <c r="D101">
        <v>-5</v>
      </c>
      <c r="E101" s="23">
        <v>45357</v>
      </c>
      <c r="F101" s="24">
        <v>0.71976851851851853</v>
      </c>
      <c r="G101" s="24">
        <v>0.70833333333333337</v>
      </c>
      <c r="H101" t="s">
        <v>130</v>
      </c>
      <c r="I101" t="s">
        <v>218</v>
      </c>
      <c r="K101" s="25">
        <v>45357.719768518517</v>
      </c>
      <c r="L101">
        <f>SUMIF(C$2:C101, historico_movimientos[[#This Row],[id_producto]],D$2:D101)</f>
        <v>62</v>
      </c>
    </row>
    <row r="102" spans="1:12" x14ac:dyDescent="0.25">
      <c r="A102" t="s">
        <v>325</v>
      </c>
      <c r="B102" t="s">
        <v>196</v>
      </c>
      <c r="C102" t="s">
        <v>171</v>
      </c>
      <c r="D102">
        <v>-20</v>
      </c>
      <c r="E102" s="23">
        <v>45357</v>
      </c>
      <c r="F102" s="24">
        <v>0.71976851851851853</v>
      </c>
      <c r="G102" s="24">
        <v>0.70833333333333337</v>
      </c>
      <c r="H102" t="s">
        <v>172</v>
      </c>
      <c r="I102" t="s">
        <v>245</v>
      </c>
      <c r="K102" s="25">
        <v>45357.719768518517</v>
      </c>
      <c r="L102">
        <f>SUMIF(C$2:C102, historico_movimientos[[#This Row],[id_producto]],D$2:D102)</f>
        <v>-10</v>
      </c>
    </row>
    <row r="103" spans="1:12" x14ac:dyDescent="0.25">
      <c r="A103" t="s">
        <v>326</v>
      </c>
      <c r="B103" t="s">
        <v>196</v>
      </c>
      <c r="C103" t="s">
        <v>111</v>
      </c>
      <c r="D103">
        <v>-60</v>
      </c>
      <c r="E103" s="23">
        <v>45357</v>
      </c>
      <c r="F103" s="24">
        <v>0.71976851851851853</v>
      </c>
      <c r="G103" s="24">
        <v>0.70833333333333337</v>
      </c>
      <c r="H103" t="s">
        <v>112</v>
      </c>
      <c r="I103" t="s">
        <v>239</v>
      </c>
      <c r="K103" s="25">
        <v>45357.719768518517</v>
      </c>
      <c r="L103">
        <f>SUMIF(C$2:C103, historico_movimientos[[#This Row],[id_producto]],D$2:D103)</f>
        <v>-59</v>
      </c>
    </row>
    <row r="104" spans="1:12" x14ac:dyDescent="0.25">
      <c r="A104" t="s">
        <v>327</v>
      </c>
      <c r="B104" t="s">
        <v>196</v>
      </c>
      <c r="C104" t="s">
        <v>105</v>
      </c>
      <c r="D104">
        <v>-5</v>
      </c>
      <c r="E104" s="23">
        <v>45357</v>
      </c>
      <c r="F104" s="24">
        <v>0.71976851851851853</v>
      </c>
      <c r="G104" s="24">
        <v>0.70833333333333337</v>
      </c>
      <c r="H104" t="s">
        <v>106</v>
      </c>
      <c r="I104" t="s">
        <v>230</v>
      </c>
      <c r="K104" s="25">
        <v>45357.719768518517</v>
      </c>
      <c r="L104">
        <f>SUMIF(C$2:C104, historico_movimientos[[#This Row],[id_producto]],D$2:D104)</f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4523-CF5A-45A8-A208-60A3F5EB8124}">
  <sheetPr codeName="Sheet2"/>
  <dimension ref="A1:D90"/>
  <sheetViews>
    <sheetView tabSelected="1" workbookViewId="0">
      <selection activeCell="F32" sqref="F32"/>
    </sheetView>
  </sheetViews>
  <sheetFormatPr defaultRowHeight="15" x14ac:dyDescent="0.25"/>
  <cols>
    <col min="1" max="1" width="14" bestFit="1" customWidth="1"/>
    <col min="2" max="2" width="18.5703125" bestFit="1" customWidth="1"/>
    <col min="3" max="3" width="39.42578125" bestFit="1" customWidth="1"/>
    <col min="4" max="4" width="11.42578125" customWidth="1"/>
    <col min="5" max="5" width="12.5703125" bestFit="1" customWidth="1"/>
  </cols>
  <sheetData>
    <row r="1" spans="1:4" x14ac:dyDescent="0.25">
      <c r="A1" t="s">
        <v>208</v>
      </c>
      <c r="B1" t="s">
        <v>214</v>
      </c>
      <c r="C1" t="s">
        <v>213</v>
      </c>
      <c r="D1" t="s">
        <v>209</v>
      </c>
    </row>
    <row r="2" spans="1:4" x14ac:dyDescent="0.25">
      <c r="A2" t="s">
        <v>9</v>
      </c>
      <c r="B2" t="s">
        <v>234</v>
      </c>
      <c r="C2" t="s">
        <v>11</v>
      </c>
      <c r="D2">
        <v>21</v>
      </c>
    </row>
    <row r="3" spans="1:4" x14ac:dyDescent="0.25">
      <c r="A3" t="s">
        <v>13</v>
      </c>
      <c r="B3" t="s">
        <v>234</v>
      </c>
      <c r="C3" t="s">
        <v>14</v>
      </c>
      <c r="D3">
        <v>55</v>
      </c>
    </row>
    <row r="4" spans="1:4" x14ac:dyDescent="0.25">
      <c r="A4" t="s">
        <v>13</v>
      </c>
      <c r="B4" t="s">
        <v>234</v>
      </c>
      <c r="C4" t="s">
        <v>11</v>
      </c>
      <c r="D4">
        <v>-20</v>
      </c>
    </row>
    <row r="5" spans="1:4" x14ac:dyDescent="0.25">
      <c r="A5" t="s">
        <v>15</v>
      </c>
      <c r="B5" t="s">
        <v>234</v>
      </c>
      <c r="C5" t="s">
        <v>16</v>
      </c>
      <c r="D5">
        <v>51</v>
      </c>
    </row>
    <row r="6" spans="1:4" x14ac:dyDescent="0.25">
      <c r="A6" t="s">
        <v>17</v>
      </c>
      <c r="B6" t="s">
        <v>234</v>
      </c>
      <c r="C6" t="s">
        <v>18</v>
      </c>
      <c r="D6">
        <v>0</v>
      </c>
    </row>
    <row r="7" spans="1:4" x14ac:dyDescent="0.25">
      <c r="A7" t="s">
        <v>19</v>
      </c>
      <c r="B7" t="s">
        <v>234</v>
      </c>
      <c r="C7" t="s">
        <v>20</v>
      </c>
      <c r="D7">
        <v>32</v>
      </c>
    </row>
    <row r="8" spans="1:4" x14ac:dyDescent="0.25">
      <c r="A8" t="s">
        <v>21</v>
      </c>
      <c r="B8" t="s">
        <v>234</v>
      </c>
      <c r="C8" t="s">
        <v>22</v>
      </c>
      <c r="D8">
        <v>10</v>
      </c>
    </row>
    <row r="9" spans="1:4" x14ac:dyDescent="0.25">
      <c r="A9" t="s">
        <v>23</v>
      </c>
      <c r="B9" t="s">
        <v>234</v>
      </c>
      <c r="C9" t="s">
        <v>24</v>
      </c>
      <c r="D9">
        <v>-45</v>
      </c>
    </row>
    <row r="10" spans="1:4" x14ac:dyDescent="0.25">
      <c r="A10" t="s">
        <v>25</v>
      </c>
      <c r="B10" t="s">
        <v>234</v>
      </c>
      <c r="C10" t="s">
        <v>26</v>
      </c>
      <c r="D10">
        <v>21</v>
      </c>
    </row>
    <row r="11" spans="1:4" x14ac:dyDescent="0.25">
      <c r="A11" t="s">
        <v>27</v>
      </c>
      <c r="B11" t="s">
        <v>234</v>
      </c>
      <c r="C11" t="s">
        <v>28</v>
      </c>
      <c r="D11">
        <v>9</v>
      </c>
    </row>
    <row r="12" spans="1:4" x14ac:dyDescent="0.25">
      <c r="A12" t="s">
        <v>29</v>
      </c>
      <c r="B12" t="s">
        <v>234</v>
      </c>
      <c r="C12" t="s">
        <v>30</v>
      </c>
      <c r="D12">
        <v>0</v>
      </c>
    </row>
    <row r="13" spans="1:4" x14ac:dyDescent="0.25">
      <c r="A13" t="s">
        <v>31</v>
      </c>
      <c r="B13" t="s">
        <v>234</v>
      </c>
      <c r="C13" t="s">
        <v>32</v>
      </c>
      <c r="D13">
        <v>35</v>
      </c>
    </row>
    <row r="14" spans="1:4" x14ac:dyDescent="0.25">
      <c r="A14" t="s">
        <v>33</v>
      </c>
      <c r="B14" t="s">
        <v>234</v>
      </c>
      <c r="C14" t="s">
        <v>34</v>
      </c>
      <c r="D14">
        <v>4</v>
      </c>
    </row>
    <row r="15" spans="1:4" x14ac:dyDescent="0.25">
      <c r="A15" t="s">
        <v>35</v>
      </c>
      <c r="B15" t="s">
        <v>234</v>
      </c>
      <c r="C15" t="s">
        <v>36</v>
      </c>
      <c r="D15">
        <v>21</v>
      </c>
    </row>
    <row r="16" spans="1:4" x14ac:dyDescent="0.25">
      <c r="A16" t="s">
        <v>37</v>
      </c>
      <c r="B16" t="s">
        <v>234</v>
      </c>
      <c r="C16" t="s">
        <v>38</v>
      </c>
      <c r="D16">
        <v>14</v>
      </c>
    </row>
    <row r="17" spans="1:4" x14ac:dyDescent="0.25">
      <c r="A17" t="s">
        <v>39</v>
      </c>
      <c r="B17" t="s">
        <v>234</v>
      </c>
      <c r="C17" t="s">
        <v>40</v>
      </c>
      <c r="D17">
        <v>12</v>
      </c>
    </row>
    <row r="18" spans="1:4" x14ac:dyDescent="0.25">
      <c r="A18" t="s">
        <v>41</v>
      </c>
      <c r="B18" t="s">
        <v>234</v>
      </c>
      <c r="C18" t="s">
        <v>42</v>
      </c>
      <c r="D18">
        <v>0</v>
      </c>
    </row>
    <row r="19" spans="1:4" x14ac:dyDescent="0.25">
      <c r="A19" t="s">
        <v>43</v>
      </c>
      <c r="B19" t="s">
        <v>234</v>
      </c>
      <c r="C19" t="s">
        <v>44</v>
      </c>
      <c r="D19">
        <v>15</v>
      </c>
    </row>
    <row r="20" spans="1:4" x14ac:dyDescent="0.25">
      <c r="A20" t="s">
        <v>45</v>
      </c>
      <c r="B20" t="s">
        <v>234</v>
      </c>
      <c r="C20" t="s">
        <v>46</v>
      </c>
      <c r="D20">
        <v>8</v>
      </c>
    </row>
    <row r="21" spans="1:4" x14ac:dyDescent="0.25">
      <c r="A21" t="s">
        <v>47</v>
      </c>
      <c r="B21" t="s">
        <v>234</v>
      </c>
      <c r="C21" t="s">
        <v>48</v>
      </c>
      <c r="D21">
        <v>46</v>
      </c>
    </row>
    <row r="22" spans="1:4" x14ac:dyDescent="0.25">
      <c r="A22" t="s">
        <v>49</v>
      </c>
      <c r="B22" t="s">
        <v>234</v>
      </c>
      <c r="C22" t="s">
        <v>50</v>
      </c>
      <c r="D22">
        <v>15</v>
      </c>
    </row>
    <row r="23" spans="1:4" x14ac:dyDescent="0.25">
      <c r="A23" t="s">
        <v>51</v>
      </c>
      <c r="B23" t="s">
        <v>234</v>
      </c>
      <c r="C23" t="s">
        <v>52</v>
      </c>
      <c r="D23">
        <v>14</v>
      </c>
    </row>
    <row r="24" spans="1:4" x14ac:dyDescent="0.25">
      <c r="A24" t="s">
        <v>53</v>
      </c>
      <c r="B24" t="s">
        <v>234</v>
      </c>
      <c r="C24" t="s">
        <v>54</v>
      </c>
      <c r="D24">
        <v>15</v>
      </c>
    </row>
    <row r="25" spans="1:4" x14ac:dyDescent="0.25">
      <c r="A25" t="s">
        <v>55</v>
      </c>
      <c r="B25" t="s">
        <v>234</v>
      </c>
      <c r="C25" t="s">
        <v>56</v>
      </c>
      <c r="D25">
        <v>13</v>
      </c>
    </row>
    <row r="26" spans="1:4" x14ac:dyDescent="0.25">
      <c r="A26" t="s">
        <v>57</v>
      </c>
      <c r="B26" t="s">
        <v>234</v>
      </c>
      <c r="C26" t="s">
        <v>58</v>
      </c>
      <c r="D26">
        <v>126</v>
      </c>
    </row>
    <row r="27" spans="1:4" x14ac:dyDescent="0.25">
      <c r="A27" t="s">
        <v>59</v>
      </c>
      <c r="B27" t="s">
        <v>234</v>
      </c>
      <c r="C27" t="s">
        <v>60</v>
      </c>
      <c r="D27">
        <v>26</v>
      </c>
    </row>
    <row r="28" spans="1:4" x14ac:dyDescent="0.25">
      <c r="A28" t="s">
        <v>61</v>
      </c>
      <c r="B28" t="s">
        <v>234</v>
      </c>
      <c r="C28" t="s">
        <v>62</v>
      </c>
      <c r="D28">
        <v>32</v>
      </c>
    </row>
    <row r="29" spans="1:4" x14ac:dyDescent="0.25">
      <c r="A29" t="s">
        <v>63</v>
      </c>
      <c r="B29" t="s">
        <v>234</v>
      </c>
      <c r="C29" t="s">
        <v>64</v>
      </c>
      <c r="D29">
        <v>30</v>
      </c>
    </row>
    <row r="30" spans="1:4" x14ac:dyDescent="0.25">
      <c r="A30" t="s">
        <v>65</v>
      </c>
      <c r="B30" t="s">
        <v>234</v>
      </c>
      <c r="C30" t="s">
        <v>66</v>
      </c>
      <c r="D30">
        <v>28</v>
      </c>
    </row>
    <row r="31" spans="1:4" x14ac:dyDescent="0.25">
      <c r="A31" t="s">
        <v>67</v>
      </c>
      <c r="B31" t="s">
        <v>234</v>
      </c>
      <c r="C31" t="s">
        <v>68</v>
      </c>
      <c r="D31">
        <v>19</v>
      </c>
    </row>
    <row r="32" spans="1:4" x14ac:dyDescent="0.25">
      <c r="A32" t="s">
        <v>69</v>
      </c>
      <c r="B32" t="s">
        <v>234</v>
      </c>
      <c r="C32" t="s">
        <v>70</v>
      </c>
      <c r="D32">
        <v>4</v>
      </c>
    </row>
    <row r="33" spans="1:4" x14ac:dyDescent="0.25">
      <c r="A33" t="s">
        <v>71</v>
      </c>
      <c r="B33" t="s">
        <v>234</v>
      </c>
      <c r="C33" t="s">
        <v>72</v>
      </c>
      <c r="D33">
        <v>127</v>
      </c>
    </row>
    <row r="34" spans="1:4" x14ac:dyDescent="0.25">
      <c r="A34" t="s">
        <v>73</v>
      </c>
      <c r="B34" t="s">
        <v>234</v>
      </c>
      <c r="C34" t="s">
        <v>74</v>
      </c>
      <c r="D34">
        <v>16</v>
      </c>
    </row>
    <row r="35" spans="1:4" x14ac:dyDescent="0.25">
      <c r="A35" t="s">
        <v>75</v>
      </c>
      <c r="B35" t="s">
        <v>234</v>
      </c>
      <c r="C35" t="s">
        <v>76</v>
      </c>
      <c r="D35">
        <v>39</v>
      </c>
    </row>
    <row r="36" spans="1:4" x14ac:dyDescent="0.25">
      <c r="A36" t="s">
        <v>77</v>
      </c>
      <c r="B36" t="s">
        <v>234</v>
      </c>
      <c r="C36" t="s">
        <v>78</v>
      </c>
      <c r="D36">
        <v>16</v>
      </c>
    </row>
    <row r="37" spans="1:4" x14ac:dyDescent="0.25">
      <c r="A37" t="s">
        <v>79</v>
      </c>
      <c r="B37" t="s">
        <v>234</v>
      </c>
      <c r="C37" t="s">
        <v>80</v>
      </c>
      <c r="D37">
        <v>39</v>
      </c>
    </row>
    <row r="38" spans="1:4" x14ac:dyDescent="0.25">
      <c r="A38" t="s">
        <v>81</v>
      </c>
      <c r="B38" t="s">
        <v>234</v>
      </c>
      <c r="C38" t="s">
        <v>82</v>
      </c>
      <c r="D38">
        <v>16</v>
      </c>
    </row>
    <row r="39" spans="1:4" x14ac:dyDescent="0.25">
      <c r="A39" t="s">
        <v>83</v>
      </c>
      <c r="B39" t="s">
        <v>234</v>
      </c>
      <c r="C39" t="s">
        <v>84</v>
      </c>
      <c r="D39">
        <v>37</v>
      </c>
    </row>
    <row r="40" spans="1:4" x14ac:dyDescent="0.25">
      <c r="A40" t="s">
        <v>85</v>
      </c>
      <c r="B40" t="s">
        <v>234</v>
      </c>
      <c r="C40" t="s">
        <v>86</v>
      </c>
      <c r="D40">
        <v>39</v>
      </c>
    </row>
    <row r="41" spans="1:4" x14ac:dyDescent="0.25">
      <c r="A41" t="s">
        <v>87</v>
      </c>
      <c r="B41" t="s">
        <v>234</v>
      </c>
      <c r="C41" t="s">
        <v>88</v>
      </c>
      <c r="D41">
        <v>17</v>
      </c>
    </row>
    <row r="42" spans="1:4" x14ac:dyDescent="0.25">
      <c r="A42" t="s">
        <v>89</v>
      </c>
      <c r="B42" t="s">
        <v>234</v>
      </c>
      <c r="C42" t="s">
        <v>90</v>
      </c>
      <c r="D42">
        <v>23</v>
      </c>
    </row>
    <row r="43" spans="1:4" x14ac:dyDescent="0.25">
      <c r="A43" t="s">
        <v>91</v>
      </c>
      <c r="B43" t="s">
        <v>234</v>
      </c>
      <c r="C43" t="s">
        <v>92</v>
      </c>
      <c r="D43">
        <v>24</v>
      </c>
    </row>
    <row r="44" spans="1:4" x14ac:dyDescent="0.25">
      <c r="A44" t="s">
        <v>93</v>
      </c>
      <c r="B44" t="s">
        <v>234</v>
      </c>
      <c r="C44" t="s">
        <v>94</v>
      </c>
      <c r="D44">
        <v>67</v>
      </c>
    </row>
    <row r="45" spans="1:4" x14ac:dyDescent="0.25">
      <c r="A45" t="s">
        <v>95</v>
      </c>
      <c r="B45" t="s">
        <v>234</v>
      </c>
      <c r="C45" t="s">
        <v>96</v>
      </c>
      <c r="D45">
        <v>73</v>
      </c>
    </row>
    <row r="46" spans="1:4" x14ac:dyDescent="0.25">
      <c r="A46" t="s">
        <v>97</v>
      </c>
      <c r="B46" t="s">
        <v>234</v>
      </c>
      <c r="C46" t="s">
        <v>98</v>
      </c>
      <c r="D46">
        <v>36</v>
      </c>
    </row>
    <row r="47" spans="1:4" x14ac:dyDescent="0.25">
      <c r="A47" t="s">
        <v>99</v>
      </c>
      <c r="B47" t="s">
        <v>234</v>
      </c>
      <c r="C47" t="s">
        <v>100</v>
      </c>
      <c r="D47">
        <v>20</v>
      </c>
    </row>
    <row r="48" spans="1:4" x14ac:dyDescent="0.25">
      <c r="A48" t="s">
        <v>101</v>
      </c>
      <c r="B48" t="s">
        <v>230</v>
      </c>
      <c r="C48" t="s">
        <v>102</v>
      </c>
      <c r="D48">
        <v>27</v>
      </c>
    </row>
    <row r="49" spans="1:4" x14ac:dyDescent="0.25">
      <c r="A49" t="s">
        <v>103</v>
      </c>
      <c r="B49" t="s">
        <v>230</v>
      </c>
      <c r="C49" t="s">
        <v>104</v>
      </c>
      <c r="D49">
        <v>9</v>
      </c>
    </row>
    <row r="50" spans="1:4" x14ac:dyDescent="0.25">
      <c r="A50" t="s">
        <v>105</v>
      </c>
      <c r="B50" t="s">
        <v>230</v>
      </c>
      <c r="C50" t="s">
        <v>106</v>
      </c>
      <c r="D50">
        <v>2</v>
      </c>
    </row>
    <row r="51" spans="1:4" x14ac:dyDescent="0.25">
      <c r="A51" t="s">
        <v>107</v>
      </c>
      <c r="B51" t="s">
        <v>230</v>
      </c>
      <c r="C51" t="s">
        <v>108</v>
      </c>
      <c r="D51">
        <v>2</v>
      </c>
    </row>
    <row r="52" spans="1:4" x14ac:dyDescent="0.25">
      <c r="A52" t="s">
        <v>109</v>
      </c>
      <c r="B52" t="s">
        <v>237</v>
      </c>
      <c r="C52" t="s">
        <v>110</v>
      </c>
      <c r="D52">
        <v>39</v>
      </c>
    </row>
    <row r="53" spans="1:4" x14ac:dyDescent="0.25">
      <c r="A53" t="s">
        <v>111</v>
      </c>
      <c r="B53" t="s">
        <v>239</v>
      </c>
      <c r="C53" t="s">
        <v>112</v>
      </c>
      <c r="D53">
        <v>-59</v>
      </c>
    </row>
    <row r="54" spans="1:4" x14ac:dyDescent="0.25">
      <c r="A54" t="s">
        <v>113</v>
      </c>
      <c r="B54" t="s">
        <v>239</v>
      </c>
      <c r="C54" t="s">
        <v>114</v>
      </c>
      <c r="D54">
        <v>5</v>
      </c>
    </row>
    <row r="55" spans="1:4" x14ac:dyDescent="0.25">
      <c r="A55" t="s">
        <v>115</v>
      </c>
      <c r="B55" t="s">
        <v>239</v>
      </c>
      <c r="C55" t="s">
        <v>116</v>
      </c>
      <c r="D55">
        <v>30</v>
      </c>
    </row>
    <row r="56" spans="1:4" x14ac:dyDescent="0.25">
      <c r="A56" t="s">
        <v>117</v>
      </c>
      <c r="B56" t="s">
        <v>239</v>
      </c>
      <c r="C56" t="s">
        <v>118</v>
      </c>
      <c r="D56">
        <v>9</v>
      </c>
    </row>
    <row r="57" spans="1:4" x14ac:dyDescent="0.25">
      <c r="A57" t="s">
        <v>119</v>
      </c>
      <c r="B57" t="s">
        <v>218</v>
      </c>
      <c r="C57" t="s">
        <v>120</v>
      </c>
      <c r="D57">
        <v>4</v>
      </c>
    </row>
    <row r="58" spans="1:4" x14ac:dyDescent="0.25">
      <c r="A58" t="s">
        <v>121</v>
      </c>
      <c r="B58" t="s">
        <v>218</v>
      </c>
      <c r="C58" t="s">
        <v>122</v>
      </c>
      <c r="D58">
        <v>5</v>
      </c>
    </row>
    <row r="59" spans="1:4" x14ac:dyDescent="0.25">
      <c r="A59" t="s">
        <v>123</v>
      </c>
      <c r="B59" t="s">
        <v>218</v>
      </c>
      <c r="C59" t="s">
        <v>124</v>
      </c>
      <c r="D59">
        <v>13</v>
      </c>
    </row>
    <row r="60" spans="1:4" x14ac:dyDescent="0.25">
      <c r="A60" t="s">
        <v>125</v>
      </c>
      <c r="B60" t="s">
        <v>218</v>
      </c>
      <c r="C60" t="s">
        <v>126</v>
      </c>
      <c r="D60">
        <v>2</v>
      </c>
    </row>
    <row r="61" spans="1:4" x14ac:dyDescent="0.25">
      <c r="A61" t="s">
        <v>127</v>
      </c>
      <c r="B61" t="s">
        <v>218</v>
      </c>
      <c r="C61" t="s">
        <v>128</v>
      </c>
      <c r="D61">
        <v>0</v>
      </c>
    </row>
    <row r="62" spans="1:4" x14ac:dyDescent="0.25">
      <c r="A62" t="s">
        <v>145</v>
      </c>
      <c r="B62" t="s">
        <v>258</v>
      </c>
      <c r="C62" t="s">
        <v>146</v>
      </c>
      <c r="D62">
        <v>53</v>
      </c>
    </row>
    <row r="63" spans="1:4" x14ac:dyDescent="0.25">
      <c r="A63" t="s">
        <v>147</v>
      </c>
      <c r="B63" t="s">
        <v>258</v>
      </c>
      <c r="C63" t="s">
        <v>148</v>
      </c>
      <c r="D63">
        <v>4</v>
      </c>
    </row>
    <row r="64" spans="1:4" x14ac:dyDescent="0.25">
      <c r="A64" t="s">
        <v>149</v>
      </c>
      <c r="B64" t="s">
        <v>258</v>
      </c>
      <c r="C64" t="s">
        <v>150</v>
      </c>
      <c r="D64">
        <v>49</v>
      </c>
    </row>
    <row r="65" spans="1:4" x14ac:dyDescent="0.25">
      <c r="A65" t="s">
        <v>151</v>
      </c>
      <c r="B65" t="s">
        <v>258</v>
      </c>
      <c r="C65" t="s">
        <v>152</v>
      </c>
      <c r="D65">
        <v>3</v>
      </c>
    </row>
    <row r="66" spans="1:4" x14ac:dyDescent="0.25">
      <c r="A66" t="s">
        <v>153</v>
      </c>
      <c r="B66" t="s">
        <v>258</v>
      </c>
      <c r="C66" t="s">
        <v>154</v>
      </c>
      <c r="D66">
        <v>36</v>
      </c>
    </row>
    <row r="67" spans="1:4" x14ac:dyDescent="0.25">
      <c r="A67" t="s">
        <v>129</v>
      </c>
      <c r="B67" t="s">
        <v>218</v>
      </c>
      <c r="C67" t="s">
        <v>130</v>
      </c>
      <c r="D67">
        <v>62</v>
      </c>
    </row>
    <row r="68" spans="1:4" x14ac:dyDescent="0.25">
      <c r="A68" t="s">
        <v>131</v>
      </c>
      <c r="B68" t="s">
        <v>218</v>
      </c>
      <c r="C68" t="s">
        <v>132</v>
      </c>
      <c r="D68">
        <v>0</v>
      </c>
    </row>
    <row r="69" spans="1:4" x14ac:dyDescent="0.25">
      <c r="A69" t="s">
        <v>133</v>
      </c>
      <c r="B69" t="s">
        <v>218</v>
      </c>
      <c r="C69" t="s">
        <v>134</v>
      </c>
      <c r="D69">
        <v>0</v>
      </c>
    </row>
    <row r="70" spans="1:4" x14ac:dyDescent="0.25">
      <c r="A70" t="s">
        <v>135</v>
      </c>
      <c r="B70" t="s">
        <v>218</v>
      </c>
      <c r="C70" t="s">
        <v>136</v>
      </c>
      <c r="D70">
        <v>0</v>
      </c>
    </row>
    <row r="71" spans="1:4" x14ac:dyDescent="0.25">
      <c r="A71" t="s">
        <v>137</v>
      </c>
      <c r="B71" t="s">
        <v>218</v>
      </c>
      <c r="C71" t="s">
        <v>138</v>
      </c>
      <c r="D71">
        <v>61</v>
      </c>
    </row>
    <row r="72" spans="1:4" x14ac:dyDescent="0.25">
      <c r="A72" t="s">
        <v>139</v>
      </c>
      <c r="B72" t="s">
        <v>218</v>
      </c>
      <c r="C72" t="s">
        <v>140</v>
      </c>
      <c r="D72">
        <v>0</v>
      </c>
    </row>
    <row r="73" spans="1:4" x14ac:dyDescent="0.25">
      <c r="A73" t="s">
        <v>141</v>
      </c>
      <c r="B73" t="s">
        <v>218</v>
      </c>
      <c r="C73" t="s">
        <v>142</v>
      </c>
      <c r="D73">
        <v>23</v>
      </c>
    </row>
    <row r="74" spans="1:4" x14ac:dyDescent="0.25">
      <c r="A74" t="s">
        <v>143</v>
      </c>
      <c r="B74" t="s">
        <v>218</v>
      </c>
      <c r="C74" t="s">
        <v>144</v>
      </c>
      <c r="D74">
        <v>32</v>
      </c>
    </row>
    <row r="75" spans="1:4" x14ac:dyDescent="0.25">
      <c r="A75" t="s">
        <v>179</v>
      </c>
      <c r="B75" t="s">
        <v>252</v>
      </c>
      <c r="C75" t="s">
        <v>180</v>
      </c>
      <c r="D75">
        <v>28</v>
      </c>
    </row>
    <row r="76" spans="1:4" x14ac:dyDescent="0.25">
      <c r="A76" t="s">
        <v>181</v>
      </c>
      <c r="B76" t="s">
        <v>252</v>
      </c>
      <c r="C76" t="s">
        <v>182</v>
      </c>
      <c r="D76">
        <v>0</v>
      </c>
    </row>
    <row r="77" spans="1:4" x14ac:dyDescent="0.25">
      <c r="A77" t="s">
        <v>183</v>
      </c>
      <c r="B77" t="s">
        <v>252</v>
      </c>
      <c r="C77" t="s">
        <v>184</v>
      </c>
      <c r="D77">
        <v>13</v>
      </c>
    </row>
    <row r="78" spans="1:4" x14ac:dyDescent="0.25">
      <c r="A78" t="s">
        <v>185</v>
      </c>
      <c r="B78" t="s">
        <v>252</v>
      </c>
      <c r="C78" t="s">
        <v>186</v>
      </c>
      <c r="D78">
        <v>39</v>
      </c>
    </row>
    <row r="79" spans="1:4" x14ac:dyDescent="0.25">
      <c r="A79" t="s">
        <v>155</v>
      </c>
      <c r="B79" t="s">
        <v>245</v>
      </c>
      <c r="C79" t="s">
        <v>156</v>
      </c>
      <c r="D79">
        <v>69</v>
      </c>
    </row>
    <row r="80" spans="1:4" x14ac:dyDescent="0.25">
      <c r="A80" t="s">
        <v>157</v>
      </c>
      <c r="B80" t="s">
        <v>245</v>
      </c>
      <c r="C80" t="s">
        <v>158</v>
      </c>
      <c r="D80">
        <v>67</v>
      </c>
    </row>
    <row r="81" spans="1:4" x14ac:dyDescent="0.25">
      <c r="A81" t="s">
        <v>159</v>
      </c>
      <c r="B81" t="s">
        <v>245</v>
      </c>
      <c r="C81" t="s">
        <v>160</v>
      </c>
      <c r="D81">
        <v>4</v>
      </c>
    </row>
    <row r="82" spans="1:4" x14ac:dyDescent="0.25">
      <c r="A82" t="s">
        <v>161</v>
      </c>
      <c r="B82" t="s">
        <v>245</v>
      </c>
      <c r="C82" t="s">
        <v>162</v>
      </c>
      <c r="D82">
        <v>10</v>
      </c>
    </row>
    <row r="83" spans="1:4" x14ac:dyDescent="0.25">
      <c r="A83" t="s">
        <v>163</v>
      </c>
      <c r="B83" t="s">
        <v>245</v>
      </c>
      <c r="C83" t="s">
        <v>164</v>
      </c>
      <c r="D83">
        <v>15</v>
      </c>
    </row>
    <row r="84" spans="1:4" x14ac:dyDescent="0.25">
      <c r="A84" t="s">
        <v>165</v>
      </c>
      <c r="B84" t="s">
        <v>245</v>
      </c>
      <c r="C84" t="s">
        <v>166</v>
      </c>
      <c r="D84">
        <v>5</v>
      </c>
    </row>
    <row r="85" spans="1:4" x14ac:dyDescent="0.25">
      <c r="A85" t="s">
        <v>167</v>
      </c>
      <c r="B85" t="s">
        <v>245</v>
      </c>
      <c r="C85" t="s">
        <v>168</v>
      </c>
      <c r="D85">
        <v>4</v>
      </c>
    </row>
    <row r="86" spans="1:4" x14ac:dyDescent="0.25">
      <c r="A86" t="s">
        <v>169</v>
      </c>
      <c r="B86" t="s">
        <v>245</v>
      </c>
      <c r="C86" t="s">
        <v>170</v>
      </c>
      <c r="D86">
        <v>0</v>
      </c>
    </row>
    <row r="87" spans="1:4" x14ac:dyDescent="0.25">
      <c r="A87" t="s">
        <v>171</v>
      </c>
      <c r="B87" t="s">
        <v>245</v>
      </c>
      <c r="C87" t="s">
        <v>172</v>
      </c>
      <c r="D87">
        <v>-10</v>
      </c>
    </row>
    <row r="88" spans="1:4" x14ac:dyDescent="0.25">
      <c r="A88" t="s">
        <v>173</v>
      </c>
      <c r="B88" t="s">
        <v>245</v>
      </c>
      <c r="C88" t="s">
        <v>174</v>
      </c>
      <c r="D88">
        <v>0</v>
      </c>
    </row>
    <row r="89" spans="1:4" x14ac:dyDescent="0.25">
      <c r="A89" t="s">
        <v>175</v>
      </c>
      <c r="B89" t="s">
        <v>245</v>
      </c>
      <c r="C89" t="s">
        <v>176</v>
      </c>
      <c r="D89">
        <v>0</v>
      </c>
    </row>
    <row r="90" spans="1:4" x14ac:dyDescent="0.25">
      <c r="A90" t="s">
        <v>177</v>
      </c>
      <c r="B90" t="s">
        <v>245</v>
      </c>
      <c r="C90" t="s">
        <v>178</v>
      </c>
      <c r="D9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FFC2-3038-44C2-A522-6A08E74E38AA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A14A0-5D04-4085-8467-C3BD24D58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Entradas_hist</vt:lpstr>
      <vt:lpstr>Salidas_hist</vt:lpstr>
      <vt:lpstr>historico_movimientos</vt:lpstr>
      <vt:lpstr>INVENTARIO ACTUAL</vt:lpstr>
      <vt:lpstr>Sheet1</vt:lpstr>
      <vt:lpstr>factura_ultima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</dc:creator>
  <cp:lastModifiedBy>ALEX CE</cp:lastModifiedBy>
  <dcterms:created xsi:type="dcterms:W3CDTF">2024-03-07T22:05:41Z</dcterms:created>
  <dcterms:modified xsi:type="dcterms:W3CDTF">2024-03-07T22:05:41Z</dcterms:modified>
</cp:coreProperties>
</file>