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zard 2\Desktop\UNC CHAPEL HILL DATA ANALYTICS\EXCEL CLASS\Module 1 Challenge\Deliverable 1 Requirements\"/>
    </mc:Choice>
  </mc:AlternateContent>
  <xr:revisionPtr revIDLastSave="0" documentId="13_ncr:1_{03F33DC6-B80C-4F42-B2C9-4CA04B25502F}" xr6:coauthVersionLast="47" xr6:coauthVersionMax="47" xr10:uidLastSave="{00000000-0000-0000-0000-000000000000}"/>
  <bookViews>
    <workbookView xWindow="-120" yWindow="-120" windowWidth="29040" windowHeight="15840" tabRatio="894" activeTab="2" xr2:uid="{00000000-000D-0000-FFFF-FFFF00000000}"/>
  </bookViews>
  <sheets>
    <sheet name="Kickstarter" sheetId="1" r:id="rId1"/>
    <sheet name="Outcomes Based on Goals" sheetId="18" r:id="rId2"/>
    <sheet name="Theater Outcomes by Launch Date" sheetId="16" r:id="rId3"/>
    <sheet name="Edinburgh Research" sheetId="11" r:id="rId4"/>
    <sheet name="Outcomes Based on Launch Date" sheetId="10" r:id="rId5"/>
    <sheet name="Subcategory Statistics" sheetId="4" r:id="rId6"/>
  </sheets>
  <externalReferences>
    <externalReference r:id="rId7"/>
  </externalReference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1" l="1"/>
  <c r="B6" i="11"/>
  <c r="C5" i="11"/>
  <c r="B5" i="11"/>
  <c r="C4" i="11"/>
  <c r="B4" i="11"/>
  <c r="C3" i="11"/>
  <c r="B3" i="11"/>
  <c r="C2" i="11"/>
  <c r="B2" i="11"/>
  <c r="H3" i="18"/>
  <c r="H4" i="18"/>
  <c r="H5" i="18"/>
  <c r="H6" i="18"/>
  <c r="H7" i="18"/>
  <c r="H8" i="18"/>
  <c r="H9" i="18"/>
  <c r="H10" i="18"/>
  <c r="H11" i="18"/>
  <c r="H12" i="18"/>
  <c r="H13" i="18"/>
  <c r="H2" i="18"/>
  <c r="G2" i="18"/>
  <c r="G4" i="18"/>
  <c r="G5" i="18"/>
  <c r="G6" i="18"/>
  <c r="G7" i="18"/>
  <c r="G8" i="18"/>
  <c r="G9" i="18"/>
  <c r="G10" i="18"/>
  <c r="G11" i="18"/>
  <c r="G12" i="18"/>
  <c r="G13" i="18"/>
  <c r="G3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B13" i="18"/>
  <c r="B12" i="18"/>
  <c r="B11" i="18"/>
  <c r="B10" i="18"/>
  <c r="B9" i="18"/>
  <c r="B8" i="18"/>
  <c r="B7" i="18"/>
  <c r="C2" i="18"/>
  <c r="B2" i="18"/>
  <c r="B6" i="18"/>
  <c r="B5" i="18"/>
  <c r="B4" i="18"/>
  <c r="B3" i="18"/>
  <c r="Q9" i="1"/>
  <c r="S9" i="1" s="1"/>
  <c r="R9" i="1"/>
  <c r="Q10" i="1"/>
  <c r="S10" i="1" s="1"/>
  <c r="R10" i="1"/>
  <c r="Q11" i="1"/>
  <c r="S11" i="1" s="1"/>
  <c r="R11" i="1"/>
  <c r="Q12" i="1"/>
  <c r="S12" i="1" s="1"/>
  <c r="R12" i="1"/>
  <c r="Q13" i="1"/>
  <c r="S13" i="1" s="1"/>
  <c r="R13" i="1"/>
  <c r="Q14" i="1"/>
  <c r="S14" i="1" s="1"/>
  <c r="R14" i="1"/>
  <c r="Q15" i="1"/>
  <c r="S15" i="1" s="1"/>
  <c r="R15" i="1"/>
  <c r="Q16" i="1"/>
  <c r="S16" i="1" s="1"/>
  <c r="R16" i="1"/>
  <c r="Q17" i="1"/>
  <c r="S17" i="1" s="1"/>
  <c r="R17" i="1"/>
  <c r="Q18" i="1"/>
  <c r="S18" i="1" s="1"/>
  <c r="R18" i="1"/>
  <c r="Q19" i="1"/>
  <c r="S19" i="1" s="1"/>
  <c r="R19" i="1"/>
  <c r="Q20" i="1"/>
  <c r="S20" i="1" s="1"/>
  <c r="R20" i="1"/>
  <c r="Q21" i="1"/>
  <c r="S21" i="1" s="1"/>
  <c r="R21" i="1"/>
  <c r="Q22" i="1"/>
  <c r="S22" i="1" s="1"/>
  <c r="R22" i="1"/>
  <c r="Q23" i="1"/>
  <c r="S23" i="1" s="1"/>
  <c r="R23" i="1"/>
  <c r="Q24" i="1"/>
  <c r="S24" i="1" s="1"/>
  <c r="R24" i="1"/>
  <c r="Q25" i="1"/>
  <c r="S25" i="1" s="1"/>
  <c r="R25" i="1"/>
  <c r="Q26" i="1"/>
  <c r="S26" i="1" s="1"/>
  <c r="R26" i="1"/>
  <c r="Q27" i="1"/>
  <c r="S27" i="1" s="1"/>
  <c r="R27" i="1"/>
  <c r="Q28" i="1"/>
  <c r="S28" i="1" s="1"/>
  <c r="R28" i="1"/>
  <c r="Q29" i="1"/>
  <c r="S29" i="1" s="1"/>
  <c r="R29" i="1"/>
  <c r="Q30" i="1"/>
  <c r="S30" i="1" s="1"/>
  <c r="R30" i="1"/>
  <c r="Q31" i="1"/>
  <c r="S31" i="1" s="1"/>
  <c r="R31" i="1"/>
  <c r="Q32" i="1"/>
  <c r="S32" i="1" s="1"/>
  <c r="R32" i="1"/>
  <c r="Q33" i="1"/>
  <c r="S33" i="1" s="1"/>
  <c r="R33" i="1"/>
  <c r="Q34" i="1"/>
  <c r="S34" i="1" s="1"/>
  <c r="R34" i="1"/>
  <c r="Q35" i="1"/>
  <c r="S35" i="1" s="1"/>
  <c r="R35" i="1"/>
  <c r="Q36" i="1"/>
  <c r="S36" i="1" s="1"/>
  <c r="R36" i="1"/>
  <c r="Q37" i="1"/>
  <c r="S37" i="1" s="1"/>
  <c r="R37" i="1"/>
  <c r="Q38" i="1"/>
  <c r="S38" i="1" s="1"/>
  <c r="R38" i="1"/>
  <c r="Q39" i="1"/>
  <c r="S39" i="1" s="1"/>
  <c r="R39" i="1"/>
  <c r="Q40" i="1"/>
  <c r="S40" i="1" s="1"/>
  <c r="R40" i="1"/>
  <c r="Q41" i="1"/>
  <c r="S41" i="1" s="1"/>
  <c r="R41" i="1"/>
  <c r="Q42" i="1"/>
  <c r="S42" i="1" s="1"/>
  <c r="R42" i="1"/>
  <c r="Q43" i="1"/>
  <c r="S43" i="1" s="1"/>
  <c r="R43" i="1"/>
  <c r="Q44" i="1"/>
  <c r="S44" i="1" s="1"/>
  <c r="R44" i="1"/>
  <c r="Q45" i="1"/>
  <c r="S45" i="1" s="1"/>
  <c r="R45" i="1"/>
  <c r="Q46" i="1"/>
  <c r="S46" i="1" s="1"/>
  <c r="R46" i="1"/>
  <c r="Q47" i="1"/>
  <c r="S47" i="1" s="1"/>
  <c r="R47" i="1"/>
  <c r="Q48" i="1"/>
  <c r="S48" i="1" s="1"/>
  <c r="R48" i="1"/>
  <c r="Q49" i="1"/>
  <c r="S49" i="1" s="1"/>
  <c r="R49" i="1"/>
  <c r="Q50" i="1"/>
  <c r="S50" i="1" s="1"/>
  <c r="R50" i="1"/>
  <c r="Q51" i="1"/>
  <c r="S51" i="1" s="1"/>
  <c r="R51" i="1"/>
  <c r="Q52" i="1"/>
  <c r="S52" i="1" s="1"/>
  <c r="R52" i="1"/>
  <c r="Q53" i="1"/>
  <c r="S53" i="1" s="1"/>
  <c r="R53" i="1"/>
  <c r="Q54" i="1"/>
  <c r="S54" i="1" s="1"/>
  <c r="R54" i="1"/>
  <c r="Q55" i="1"/>
  <c r="S55" i="1" s="1"/>
  <c r="R55" i="1"/>
  <c r="Q56" i="1"/>
  <c r="S56" i="1" s="1"/>
  <c r="R56" i="1"/>
  <c r="Q57" i="1"/>
  <c r="S57" i="1" s="1"/>
  <c r="R57" i="1"/>
  <c r="Q58" i="1"/>
  <c r="S58" i="1" s="1"/>
  <c r="R58" i="1"/>
  <c r="Q59" i="1"/>
  <c r="S59" i="1" s="1"/>
  <c r="R59" i="1"/>
  <c r="Q60" i="1"/>
  <c r="S60" i="1" s="1"/>
  <c r="R60" i="1"/>
  <c r="Q61" i="1"/>
  <c r="S61" i="1" s="1"/>
  <c r="R61" i="1"/>
  <c r="Q62" i="1"/>
  <c r="S62" i="1" s="1"/>
  <c r="R62" i="1"/>
  <c r="Q63" i="1"/>
  <c r="S63" i="1" s="1"/>
  <c r="R63" i="1"/>
  <c r="Q64" i="1"/>
  <c r="S64" i="1" s="1"/>
  <c r="R64" i="1"/>
  <c r="Q65" i="1"/>
  <c r="S65" i="1" s="1"/>
  <c r="R65" i="1"/>
  <c r="Q66" i="1"/>
  <c r="S66" i="1" s="1"/>
  <c r="R66" i="1"/>
  <c r="Q67" i="1"/>
  <c r="S67" i="1" s="1"/>
  <c r="R67" i="1"/>
  <c r="Q68" i="1"/>
  <c r="S68" i="1" s="1"/>
  <c r="R68" i="1"/>
  <c r="Q69" i="1"/>
  <c r="S69" i="1" s="1"/>
  <c r="R69" i="1"/>
  <c r="Q70" i="1"/>
  <c r="S70" i="1" s="1"/>
  <c r="R70" i="1"/>
  <c r="Q71" i="1"/>
  <c r="S71" i="1" s="1"/>
  <c r="R71" i="1"/>
  <c r="Q72" i="1"/>
  <c r="S72" i="1" s="1"/>
  <c r="R72" i="1"/>
  <c r="Q73" i="1"/>
  <c r="S73" i="1" s="1"/>
  <c r="R73" i="1"/>
  <c r="Q74" i="1"/>
  <c r="S74" i="1" s="1"/>
  <c r="R74" i="1"/>
  <c r="Q75" i="1"/>
  <c r="S75" i="1" s="1"/>
  <c r="R75" i="1"/>
  <c r="Q76" i="1"/>
  <c r="S76" i="1" s="1"/>
  <c r="R76" i="1"/>
  <c r="Q77" i="1"/>
  <c r="S77" i="1" s="1"/>
  <c r="R77" i="1"/>
  <c r="Q78" i="1"/>
  <c r="S78" i="1" s="1"/>
  <c r="R78" i="1"/>
  <c r="Q79" i="1"/>
  <c r="S79" i="1" s="1"/>
  <c r="R79" i="1"/>
  <c r="Q80" i="1"/>
  <c r="S80" i="1" s="1"/>
  <c r="R80" i="1"/>
  <c r="Q81" i="1"/>
  <c r="S81" i="1" s="1"/>
  <c r="R81" i="1"/>
  <c r="Q82" i="1"/>
  <c r="S82" i="1" s="1"/>
  <c r="R82" i="1"/>
  <c r="Q83" i="1"/>
  <c r="S83" i="1" s="1"/>
  <c r="R83" i="1"/>
  <c r="Q84" i="1"/>
  <c r="S84" i="1" s="1"/>
  <c r="R84" i="1"/>
  <c r="Q85" i="1"/>
  <c r="S85" i="1" s="1"/>
  <c r="R85" i="1"/>
  <c r="Q86" i="1"/>
  <c r="S86" i="1" s="1"/>
  <c r="R86" i="1"/>
  <c r="Q87" i="1"/>
  <c r="S87" i="1" s="1"/>
  <c r="R87" i="1"/>
  <c r="Q88" i="1"/>
  <c r="S88" i="1" s="1"/>
  <c r="R88" i="1"/>
  <c r="Q89" i="1"/>
  <c r="S89" i="1" s="1"/>
  <c r="R89" i="1"/>
  <c r="Q90" i="1"/>
  <c r="S90" i="1" s="1"/>
  <c r="R90" i="1"/>
  <c r="Q91" i="1"/>
  <c r="S91" i="1" s="1"/>
  <c r="R91" i="1"/>
  <c r="Q92" i="1"/>
  <c r="S92" i="1" s="1"/>
  <c r="R92" i="1"/>
  <c r="Q93" i="1"/>
  <c r="S93" i="1" s="1"/>
  <c r="R93" i="1"/>
  <c r="Q94" i="1"/>
  <c r="S94" i="1" s="1"/>
  <c r="R94" i="1"/>
  <c r="Q95" i="1"/>
  <c r="S95" i="1" s="1"/>
  <c r="R95" i="1"/>
  <c r="Q96" i="1"/>
  <c r="S96" i="1" s="1"/>
  <c r="R96" i="1"/>
  <c r="Q97" i="1"/>
  <c r="S97" i="1" s="1"/>
  <c r="R97" i="1"/>
  <c r="Q98" i="1"/>
  <c r="S98" i="1" s="1"/>
  <c r="R98" i="1"/>
  <c r="Q99" i="1"/>
  <c r="S99" i="1" s="1"/>
  <c r="R99" i="1"/>
  <c r="Q100" i="1"/>
  <c r="S100" i="1" s="1"/>
  <c r="R100" i="1"/>
  <c r="Q101" i="1"/>
  <c r="S101" i="1" s="1"/>
  <c r="R101" i="1"/>
  <c r="Q102" i="1"/>
  <c r="S102" i="1" s="1"/>
  <c r="R102" i="1"/>
  <c r="Q103" i="1"/>
  <c r="S103" i="1" s="1"/>
  <c r="R103" i="1"/>
  <c r="Q104" i="1"/>
  <c r="S104" i="1" s="1"/>
  <c r="R104" i="1"/>
  <c r="Q105" i="1"/>
  <c r="S105" i="1" s="1"/>
  <c r="R105" i="1"/>
  <c r="Q106" i="1"/>
  <c r="S106" i="1" s="1"/>
  <c r="R106" i="1"/>
  <c r="Q107" i="1"/>
  <c r="S107" i="1" s="1"/>
  <c r="R107" i="1"/>
  <c r="Q108" i="1"/>
  <c r="S108" i="1" s="1"/>
  <c r="R108" i="1"/>
  <c r="Q109" i="1"/>
  <c r="S109" i="1" s="1"/>
  <c r="R109" i="1"/>
  <c r="Q110" i="1"/>
  <c r="S110" i="1" s="1"/>
  <c r="R110" i="1"/>
  <c r="Q111" i="1"/>
  <c r="S111" i="1" s="1"/>
  <c r="R111" i="1"/>
  <c r="Q112" i="1"/>
  <c r="S112" i="1" s="1"/>
  <c r="R112" i="1"/>
  <c r="Q113" i="1"/>
  <c r="S113" i="1" s="1"/>
  <c r="R113" i="1"/>
  <c r="Q114" i="1"/>
  <c r="S114" i="1" s="1"/>
  <c r="R114" i="1"/>
  <c r="Q115" i="1"/>
  <c r="S115" i="1" s="1"/>
  <c r="R115" i="1"/>
  <c r="Q116" i="1"/>
  <c r="S116" i="1" s="1"/>
  <c r="R116" i="1"/>
  <c r="Q117" i="1"/>
  <c r="S117" i="1" s="1"/>
  <c r="R117" i="1"/>
  <c r="Q118" i="1"/>
  <c r="S118" i="1" s="1"/>
  <c r="R118" i="1"/>
  <c r="Q119" i="1"/>
  <c r="S119" i="1" s="1"/>
  <c r="R119" i="1"/>
  <c r="Q120" i="1"/>
  <c r="S120" i="1" s="1"/>
  <c r="R120" i="1"/>
  <c r="Q121" i="1"/>
  <c r="S121" i="1" s="1"/>
  <c r="R121" i="1"/>
  <c r="Q3767" i="1"/>
  <c r="S3767" i="1" s="1"/>
  <c r="R3767" i="1"/>
  <c r="Q3768" i="1"/>
  <c r="S3768" i="1" s="1"/>
  <c r="R3768" i="1"/>
  <c r="Q3769" i="1"/>
  <c r="S3769" i="1" s="1"/>
  <c r="R3769" i="1"/>
  <c r="Q3770" i="1"/>
  <c r="S3770" i="1" s="1"/>
  <c r="R3770" i="1"/>
  <c r="Q3771" i="1"/>
  <c r="S3771" i="1" s="1"/>
  <c r="R3771" i="1"/>
  <c r="Q3772" i="1"/>
  <c r="S3772" i="1" s="1"/>
  <c r="R3772" i="1"/>
  <c r="Q3773" i="1"/>
  <c r="S3773" i="1" s="1"/>
  <c r="R3773" i="1"/>
  <c r="Q3774" i="1"/>
  <c r="S3774" i="1" s="1"/>
  <c r="R3774" i="1"/>
  <c r="Q3775" i="1"/>
  <c r="S3775" i="1" s="1"/>
  <c r="R3775" i="1"/>
  <c r="Q3776" i="1"/>
  <c r="S3776" i="1" s="1"/>
  <c r="R3776" i="1"/>
  <c r="Q3777" i="1"/>
  <c r="S3777" i="1" s="1"/>
  <c r="R3777" i="1"/>
  <c r="Q3778" i="1"/>
  <c r="S3778" i="1" s="1"/>
  <c r="R3778" i="1"/>
  <c r="Q3779" i="1"/>
  <c r="S3779" i="1" s="1"/>
  <c r="R3779" i="1"/>
  <c r="Q3780" i="1"/>
  <c r="S3780" i="1" s="1"/>
  <c r="R3780" i="1"/>
  <c r="Q3781" i="1"/>
  <c r="S3781" i="1" s="1"/>
  <c r="R3781" i="1"/>
  <c r="Q3782" i="1"/>
  <c r="S3782" i="1" s="1"/>
  <c r="R3782" i="1"/>
  <c r="Q3783" i="1"/>
  <c r="S3783" i="1" s="1"/>
  <c r="R3783" i="1"/>
  <c r="Q3784" i="1"/>
  <c r="S3784" i="1" s="1"/>
  <c r="R3784" i="1"/>
  <c r="Q3785" i="1"/>
  <c r="S3785" i="1" s="1"/>
  <c r="R3785" i="1"/>
  <c r="Q3786" i="1"/>
  <c r="S3786" i="1" s="1"/>
  <c r="R3786" i="1"/>
  <c r="Q3787" i="1"/>
  <c r="S3787" i="1" s="1"/>
  <c r="R3787" i="1"/>
  <c r="Q3788" i="1"/>
  <c r="S3788" i="1" s="1"/>
  <c r="R3788" i="1"/>
  <c r="Q3789" i="1"/>
  <c r="S3789" i="1" s="1"/>
  <c r="R3789" i="1"/>
  <c r="Q3790" i="1"/>
  <c r="S3790" i="1" s="1"/>
  <c r="R3790" i="1"/>
  <c r="Q3791" i="1"/>
  <c r="S3791" i="1" s="1"/>
  <c r="R3791" i="1"/>
  <c r="Q3792" i="1"/>
  <c r="S3792" i="1" s="1"/>
  <c r="R3792" i="1"/>
  <c r="Q3793" i="1"/>
  <c r="S3793" i="1" s="1"/>
  <c r="R3793" i="1"/>
  <c r="Q3794" i="1"/>
  <c r="S3794" i="1" s="1"/>
  <c r="R3794" i="1"/>
  <c r="Q3795" i="1"/>
  <c r="S3795" i="1" s="1"/>
  <c r="R3795" i="1"/>
  <c r="Q3796" i="1"/>
  <c r="S3796" i="1" s="1"/>
  <c r="R3796" i="1"/>
  <c r="Q3797" i="1"/>
  <c r="S3797" i="1" s="1"/>
  <c r="R3797" i="1"/>
  <c r="Q3798" i="1"/>
  <c r="S3798" i="1" s="1"/>
  <c r="R3798" i="1"/>
  <c r="Q3799" i="1"/>
  <c r="S3799" i="1" s="1"/>
  <c r="R3799" i="1"/>
  <c r="Q3800" i="1"/>
  <c r="S3800" i="1" s="1"/>
  <c r="R3800" i="1"/>
  <c r="Q3801" i="1"/>
  <c r="S3801" i="1" s="1"/>
  <c r="R3801" i="1"/>
  <c r="Q3802" i="1"/>
  <c r="S3802" i="1" s="1"/>
  <c r="R3802" i="1"/>
  <c r="Q3803" i="1"/>
  <c r="S3803" i="1" s="1"/>
  <c r="R3803" i="1"/>
  <c r="Q3804" i="1"/>
  <c r="S3804" i="1" s="1"/>
  <c r="R3804" i="1"/>
  <c r="Q3805" i="1"/>
  <c r="S3805" i="1" s="1"/>
  <c r="R3805" i="1"/>
  <c r="Q3806" i="1"/>
  <c r="S3806" i="1" s="1"/>
  <c r="R3806" i="1"/>
  <c r="Q2237" i="1"/>
  <c r="S2237" i="1" s="1"/>
  <c r="R2237" i="1"/>
  <c r="Q2238" i="1"/>
  <c r="S2238" i="1" s="1"/>
  <c r="R2238" i="1"/>
  <c r="Q2239" i="1"/>
  <c r="S2239" i="1" s="1"/>
  <c r="R2239" i="1"/>
  <c r="Q2240" i="1"/>
  <c r="S2240" i="1" s="1"/>
  <c r="R2240" i="1"/>
  <c r="Q2241" i="1"/>
  <c r="S2241" i="1" s="1"/>
  <c r="R2241" i="1"/>
  <c r="Q2242" i="1"/>
  <c r="S2242" i="1" s="1"/>
  <c r="R2242" i="1"/>
  <c r="Q2243" i="1"/>
  <c r="S2243" i="1" s="1"/>
  <c r="R2243" i="1"/>
  <c r="Q2244" i="1"/>
  <c r="S2244" i="1" s="1"/>
  <c r="R2244" i="1"/>
  <c r="Q2245" i="1"/>
  <c r="S2245" i="1" s="1"/>
  <c r="R2245" i="1"/>
  <c r="Q2246" i="1"/>
  <c r="S2246" i="1" s="1"/>
  <c r="R2246" i="1"/>
  <c r="Q2247" i="1"/>
  <c r="S2247" i="1" s="1"/>
  <c r="R2247" i="1"/>
  <c r="Q2248" i="1"/>
  <c r="S2248" i="1" s="1"/>
  <c r="R2248" i="1"/>
  <c r="Q2249" i="1"/>
  <c r="S2249" i="1" s="1"/>
  <c r="R2249" i="1"/>
  <c r="Q2250" i="1"/>
  <c r="S2250" i="1" s="1"/>
  <c r="R2250" i="1"/>
  <c r="Q2251" i="1"/>
  <c r="S2251" i="1" s="1"/>
  <c r="R2251" i="1"/>
  <c r="Q2252" i="1"/>
  <c r="S2252" i="1" s="1"/>
  <c r="R2252" i="1"/>
  <c r="Q2253" i="1"/>
  <c r="S2253" i="1" s="1"/>
  <c r="R2253" i="1"/>
  <c r="Q2254" i="1"/>
  <c r="S2254" i="1" s="1"/>
  <c r="R2254" i="1"/>
  <c r="Q2255" i="1"/>
  <c r="S2255" i="1" s="1"/>
  <c r="R2255" i="1"/>
  <c r="Q2256" i="1"/>
  <c r="S2256" i="1" s="1"/>
  <c r="R2256" i="1"/>
  <c r="Q2257" i="1"/>
  <c r="S2257" i="1" s="1"/>
  <c r="R2257" i="1"/>
  <c r="Q2258" i="1"/>
  <c r="S2258" i="1" s="1"/>
  <c r="R2258" i="1"/>
  <c r="Q2259" i="1"/>
  <c r="S2259" i="1" s="1"/>
  <c r="R2259" i="1"/>
  <c r="Q2260" i="1"/>
  <c r="S2260" i="1" s="1"/>
  <c r="R2260" i="1"/>
  <c r="Q2261" i="1"/>
  <c r="S2261" i="1" s="1"/>
  <c r="R2261" i="1"/>
  <c r="Q2262" i="1"/>
  <c r="S2262" i="1" s="1"/>
  <c r="R2262" i="1"/>
  <c r="Q2263" i="1"/>
  <c r="S2263" i="1" s="1"/>
  <c r="R2263" i="1"/>
  <c r="Q2264" i="1"/>
  <c r="S2264" i="1" s="1"/>
  <c r="R2264" i="1"/>
  <c r="Q2265" i="1"/>
  <c r="S2265" i="1" s="1"/>
  <c r="R2265" i="1"/>
  <c r="Q2266" i="1"/>
  <c r="S2266" i="1" s="1"/>
  <c r="R2266" i="1"/>
  <c r="Q2267" i="1"/>
  <c r="S2267" i="1" s="1"/>
  <c r="R2267" i="1"/>
  <c r="Q2268" i="1"/>
  <c r="S2268" i="1" s="1"/>
  <c r="R2268" i="1"/>
  <c r="Q2269" i="1"/>
  <c r="S2269" i="1" s="1"/>
  <c r="R2269" i="1"/>
  <c r="Q2270" i="1"/>
  <c r="S2270" i="1" s="1"/>
  <c r="R2270" i="1"/>
  <c r="Q2271" i="1"/>
  <c r="S2271" i="1" s="1"/>
  <c r="R2271" i="1"/>
  <c r="Q2272" i="1"/>
  <c r="S2272" i="1" s="1"/>
  <c r="R2272" i="1"/>
  <c r="Q2273" i="1"/>
  <c r="S2273" i="1" s="1"/>
  <c r="R2273" i="1"/>
  <c r="Q2274" i="1"/>
  <c r="S2274" i="1" s="1"/>
  <c r="R2274" i="1"/>
  <c r="Q2275" i="1"/>
  <c r="S2275" i="1" s="1"/>
  <c r="R2275" i="1"/>
  <c r="Q2276" i="1"/>
  <c r="S2276" i="1" s="1"/>
  <c r="R2276" i="1"/>
  <c r="Q2277" i="1"/>
  <c r="S2277" i="1" s="1"/>
  <c r="R2277" i="1"/>
  <c r="Q2278" i="1"/>
  <c r="S2278" i="1" s="1"/>
  <c r="R2278" i="1"/>
  <c r="Q2279" i="1"/>
  <c r="S2279" i="1" s="1"/>
  <c r="R2279" i="1"/>
  <c r="Q2280" i="1"/>
  <c r="S2280" i="1" s="1"/>
  <c r="R2280" i="1"/>
  <c r="Q2281" i="1"/>
  <c r="S2281" i="1" s="1"/>
  <c r="R2281" i="1"/>
  <c r="Q2282" i="1"/>
  <c r="S2282" i="1" s="1"/>
  <c r="R2282" i="1"/>
  <c r="Q2283" i="1"/>
  <c r="S2283" i="1" s="1"/>
  <c r="R2283" i="1"/>
  <c r="Q2284" i="1"/>
  <c r="S2284" i="1" s="1"/>
  <c r="R2284" i="1"/>
  <c r="Q2285" i="1"/>
  <c r="S2285" i="1" s="1"/>
  <c r="R2285" i="1"/>
  <c r="Q2286" i="1"/>
  <c r="S2286" i="1" s="1"/>
  <c r="R2286" i="1"/>
  <c r="Q2287" i="1"/>
  <c r="S2287" i="1" s="1"/>
  <c r="R2287" i="1"/>
  <c r="Q2288" i="1"/>
  <c r="S2288" i="1" s="1"/>
  <c r="R2288" i="1"/>
  <c r="Q2289" i="1"/>
  <c r="S2289" i="1" s="1"/>
  <c r="R2289" i="1"/>
  <c r="Q2290" i="1"/>
  <c r="S2290" i="1" s="1"/>
  <c r="R2290" i="1"/>
  <c r="Q2291" i="1"/>
  <c r="S2291" i="1" s="1"/>
  <c r="R2291" i="1"/>
  <c r="Q2292" i="1"/>
  <c r="S2292" i="1" s="1"/>
  <c r="R2292" i="1"/>
  <c r="Q2293" i="1"/>
  <c r="S2293" i="1" s="1"/>
  <c r="R2293" i="1"/>
  <c r="Q2294" i="1"/>
  <c r="S2294" i="1" s="1"/>
  <c r="R2294" i="1"/>
  <c r="Q2295" i="1"/>
  <c r="S2295" i="1" s="1"/>
  <c r="R2295" i="1"/>
  <c r="Q2296" i="1"/>
  <c r="S2296" i="1" s="1"/>
  <c r="R2296" i="1"/>
  <c r="Q2297" i="1"/>
  <c r="S2297" i="1" s="1"/>
  <c r="R2297" i="1"/>
  <c r="Q2298" i="1"/>
  <c r="S2298" i="1" s="1"/>
  <c r="R2298" i="1"/>
  <c r="Q2299" i="1"/>
  <c r="S2299" i="1" s="1"/>
  <c r="R2299" i="1"/>
  <c r="Q2300" i="1"/>
  <c r="S2300" i="1" s="1"/>
  <c r="R2300" i="1"/>
  <c r="Q2301" i="1"/>
  <c r="S2301" i="1" s="1"/>
  <c r="R2301" i="1"/>
  <c r="Q2302" i="1"/>
  <c r="S2302" i="1" s="1"/>
  <c r="R2302" i="1"/>
  <c r="Q2303" i="1"/>
  <c r="S2303" i="1" s="1"/>
  <c r="R2303" i="1"/>
  <c r="Q2304" i="1"/>
  <c r="S2304" i="1" s="1"/>
  <c r="R2304" i="1"/>
  <c r="Q2305" i="1"/>
  <c r="S2305" i="1" s="1"/>
  <c r="R2305" i="1"/>
  <c r="Q2306" i="1"/>
  <c r="S2306" i="1" s="1"/>
  <c r="R2306" i="1"/>
  <c r="Q2307" i="1"/>
  <c r="S2307" i="1" s="1"/>
  <c r="R2307" i="1"/>
  <c r="Q2308" i="1"/>
  <c r="S2308" i="1" s="1"/>
  <c r="R2308" i="1"/>
  <c r="Q2309" i="1"/>
  <c r="S2309" i="1" s="1"/>
  <c r="R2309" i="1"/>
  <c r="Q2310" i="1"/>
  <c r="S2310" i="1" s="1"/>
  <c r="R2310" i="1"/>
  <c r="Q2311" i="1"/>
  <c r="S2311" i="1" s="1"/>
  <c r="R2311" i="1"/>
  <c r="Q2312" i="1"/>
  <c r="S2312" i="1" s="1"/>
  <c r="R2312" i="1"/>
  <c r="Q2313" i="1"/>
  <c r="S2313" i="1" s="1"/>
  <c r="R2313" i="1"/>
  <c r="Q2314" i="1"/>
  <c r="S2314" i="1" s="1"/>
  <c r="R2314" i="1"/>
  <c r="Q2315" i="1"/>
  <c r="S2315" i="1" s="1"/>
  <c r="R2315" i="1"/>
  <c r="Q2316" i="1"/>
  <c r="S2316" i="1" s="1"/>
  <c r="R2316" i="1"/>
  <c r="Q122" i="1"/>
  <c r="S122" i="1" s="1"/>
  <c r="R122" i="1"/>
  <c r="Q123" i="1"/>
  <c r="S123" i="1" s="1"/>
  <c r="R123" i="1"/>
  <c r="Q124" i="1"/>
  <c r="S124" i="1" s="1"/>
  <c r="R124" i="1"/>
  <c r="Q125" i="1"/>
  <c r="S125" i="1" s="1"/>
  <c r="R125" i="1"/>
  <c r="Q126" i="1"/>
  <c r="S126" i="1" s="1"/>
  <c r="R126" i="1"/>
  <c r="Q127" i="1"/>
  <c r="S127" i="1" s="1"/>
  <c r="R127" i="1"/>
  <c r="Q128" i="1"/>
  <c r="S128" i="1" s="1"/>
  <c r="R128" i="1"/>
  <c r="Q129" i="1"/>
  <c r="S129" i="1" s="1"/>
  <c r="R129" i="1"/>
  <c r="Q130" i="1"/>
  <c r="S130" i="1" s="1"/>
  <c r="R130" i="1"/>
  <c r="Q131" i="1"/>
  <c r="S131" i="1" s="1"/>
  <c r="R131" i="1"/>
  <c r="Q132" i="1"/>
  <c r="S132" i="1" s="1"/>
  <c r="R132" i="1"/>
  <c r="Q133" i="1"/>
  <c r="S133" i="1" s="1"/>
  <c r="R133" i="1"/>
  <c r="Q134" i="1"/>
  <c r="S134" i="1" s="1"/>
  <c r="R134" i="1"/>
  <c r="Q135" i="1"/>
  <c r="S135" i="1" s="1"/>
  <c r="R135" i="1"/>
  <c r="Q136" i="1"/>
  <c r="S136" i="1" s="1"/>
  <c r="R136" i="1"/>
  <c r="Q137" i="1"/>
  <c r="S137" i="1" s="1"/>
  <c r="R137" i="1"/>
  <c r="Q138" i="1"/>
  <c r="S138" i="1" s="1"/>
  <c r="R138" i="1"/>
  <c r="Q139" i="1"/>
  <c r="S139" i="1" s="1"/>
  <c r="R139" i="1"/>
  <c r="Q140" i="1"/>
  <c r="S140" i="1" s="1"/>
  <c r="R140" i="1"/>
  <c r="Q141" i="1"/>
  <c r="S141" i="1" s="1"/>
  <c r="R141" i="1"/>
  <c r="Q142" i="1"/>
  <c r="S142" i="1" s="1"/>
  <c r="R142" i="1"/>
  <c r="Q143" i="1"/>
  <c r="S143" i="1" s="1"/>
  <c r="R143" i="1"/>
  <c r="Q144" i="1"/>
  <c r="S144" i="1" s="1"/>
  <c r="R144" i="1"/>
  <c r="Q145" i="1"/>
  <c r="S145" i="1" s="1"/>
  <c r="R145" i="1"/>
  <c r="Q146" i="1"/>
  <c r="S146" i="1" s="1"/>
  <c r="R146" i="1"/>
  <c r="Q147" i="1"/>
  <c r="S147" i="1" s="1"/>
  <c r="R147" i="1"/>
  <c r="Q148" i="1"/>
  <c r="S148" i="1" s="1"/>
  <c r="R148" i="1"/>
  <c r="Q149" i="1"/>
  <c r="S149" i="1" s="1"/>
  <c r="R149" i="1"/>
  <c r="Q150" i="1"/>
  <c r="S150" i="1" s="1"/>
  <c r="R150" i="1"/>
  <c r="Q151" i="1"/>
  <c r="S151" i="1" s="1"/>
  <c r="R151" i="1"/>
  <c r="Q152" i="1"/>
  <c r="S152" i="1" s="1"/>
  <c r="R152" i="1"/>
  <c r="Q153" i="1"/>
  <c r="S153" i="1" s="1"/>
  <c r="R153" i="1"/>
  <c r="Q154" i="1"/>
  <c r="S154" i="1" s="1"/>
  <c r="R154" i="1"/>
  <c r="Q155" i="1"/>
  <c r="S155" i="1" s="1"/>
  <c r="R155" i="1"/>
  <c r="Q156" i="1"/>
  <c r="S156" i="1" s="1"/>
  <c r="R156" i="1"/>
  <c r="Q157" i="1"/>
  <c r="S157" i="1" s="1"/>
  <c r="R157" i="1"/>
  <c r="Q158" i="1"/>
  <c r="S158" i="1" s="1"/>
  <c r="R158" i="1"/>
  <c r="Q159" i="1"/>
  <c r="S159" i="1" s="1"/>
  <c r="R159" i="1"/>
  <c r="Q160" i="1"/>
  <c r="S160" i="1" s="1"/>
  <c r="R160" i="1"/>
  <c r="Q161" i="1"/>
  <c r="S161" i="1" s="1"/>
  <c r="R161" i="1"/>
  <c r="Q162" i="1"/>
  <c r="S162" i="1" s="1"/>
  <c r="R162" i="1"/>
  <c r="Q163" i="1"/>
  <c r="S163" i="1" s="1"/>
  <c r="R163" i="1"/>
  <c r="Q164" i="1"/>
  <c r="S164" i="1" s="1"/>
  <c r="R164" i="1"/>
  <c r="Q165" i="1"/>
  <c r="S165" i="1" s="1"/>
  <c r="R165" i="1"/>
  <c r="Q166" i="1"/>
  <c r="S166" i="1" s="1"/>
  <c r="R166" i="1"/>
  <c r="Q167" i="1"/>
  <c r="S167" i="1" s="1"/>
  <c r="R167" i="1"/>
  <c r="Q168" i="1"/>
  <c r="S168" i="1" s="1"/>
  <c r="R168" i="1"/>
  <c r="Q169" i="1"/>
  <c r="S169" i="1" s="1"/>
  <c r="R169" i="1"/>
  <c r="Q170" i="1"/>
  <c r="S170" i="1" s="1"/>
  <c r="R170" i="1"/>
  <c r="Q171" i="1"/>
  <c r="S171" i="1" s="1"/>
  <c r="R171" i="1"/>
  <c r="Q172" i="1"/>
  <c r="S172" i="1" s="1"/>
  <c r="R172" i="1"/>
  <c r="Q173" i="1"/>
  <c r="S173" i="1" s="1"/>
  <c r="R173" i="1"/>
  <c r="Q174" i="1"/>
  <c r="S174" i="1" s="1"/>
  <c r="R174" i="1"/>
  <c r="Q175" i="1"/>
  <c r="S175" i="1" s="1"/>
  <c r="R175" i="1"/>
  <c r="Q176" i="1"/>
  <c r="S176" i="1" s="1"/>
  <c r="R176" i="1"/>
  <c r="Q177" i="1"/>
  <c r="S177" i="1" s="1"/>
  <c r="R177" i="1"/>
  <c r="Q178" i="1"/>
  <c r="S178" i="1" s="1"/>
  <c r="R178" i="1"/>
  <c r="Q179" i="1"/>
  <c r="S179" i="1" s="1"/>
  <c r="R179" i="1"/>
  <c r="Q180" i="1"/>
  <c r="S180" i="1" s="1"/>
  <c r="R180" i="1"/>
  <c r="Q181" i="1"/>
  <c r="S181" i="1" s="1"/>
  <c r="R181" i="1"/>
  <c r="Q182" i="1"/>
  <c r="S182" i="1" s="1"/>
  <c r="R182" i="1"/>
  <c r="Q183" i="1"/>
  <c r="S183" i="1" s="1"/>
  <c r="R183" i="1"/>
  <c r="Q184" i="1"/>
  <c r="S184" i="1" s="1"/>
  <c r="R184" i="1"/>
  <c r="Q185" i="1"/>
  <c r="S185" i="1" s="1"/>
  <c r="R185" i="1"/>
  <c r="Q186" i="1"/>
  <c r="S186" i="1" s="1"/>
  <c r="R186" i="1"/>
  <c r="Q187" i="1"/>
  <c r="S187" i="1" s="1"/>
  <c r="R187" i="1"/>
  <c r="Q188" i="1"/>
  <c r="S188" i="1" s="1"/>
  <c r="R188" i="1"/>
  <c r="Q189" i="1"/>
  <c r="S189" i="1" s="1"/>
  <c r="R189" i="1"/>
  <c r="Q190" i="1"/>
  <c r="S190" i="1" s="1"/>
  <c r="R190" i="1"/>
  <c r="Q191" i="1"/>
  <c r="S191" i="1" s="1"/>
  <c r="R191" i="1"/>
  <c r="Q192" i="1"/>
  <c r="S192" i="1" s="1"/>
  <c r="R192" i="1"/>
  <c r="Q193" i="1"/>
  <c r="S193" i="1" s="1"/>
  <c r="R193" i="1"/>
  <c r="Q194" i="1"/>
  <c r="S194" i="1" s="1"/>
  <c r="R194" i="1"/>
  <c r="Q195" i="1"/>
  <c r="S195" i="1" s="1"/>
  <c r="R195" i="1"/>
  <c r="Q196" i="1"/>
  <c r="S196" i="1" s="1"/>
  <c r="R196" i="1"/>
  <c r="Q197" i="1"/>
  <c r="S197" i="1" s="1"/>
  <c r="R197" i="1"/>
  <c r="Q198" i="1"/>
  <c r="S198" i="1" s="1"/>
  <c r="R198" i="1"/>
  <c r="Q199" i="1"/>
  <c r="S199" i="1" s="1"/>
  <c r="R199" i="1"/>
  <c r="Q200" i="1"/>
  <c r="S200" i="1" s="1"/>
  <c r="R200" i="1"/>
  <c r="Q201" i="1"/>
  <c r="S201" i="1" s="1"/>
  <c r="R201" i="1"/>
  <c r="Q202" i="1"/>
  <c r="S202" i="1" s="1"/>
  <c r="R202" i="1"/>
  <c r="Q203" i="1"/>
  <c r="S203" i="1" s="1"/>
  <c r="R203" i="1"/>
  <c r="Q204" i="1"/>
  <c r="S204" i="1" s="1"/>
  <c r="R204" i="1"/>
  <c r="Q205" i="1"/>
  <c r="S205" i="1" s="1"/>
  <c r="R205" i="1"/>
  <c r="Q206" i="1"/>
  <c r="S206" i="1" s="1"/>
  <c r="R206" i="1"/>
  <c r="Q207" i="1"/>
  <c r="S207" i="1" s="1"/>
  <c r="R207" i="1"/>
  <c r="Q208" i="1"/>
  <c r="S208" i="1" s="1"/>
  <c r="R208" i="1"/>
  <c r="Q209" i="1"/>
  <c r="S209" i="1" s="1"/>
  <c r="R209" i="1"/>
  <c r="Q210" i="1"/>
  <c r="S210" i="1" s="1"/>
  <c r="R210" i="1"/>
  <c r="Q211" i="1"/>
  <c r="S211" i="1" s="1"/>
  <c r="R211" i="1"/>
  <c r="Q212" i="1"/>
  <c r="S212" i="1" s="1"/>
  <c r="R212" i="1"/>
  <c r="Q213" i="1"/>
  <c r="S213" i="1" s="1"/>
  <c r="R213" i="1"/>
  <c r="Q214" i="1"/>
  <c r="S214" i="1" s="1"/>
  <c r="R214" i="1"/>
  <c r="Q215" i="1"/>
  <c r="S215" i="1" s="1"/>
  <c r="R215" i="1"/>
  <c r="Q216" i="1"/>
  <c r="S216" i="1" s="1"/>
  <c r="R216" i="1"/>
  <c r="Q217" i="1"/>
  <c r="S217" i="1" s="1"/>
  <c r="R217" i="1"/>
  <c r="Q218" i="1"/>
  <c r="S218" i="1" s="1"/>
  <c r="R218" i="1"/>
  <c r="Q219" i="1"/>
  <c r="S219" i="1" s="1"/>
  <c r="R219" i="1"/>
  <c r="Q220" i="1"/>
  <c r="S220" i="1" s="1"/>
  <c r="R220" i="1"/>
  <c r="Q221" i="1"/>
  <c r="S221" i="1" s="1"/>
  <c r="R221" i="1"/>
  <c r="Q222" i="1"/>
  <c r="S222" i="1" s="1"/>
  <c r="R222" i="1"/>
  <c r="Q223" i="1"/>
  <c r="S223" i="1" s="1"/>
  <c r="R223" i="1"/>
  <c r="Q224" i="1"/>
  <c r="S224" i="1" s="1"/>
  <c r="R224" i="1"/>
  <c r="Q225" i="1"/>
  <c r="S225" i="1" s="1"/>
  <c r="R225" i="1"/>
  <c r="Q226" i="1"/>
  <c r="S226" i="1" s="1"/>
  <c r="R226" i="1"/>
  <c r="Q227" i="1"/>
  <c r="S227" i="1" s="1"/>
  <c r="R227" i="1"/>
  <c r="Q228" i="1"/>
  <c r="S228" i="1" s="1"/>
  <c r="R228" i="1"/>
  <c r="Q229" i="1"/>
  <c r="S229" i="1" s="1"/>
  <c r="R229" i="1"/>
  <c r="Q230" i="1"/>
  <c r="S230" i="1" s="1"/>
  <c r="R230" i="1"/>
  <c r="Q231" i="1"/>
  <c r="S231" i="1" s="1"/>
  <c r="R231" i="1"/>
  <c r="Q232" i="1"/>
  <c r="S232" i="1" s="1"/>
  <c r="R232" i="1"/>
  <c r="Q233" i="1"/>
  <c r="S233" i="1" s="1"/>
  <c r="R233" i="1"/>
  <c r="Q234" i="1"/>
  <c r="S234" i="1" s="1"/>
  <c r="R234" i="1"/>
  <c r="Q235" i="1"/>
  <c r="S235" i="1" s="1"/>
  <c r="R235" i="1"/>
  <c r="Q236" i="1"/>
  <c r="S236" i="1" s="1"/>
  <c r="R236" i="1"/>
  <c r="Q237" i="1"/>
  <c r="S237" i="1" s="1"/>
  <c r="R237" i="1"/>
  <c r="Q238" i="1"/>
  <c r="S238" i="1" s="1"/>
  <c r="R238" i="1"/>
  <c r="Q239" i="1"/>
  <c r="S239" i="1" s="1"/>
  <c r="R239" i="1"/>
  <c r="Q240" i="1"/>
  <c r="S240" i="1" s="1"/>
  <c r="R240" i="1"/>
  <c r="Q241" i="1"/>
  <c r="S241" i="1" s="1"/>
  <c r="R241" i="1"/>
  <c r="Q242" i="1"/>
  <c r="S242" i="1" s="1"/>
  <c r="R242" i="1"/>
  <c r="Q243" i="1"/>
  <c r="S243" i="1" s="1"/>
  <c r="R243" i="1"/>
  <c r="Q244" i="1"/>
  <c r="S244" i="1" s="1"/>
  <c r="R244" i="1"/>
  <c r="Q245" i="1"/>
  <c r="S245" i="1" s="1"/>
  <c r="R245" i="1"/>
  <c r="Q246" i="1"/>
  <c r="S246" i="1" s="1"/>
  <c r="R246" i="1"/>
  <c r="Q247" i="1"/>
  <c r="S247" i="1" s="1"/>
  <c r="R247" i="1"/>
  <c r="Q248" i="1"/>
  <c r="S248" i="1" s="1"/>
  <c r="R248" i="1"/>
  <c r="Q249" i="1"/>
  <c r="S249" i="1" s="1"/>
  <c r="R249" i="1"/>
  <c r="Q250" i="1"/>
  <c r="S250" i="1" s="1"/>
  <c r="R250" i="1"/>
  <c r="Q251" i="1"/>
  <c r="S251" i="1" s="1"/>
  <c r="R251" i="1"/>
  <c r="Q252" i="1"/>
  <c r="S252" i="1" s="1"/>
  <c r="R252" i="1"/>
  <c r="Q253" i="1"/>
  <c r="S253" i="1" s="1"/>
  <c r="R253" i="1"/>
  <c r="Q254" i="1"/>
  <c r="S254" i="1" s="1"/>
  <c r="R254" i="1"/>
  <c r="Q255" i="1"/>
  <c r="S255" i="1" s="1"/>
  <c r="R255" i="1"/>
  <c r="Q256" i="1"/>
  <c r="S256" i="1" s="1"/>
  <c r="R256" i="1"/>
  <c r="Q257" i="1"/>
  <c r="S257" i="1" s="1"/>
  <c r="R257" i="1"/>
  <c r="Q258" i="1"/>
  <c r="S258" i="1" s="1"/>
  <c r="R258" i="1"/>
  <c r="Q259" i="1"/>
  <c r="S259" i="1" s="1"/>
  <c r="R259" i="1"/>
  <c r="Q260" i="1"/>
  <c r="S260" i="1" s="1"/>
  <c r="R260" i="1"/>
  <c r="Q261" i="1"/>
  <c r="S261" i="1" s="1"/>
  <c r="R261" i="1"/>
  <c r="Q262" i="1"/>
  <c r="S262" i="1" s="1"/>
  <c r="R262" i="1"/>
  <c r="Q263" i="1"/>
  <c r="S263" i="1" s="1"/>
  <c r="R263" i="1"/>
  <c r="Q264" i="1"/>
  <c r="S264" i="1" s="1"/>
  <c r="R264" i="1"/>
  <c r="Q265" i="1"/>
  <c r="S265" i="1" s="1"/>
  <c r="R265" i="1"/>
  <c r="Q266" i="1"/>
  <c r="S266" i="1" s="1"/>
  <c r="R266" i="1"/>
  <c r="Q267" i="1"/>
  <c r="S267" i="1" s="1"/>
  <c r="R267" i="1"/>
  <c r="Q268" i="1"/>
  <c r="S268" i="1" s="1"/>
  <c r="R268" i="1"/>
  <c r="Q269" i="1"/>
  <c r="S269" i="1" s="1"/>
  <c r="R269" i="1"/>
  <c r="Q270" i="1"/>
  <c r="S270" i="1" s="1"/>
  <c r="R270" i="1"/>
  <c r="Q271" i="1"/>
  <c r="S271" i="1" s="1"/>
  <c r="R271" i="1"/>
  <c r="Q272" i="1"/>
  <c r="S272" i="1" s="1"/>
  <c r="R272" i="1"/>
  <c r="Q273" i="1"/>
  <c r="S273" i="1" s="1"/>
  <c r="R273" i="1"/>
  <c r="Q274" i="1"/>
  <c r="S274" i="1" s="1"/>
  <c r="R274" i="1"/>
  <c r="Q275" i="1"/>
  <c r="S275" i="1" s="1"/>
  <c r="R275" i="1"/>
  <c r="Q276" i="1"/>
  <c r="S276" i="1" s="1"/>
  <c r="R276" i="1"/>
  <c r="Q277" i="1"/>
  <c r="S277" i="1" s="1"/>
  <c r="R277" i="1"/>
  <c r="Q278" i="1"/>
  <c r="S278" i="1" s="1"/>
  <c r="R278" i="1"/>
  <c r="Q279" i="1"/>
  <c r="S279" i="1" s="1"/>
  <c r="R279" i="1"/>
  <c r="Q280" i="1"/>
  <c r="S280" i="1" s="1"/>
  <c r="R280" i="1"/>
  <c r="Q281" i="1"/>
  <c r="S281" i="1" s="1"/>
  <c r="R281" i="1"/>
  <c r="Q282" i="1"/>
  <c r="S282" i="1" s="1"/>
  <c r="R282" i="1"/>
  <c r="Q283" i="1"/>
  <c r="S283" i="1" s="1"/>
  <c r="R283" i="1"/>
  <c r="Q284" i="1"/>
  <c r="S284" i="1" s="1"/>
  <c r="R284" i="1"/>
  <c r="Q285" i="1"/>
  <c r="S285" i="1" s="1"/>
  <c r="R285" i="1"/>
  <c r="Q286" i="1"/>
  <c r="S286" i="1" s="1"/>
  <c r="R286" i="1"/>
  <c r="Q287" i="1"/>
  <c r="S287" i="1" s="1"/>
  <c r="R287" i="1"/>
  <c r="Q288" i="1"/>
  <c r="S288" i="1" s="1"/>
  <c r="R288" i="1"/>
  <c r="Q289" i="1"/>
  <c r="S289" i="1" s="1"/>
  <c r="R289" i="1"/>
  <c r="Q290" i="1"/>
  <c r="S290" i="1" s="1"/>
  <c r="R290" i="1"/>
  <c r="Q291" i="1"/>
  <c r="S291" i="1" s="1"/>
  <c r="R291" i="1"/>
  <c r="Q292" i="1"/>
  <c r="S292" i="1" s="1"/>
  <c r="R292" i="1"/>
  <c r="Q293" i="1"/>
  <c r="S293" i="1" s="1"/>
  <c r="R293" i="1"/>
  <c r="Q294" i="1"/>
  <c r="S294" i="1" s="1"/>
  <c r="R294" i="1"/>
  <c r="Q295" i="1"/>
  <c r="S295" i="1" s="1"/>
  <c r="R295" i="1"/>
  <c r="Q296" i="1"/>
  <c r="S296" i="1" s="1"/>
  <c r="R296" i="1"/>
  <c r="Q297" i="1"/>
  <c r="S297" i="1" s="1"/>
  <c r="R297" i="1"/>
  <c r="Q298" i="1"/>
  <c r="S298" i="1" s="1"/>
  <c r="R298" i="1"/>
  <c r="Q299" i="1"/>
  <c r="S299" i="1" s="1"/>
  <c r="R299" i="1"/>
  <c r="Q300" i="1"/>
  <c r="S300" i="1" s="1"/>
  <c r="R300" i="1"/>
  <c r="Q301" i="1"/>
  <c r="S301" i="1" s="1"/>
  <c r="R301" i="1"/>
  <c r="Q2317" i="1"/>
  <c r="S2317" i="1" s="1"/>
  <c r="R2317" i="1"/>
  <c r="Q2318" i="1"/>
  <c r="S2318" i="1" s="1"/>
  <c r="R2318" i="1"/>
  <c r="Q2319" i="1"/>
  <c r="S2319" i="1" s="1"/>
  <c r="R2319" i="1"/>
  <c r="Q2320" i="1"/>
  <c r="S2320" i="1" s="1"/>
  <c r="R2320" i="1"/>
  <c r="Q2321" i="1"/>
  <c r="S2321" i="1" s="1"/>
  <c r="R2321" i="1"/>
  <c r="Q2322" i="1"/>
  <c r="S2322" i="1" s="1"/>
  <c r="R2322" i="1"/>
  <c r="Q2323" i="1"/>
  <c r="S2323" i="1" s="1"/>
  <c r="R2323" i="1"/>
  <c r="Q2324" i="1"/>
  <c r="S2324" i="1" s="1"/>
  <c r="R2324" i="1"/>
  <c r="Q2325" i="1"/>
  <c r="S2325" i="1" s="1"/>
  <c r="R2325" i="1"/>
  <c r="Q2326" i="1"/>
  <c r="S2326" i="1" s="1"/>
  <c r="R2326" i="1"/>
  <c r="Q2327" i="1"/>
  <c r="S2327" i="1" s="1"/>
  <c r="R2327" i="1"/>
  <c r="Q2328" i="1"/>
  <c r="S2328" i="1" s="1"/>
  <c r="R2328" i="1"/>
  <c r="Q2329" i="1"/>
  <c r="S2329" i="1" s="1"/>
  <c r="R2329" i="1"/>
  <c r="Q2330" i="1"/>
  <c r="S2330" i="1" s="1"/>
  <c r="R2330" i="1"/>
  <c r="Q2331" i="1"/>
  <c r="S2331" i="1" s="1"/>
  <c r="R2331" i="1"/>
  <c r="Q2332" i="1"/>
  <c r="S2332" i="1" s="1"/>
  <c r="R2332" i="1"/>
  <c r="Q2333" i="1"/>
  <c r="S2333" i="1" s="1"/>
  <c r="R2333" i="1"/>
  <c r="Q2334" i="1"/>
  <c r="S2334" i="1" s="1"/>
  <c r="R2334" i="1"/>
  <c r="Q2335" i="1"/>
  <c r="S2335" i="1" s="1"/>
  <c r="R2335" i="1"/>
  <c r="Q2336" i="1"/>
  <c r="S2336" i="1" s="1"/>
  <c r="R2336" i="1"/>
  <c r="Q2337" i="1"/>
  <c r="S2337" i="1" s="1"/>
  <c r="R2337" i="1"/>
  <c r="Q2338" i="1"/>
  <c r="S2338" i="1" s="1"/>
  <c r="R2338" i="1"/>
  <c r="Q2339" i="1"/>
  <c r="S2339" i="1" s="1"/>
  <c r="R2339" i="1"/>
  <c r="Q2340" i="1"/>
  <c r="S2340" i="1" s="1"/>
  <c r="R2340" i="1"/>
  <c r="Q2341" i="1"/>
  <c r="S2341" i="1" s="1"/>
  <c r="R2341" i="1"/>
  <c r="Q2342" i="1"/>
  <c r="S2342" i="1" s="1"/>
  <c r="R2342" i="1"/>
  <c r="Q2343" i="1"/>
  <c r="S2343" i="1" s="1"/>
  <c r="R2343" i="1"/>
  <c r="Q2344" i="1"/>
  <c r="S2344" i="1" s="1"/>
  <c r="R2344" i="1"/>
  <c r="Q2345" i="1"/>
  <c r="S2345" i="1" s="1"/>
  <c r="R2345" i="1"/>
  <c r="Q2346" i="1"/>
  <c r="S2346" i="1" s="1"/>
  <c r="R2346" i="1"/>
  <c r="Q2347" i="1"/>
  <c r="S2347" i="1" s="1"/>
  <c r="R2347" i="1"/>
  <c r="Q2348" i="1"/>
  <c r="S2348" i="1" s="1"/>
  <c r="R2348" i="1"/>
  <c r="Q2349" i="1"/>
  <c r="S2349" i="1" s="1"/>
  <c r="R2349" i="1"/>
  <c r="Q2350" i="1"/>
  <c r="S2350" i="1" s="1"/>
  <c r="R2350" i="1"/>
  <c r="Q2351" i="1"/>
  <c r="S2351" i="1" s="1"/>
  <c r="R2351" i="1"/>
  <c r="Q2352" i="1"/>
  <c r="S2352" i="1" s="1"/>
  <c r="R2352" i="1"/>
  <c r="Q2353" i="1"/>
  <c r="S2353" i="1" s="1"/>
  <c r="R2353" i="1"/>
  <c r="Q2354" i="1"/>
  <c r="S2354" i="1" s="1"/>
  <c r="R2354" i="1"/>
  <c r="Q2355" i="1"/>
  <c r="S2355" i="1" s="1"/>
  <c r="R2355" i="1"/>
  <c r="Q2356" i="1"/>
  <c r="S2356" i="1" s="1"/>
  <c r="R2356" i="1"/>
  <c r="Q2357" i="1"/>
  <c r="S2357" i="1" s="1"/>
  <c r="R2357" i="1"/>
  <c r="Q2358" i="1"/>
  <c r="S2358" i="1" s="1"/>
  <c r="R2358" i="1"/>
  <c r="Q2359" i="1"/>
  <c r="S2359" i="1" s="1"/>
  <c r="R2359" i="1"/>
  <c r="Q2360" i="1"/>
  <c r="S2360" i="1" s="1"/>
  <c r="R2360" i="1"/>
  <c r="Q2361" i="1"/>
  <c r="S2361" i="1" s="1"/>
  <c r="R2361" i="1"/>
  <c r="Q2362" i="1"/>
  <c r="S2362" i="1" s="1"/>
  <c r="R2362" i="1"/>
  <c r="Q2363" i="1"/>
  <c r="S2363" i="1" s="1"/>
  <c r="R2363" i="1"/>
  <c r="Q2364" i="1"/>
  <c r="S2364" i="1" s="1"/>
  <c r="R2364" i="1"/>
  <c r="Q2365" i="1"/>
  <c r="S2365" i="1" s="1"/>
  <c r="R2365" i="1"/>
  <c r="Q2366" i="1"/>
  <c r="S2366" i="1" s="1"/>
  <c r="R2366" i="1"/>
  <c r="Q2367" i="1"/>
  <c r="S2367" i="1" s="1"/>
  <c r="R2367" i="1"/>
  <c r="Q2368" i="1"/>
  <c r="S2368" i="1" s="1"/>
  <c r="R2368" i="1"/>
  <c r="Q2369" i="1"/>
  <c r="S2369" i="1" s="1"/>
  <c r="R2369" i="1"/>
  <c r="Q2370" i="1"/>
  <c r="S2370" i="1" s="1"/>
  <c r="R2370" i="1"/>
  <c r="Q2371" i="1"/>
  <c r="S2371" i="1" s="1"/>
  <c r="R2371" i="1"/>
  <c r="Q2372" i="1"/>
  <c r="S2372" i="1" s="1"/>
  <c r="R2372" i="1"/>
  <c r="Q2373" i="1"/>
  <c r="S2373" i="1" s="1"/>
  <c r="R2373" i="1"/>
  <c r="Q2374" i="1"/>
  <c r="S2374" i="1" s="1"/>
  <c r="R2374" i="1"/>
  <c r="Q2375" i="1"/>
  <c r="S2375" i="1" s="1"/>
  <c r="R2375" i="1"/>
  <c r="Q2376" i="1"/>
  <c r="S2376" i="1" s="1"/>
  <c r="R2376" i="1"/>
  <c r="Q2377" i="1"/>
  <c r="S2377" i="1" s="1"/>
  <c r="R2377" i="1"/>
  <c r="Q2378" i="1"/>
  <c r="S2378" i="1" s="1"/>
  <c r="R2378" i="1"/>
  <c r="Q2379" i="1"/>
  <c r="S2379" i="1" s="1"/>
  <c r="R2379" i="1"/>
  <c r="Q2380" i="1"/>
  <c r="S2380" i="1" s="1"/>
  <c r="R2380" i="1"/>
  <c r="Q2381" i="1"/>
  <c r="S2381" i="1" s="1"/>
  <c r="R2381" i="1"/>
  <c r="Q2382" i="1"/>
  <c r="S2382" i="1" s="1"/>
  <c r="R2382" i="1"/>
  <c r="Q2383" i="1"/>
  <c r="S2383" i="1" s="1"/>
  <c r="R2383" i="1"/>
  <c r="Q2384" i="1"/>
  <c r="S2384" i="1" s="1"/>
  <c r="R2384" i="1"/>
  <c r="Q2385" i="1"/>
  <c r="S2385" i="1" s="1"/>
  <c r="R2385" i="1"/>
  <c r="Q2386" i="1"/>
  <c r="S2386" i="1" s="1"/>
  <c r="R2386" i="1"/>
  <c r="Q2387" i="1"/>
  <c r="S2387" i="1" s="1"/>
  <c r="R2387" i="1"/>
  <c r="Q2388" i="1"/>
  <c r="S2388" i="1" s="1"/>
  <c r="R2388" i="1"/>
  <c r="Q2389" i="1"/>
  <c r="S2389" i="1" s="1"/>
  <c r="R2389" i="1"/>
  <c r="Q2390" i="1"/>
  <c r="S2390" i="1" s="1"/>
  <c r="R2390" i="1"/>
  <c r="Q2391" i="1"/>
  <c r="S2391" i="1" s="1"/>
  <c r="R2391" i="1"/>
  <c r="Q2392" i="1"/>
  <c r="S2392" i="1" s="1"/>
  <c r="R2392" i="1"/>
  <c r="Q2393" i="1"/>
  <c r="S2393" i="1" s="1"/>
  <c r="R2393" i="1"/>
  <c r="Q2394" i="1"/>
  <c r="S2394" i="1" s="1"/>
  <c r="R2394" i="1"/>
  <c r="Q2395" i="1"/>
  <c r="S2395" i="1" s="1"/>
  <c r="R2395" i="1"/>
  <c r="Q2396" i="1"/>
  <c r="S2396" i="1" s="1"/>
  <c r="R2396" i="1"/>
  <c r="Q2397" i="1"/>
  <c r="S2397" i="1" s="1"/>
  <c r="R2397" i="1"/>
  <c r="Q2398" i="1"/>
  <c r="S2398" i="1" s="1"/>
  <c r="R2398" i="1"/>
  <c r="Q2399" i="1"/>
  <c r="S2399" i="1" s="1"/>
  <c r="R2399" i="1"/>
  <c r="Q2400" i="1"/>
  <c r="S2400" i="1" s="1"/>
  <c r="R2400" i="1"/>
  <c r="Q2401" i="1"/>
  <c r="S2401" i="1" s="1"/>
  <c r="R2401" i="1"/>
  <c r="Q2402" i="1"/>
  <c r="S2402" i="1" s="1"/>
  <c r="R2402" i="1"/>
  <c r="Q2403" i="1"/>
  <c r="S2403" i="1" s="1"/>
  <c r="R2403" i="1"/>
  <c r="Q2404" i="1"/>
  <c r="S2404" i="1" s="1"/>
  <c r="R2404" i="1"/>
  <c r="Q2405" i="1"/>
  <c r="S2405" i="1" s="1"/>
  <c r="R2405" i="1"/>
  <c r="Q2406" i="1"/>
  <c r="S2406" i="1" s="1"/>
  <c r="R2406" i="1"/>
  <c r="Q2407" i="1"/>
  <c r="S2407" i="1" s="1"/>
  <c r="R2407" i="1"/>
  <c r="Q2408" i="1"/>
  <c r="S2408" i="1" s="1"/>
  <c r="R2408" i="1"/>
  <c r="Q2409" i="1"/>
  <c r="S2409" i="1" s="1"/>
  <c r="R2409" i="1"/>
  <c r="Q2410" i="1"/>
  <c r="S2410" i="1" s="1"/>
  <c r="R2410" i="1"/>
  <c r="Q2411" i="1"/>
  <c r="S2411" i="1" s="1"/>
  <c r="R2411" i="1"/>
  <c r="Q2412" i="1"/>
  <c r="S2412" i="1" s="1"/>
  <c r="R2412" i="1"/>
  <c r="Q2413" i="1"/>
  <c r="S2413" i="1" s="1"/>
  <c r="R2413" i="1"/>
  <c r="Q2414" i="1"/>
  <c r="S2414" i="1" s="1"/>
  <c r="R2414" i="1"/>
  <c r="Q2415" i="1"/>
  <c r="S2415" i="1" s="1"/>
  <c r="R2415" i="1"/>
  <c r="Q2416" i="1"/>
  <c r="S2416" i="1" s="1"/>
  <c r="R2416" i="1"/>
  <c r="Q1825" i="1"/>
  <c r="S1825" i="1" s="1"/>
  <c r="R1825" i="1"/>
  <c r="Q1826" i="1"/>
  <c r="S1826" i="1" s="1"/>
  <c r="R1826" i="1"/>
  <c r="Q1827" i="1"/>
  <c r="S1827" i="1" s="1"/>
  <c r="R1827" i="1"/>
  <c r="Q1828" i="1"/>
  <c r="S1828" i="1" s="1"/>
  <c r="R1828" i="1"/>
  <c r="Q1829" i="1"/>
  <c r="S1829" i="1" s="1"/>
  <c r="R1829" i="1"/>
  <c r="Q1830" i="1"/>
  <c r="S1830" i="1" s="1"/>
  <c r="R1830" i="1"/>
  <c r="Q1831" i="1"/>
  <c r="S1831" i="1" s="1"/>
  <c r="R1831" i="1"/>
  <c r="Q1832" i="1"/>
  <c r="S1832" i="1" s="1"/>
  <c r="R1832" i="1"/>
  <c r="Q1833" i="1"/>
  <c r="S1833" i="1" s="1"/>
  <c r="R1833" i="1"/>
  <c r="Q1834" i="1"/>
  <c r="S1834" i="1" s="1"/>
  <c r="R1834" i="1"/>
  <c r="Q1835" i="1"/>
  <c r="S1835" i="1" s="1"/>
  <c r="R1835" i="1"/>
  <c r="Q1836" i="1"/>
  <c r="S1836" i="1" s="1"/>
  <c r="R1836" i="1"/>
  <c r="Q1837" i="1"/>
  <c r="S1837" i="1" s="1"/>
  <c r="R1837" i="1"/>
  <c r="Q1838" i="1"/>
  <c r="S1838" i="1" s="1"/>
  <c r="R1838" i="1"/>
  <c r="Q1839" i="1"/>
  <c r="S1839" i="1" s="1"/>
  <c r="R1839" i="1"/>
  <c r="Q1840" i="1"/>
  <c r="S1840" i="1" s="1"/>
  <c r="R1840" i="1"/>
  <c r="Q1841" i="1"/>
  <c r="S1841" i="1" s="1"/>
  <c r="R1841" i="1"/>
  <c r="Q1842" i="1"/>
  <c r="S1842" i="1" s="1"/>
  <c r="R1842" i="1"/>
  <c r="Q1843" i="1"/>
  <c r="S1843" i="1" s="1"/>
  <c r="R1843" i="1"/>
  <c r="Q1844" i="1"/>
  <c r="S1844" i="1" s="1"/>
  <c r="R1844" i="1"/>
  <c r="Q2417" i="1"/>
  <c r="S2417" i="1" s="1"/>
  <c r="R2417" i="1"/>
  <c r="Q2418" i="1"/>
  <c r="S2418" i="1" s="1"/>
  <c r="R2418" i="1"/>
  <c r="Q2419" i="1"/>
  <c r="S2419" i="1" s="1"/>
  <c r="R2419" i="1"/>
  <c r="Q2420" i="1"/>
  <c r="S2420" i="1" s="1"/>
  <c r="R2420" i="1"/>
  <c r="Q2421" i="1"/>
  <c r="S2421" i="1" s="1"/>
  <c r="R2421" i="1"/>
  <c r="Q2422" i="1"/>
  <c r="S2422" i="1" s="1"/>
  <c r="R2422" i="1"/>
  <c r="Q2423" i="1"/>
  <c r="S2423" i="1" s="1"/>
  <c r="R2423" i="1"/>
  <c r="Q2424" i="1"/>
  <c r="S2424" i="1" s="1"/>
  <c r="R2424" i="1"/>
  <c r="Q2425" i="1"/>
  <c r="S2425" i="1" s="1"/>
  <c r="R2425" i="1"/>
  <c r="Q2426" i="1"/>
  <c r="S2426" i="1" s="1"/>
  <c r="R2426" i="1"/>
  <c r="Q2427" i="1"/>
  <c r="S2427" i="1" s="1"/>
  <c r="R2427" i="1"/>
  <c r="Q2428" i="1"/>
  <c r="S2428" i="1" s="1"/>
  <c r="R2428" i="1"/>
  <c r="Q2429" i="1"/>
  <c r="S2429" i="1" s="1"/>
  <c r="R2429" i="1"/>
  <c r="Q2430" i="1"/>
  <c r="S2430" i="1" s="1"/>
  <c r="R2430" i="1"/>
  <c r="Q2431" i="1"/>
  <c r="S2431" i="1" s="1"/>
  <c r="R2431" i="1"/>
  <c r="Q2432" i="1"/>
  <c r="S2432" i="1" s="1"/>
  <c r="R2432" i="1"/>
  <c r="Q2433" i="1"/>
  <c r="S2433" i="1" s="1"/>
  <c r="R2433" i="1"/>
  <c r="Q2434" i="1"/>
  <c r="S2434" i="1" s="1"/>
  <c r="R2434" i="1"/>
  <c r="Q2435" i="1"/>
  <c r="S2435" i="1" s="1"/>
  <c r="R2435" i="1"/>
  <c r="Q2436" i="1"/>
  <c r="S2436" i="1" s="1"/>
  <c r="R2436" i="1"/>
  <c r="Q2437" i="1"/>
  <c r="S2437" i="1" s="1"/>
  <c r="R2437" i="1"/>
  <c r="Q2438" i="1"/>
  <c r="S2438" i="1" s="1"/>
  <c r="R2438" i="1"/>
  <c r="Q2439" i="1"/>
  <c r="S2439" i="1" s="1"/>
  <c r="R2439" i="1"/>
  <c r="Q2440" i="1"/>
  <c r="S2440" i="1" s="1"/>
  <c r="R2440" i="1"/>
  <c r="Q2441" i="1"/>
  <c r="S2441" i="1" s="1"/>
  <c r="R2441" i="1"/>
  <c r="Q2442" i="1"/>
  <c r="S2442" i="1" s="1"/>
  <c r="R2442" i="1"/>
  <c r="Q2443" i="1"/>
  <c r="S2443" i="1" s="1"/>
  <c r="R2443" i="1"/>
  <c r="Q2444" i="1"/>
  <c r="S2444" i="1" s="1"/>
  <c r="R2444" i="1"/>
  <c r="Q2445" i="1"/>
  <c r="S2445" i="1" s="1"/>
  <c r="R2445" i="1"/>
  <c r="Q2446" i="1"/>
  <c r="S2446" i="1" s="1"/>
  <c r="R2446" i="1"/>
  <c r="Q2447" i="1"/>
  <c r="S2447" i="1" s="1"/>
  <c r="R2447" i="1"/>
  <c r="Q2448" i="1"/>
  <c r="S2448" i="1" s="1"/>
  <c r="R2448" i="1"/>
  <c r="Q2449" i="1"/>
  <c r="S2449" i="1" s="1"/>
  <c r="R2449" i="1"/>
  <c r="Q2450" i="1"/>
  <c r="S2450" i="1" s="1"/>
  <c r="R2450" i="1"/>
  <c r="Q2451" i="1"/>
  <c r="S2451" i="1" s="1"/>
  <c r="R2451" i="1"/>
  <c r="Q2452" i="1"/>
  <c r="S2452" i="1" s="1"/>
  <c r="R2452" i="1"/>
  <c r="Q2453" i="1"/>
  <c r="S2453" i="1" s="1"/>
  <c r="R2453" i="1"/>
  <c r="Q2454" i="1"/>
  <c r="S2454" i="1" s="1"/>
  <c r="R2454" i="1"/>
  <c r="Q2455" i="1"/>
  <c r="S2455" i="1" s="1"/>
  <c r="R2455" i="1"/>
  <c r="Q2456" i="1"/>
  <c r="S2456" i="1" s="1"/>
  <c r="R2456" i="1"/>
  <c r="Q2457" i="1"/>
  <c r="S2457" i="1" s="1"/>
  <c r="R2457" i="1"/>
  <c r="Q2458" i="1"/>
  <c r="S2458" i="1" s="1"/>
  <c r="R2458" i="1"/>
  <c r="Q2459" i="1"/>
  <c r="S2459" i="1" s="1"/>
  <c r="R2459" i="1"/>
  <c r="Q2460" i="1"/>
  <c r="S2460" i="1" s="1"/>
  <c r="R2460" i="1"/>
  <c r="Q2461" i="1"/>
  <c r="S2461" i="1" s="1"/>
  <c r="R2461" i="1"/>
  <c r="Q2462" i="1"/>
  <c r="S2462" i="1" s="1"/>
  <c r="R2462" i="1"/>
  <c r="Q2463" i="1"/>
  <c r="S2463" i="1" s="1"/>
  <c r="R2463" i="1"/>
  <c r="Q2464" i="1"/>
  <c r="S2464" i="1" s="1"/>
  <c r="R2464" i="1"/>
  <c r="Q2465" i="1"/>
  <c r="S2465" i="1" s="1"/>
  <c r="R2465" i="1"/>
  <c r="Q2466" i="1"/>
  <c r="S2466" i="1" s="1"/>
  <c r="R2466" i="1"/>
  <c r="Q2467" i="1"/>
  <c r="S2467" i="1" s="1"/>
  <c r="R2467" i="1"/>
  <c r="Q2468" i="1"/>
  <c r="S2468" i="1" s="1"/>
  <c r="R2468" i="1"/>
  <c r="Q2469" i="1"/>
  <c r="S2469" i="1" s="1"/>
  <c r="R2469" i="1"/>
  <c r="Q2470" i="1"/>
  <c r="S2470" i="1" s="1"/>
  <c r="R2470" i="1"/>
  <c r="Q2471" i="1"/>
  <c r="S2471" i="1" s="1"/>
  <c r="R2471" i="1"/>
  <c r="Q2472" i="1"/>
  <c r="S2472" i="1" s="1"/>
  <c r="R2472" i="1"/>
  <c r="Q2473" i="1"/>
  <c r="S2473" i="1" s="1"/>
  <c r="R2473" i="1"/>
  <c r="Q2474" i="1"/>
  <c r="S2474" i="1" s="1"/>
  <c r="R2474" i="1"/>
  <c r="Q2475" i="1"/>
  <c r="S2475" i="1" s="1"/>
  <c r="R2475" i="1"/>
  <c r="Q2476" i="1"/>
  <c r="S2476" i="1" s="1"/>
  <c r="R2476" i="1"/>
  <c r="Q3807" i="1"/>
  <c r="S3807" i="1" s="1"/>
  <c r="R3807" i="1"/>
  <c r="Q3808" i="1"/>
  <c r="S3808" i="1" s="1"/>
  <c r="R3808" i="1"/>
  <c r="Q3809" i="1"/>
  <c r="S3809" i="1" s="1"/>
  <c r="R3809" i="1"/>
  <c r="Q3810" i="1"/>
  <c r="S3810" i="1" s="1"/>
  <c r="R3810" i="1"/>
  <c r="Q3811" i="1"/>
  <c r="S3811" i="1" s="1"/>
  <c r="R3811" i="1"/>
  <c r="Q3812" i="1"/>
  <c r="S3812" i="1" s="1"/>
  <c r="R3812" i="1"/>
  <c r="Q3813" i="1"/>
  <c r="S3813" i="1" s="1"/>
  <c r="R3813" i="1"/>
  <c r="Q3814" i="1"/>
  <c r="S3814" i="1" s="1"/>
  <c r="R3814" i="1"/>
  <c r="Q3815" i="1"/>
  <c r="S3815" i="1" s="1"/>
  <c r="R3815" i="1"/>
  <c r="Q3816" i="1"/>
  <c r="S3816" i="1" s="1"/>
  <c r="R3816" i="1"/>
  <c r="Q3817" i="1"/>
  <c r="S3817" i="1" s="1"/>
  <c r="R3817" i="1"/>
  <c r="Q3818" i="1"/>
  <c r="S3818" i="1" s="1"/>
  <c r="R3818" i="1"/>
  <c r="Q3819" i="1"/>
  <c r="S3819" i="1" s="1"/>
  <c r="R3819" i="1"/>
  <c r="Q3820" i="1"/>
  <c r="S3820" i="1" s="1"/>
  <c r="R3820" i="1"/>
  <c r="Q3821" i="1"/>
  <c r="S3821" i="1" s="1"/>
  <c r="R3821" i="1"/>
  <c r="Q3822" i="1"/>
  <c r="S3822" i="1" s="1"/>
  <c r="R3822" i="1"/>
  <c r="Q3823" i="1"/>
  <c r="S3823" i="1" s="1"/>
  <c r="R3823" i="1"/>
  <c r="Q3824" i="1"/>
  <c r="S3824" i="1" s="1"/>
  <c r="R3824" i="1"/>
  <c r="Q3825" i="1"/>
  <c r="S3825" i="1" s="1"/>
  <c r="R3825" i="1"/>
  <c r="Q3826" i="1"/>
  <c r="S3826" i="1" s="1"/>
  <c r="R3826" i="1"/>
  <c r="Q3827" i="1"/>
  <c r="S3827" i="1" s="1"/>
  <c r="R3827" i="1"/>
  <c r="Q3828" i="1"/>
  <c r="S3828" i="1" s="1"/>
  <c r="R3828" i="1"/>
  <c r="Q3829" i="1"/>
  <c r="S3829" i="1" s="1"/>
  <c r="R3829" i="1"/>
  <c r="Q3830" i="1"/>
  <c r="S3830" i="1" s="1"/>
  <c r="R3830" i="1"/>
  <c r="Q3831" i="1"/>
  <c r="S3831" i="1" s="1"/>
  <c r="R3831" i="1"/>
  <c r="Q3832" i="1"/>
  <c r="S3832" i="1" s="1"/>
  <c r="R3832" i="1"/>
  <c r="Q3833" i="1"/>
  <c r="S3833" i="1" s="1"/>
  <c r="R3833" i="1"/>
  <c r="Q3834" i="1"/>
  <c r="S3834" i="1" s="1"/>
  <c r="R3834" i="1"/>
  <c r="Q3835" i="1"/>
  <c r="S3835" i="1" s="1"/>
  <c r="R3835" i="1"/>
  <c r="Q3836" i="1"/>
  <c r="S3836" i="1" s="1"/>
  <c r="R3836" i="1"/>
  <c r="Q3837" i="1"/>
  <c r="S3837" i="1" s="1"/>
  <c r="R3837" i="1"/>
  <c r="Q3838" i="1"/>
  <c r="S3838" i="1" s="1"/>
  <c r="R3838" i="1"/>
  <c r="Q3839" i="1"/>
  <c r="S3839" i="1" s="1"/>
  <c r="R3839" i="1"/>
  <c r="Q3840" i="1"/>
  <c r="S3840" i="1" s="1"/>
  <c r="R3840" i="1"/>
  <c r="Q3841" i="1"/>
  <c r="S3841" i="1" s="1"/>
  <c r="R3841" i="1"/>
  <c r="Q3842" i="1"/>
  <c r="S3842" i="1" s="1"/>
  <c r="R3842" i="1"/>
  <c r="Q3843" i="1"/>
  <c r="S3843" i="1" s="1"/>
  <c r="R3843" i="1"/>
  <c r="Q3844" i="1"/>
  <c r="S3844" i="1" s="1"/>
  <c r="R3844" i="1"/>
  <c r="Q3845" i="1"/>
  <c r="S3845" i="1" s="1"/>
  <c r="R3845" i="1"/>
  <c r="Q3846" i="1"/>
  <c r="S3846" i="1" s="1"/>
  <c r="R3846" i="1"/>
  <c r="Q322" i="1"/>
  <c r="S322" i="1" s="1"/>
  <c r="R322" i="1"/>
  <c r="Q323" i="1"/>
  <c r="S323" i="1" s="1"/>
  <c r="R323" i="1"/>
  <c r="Q324" i="1"/>
  <c r="S324" i="1" s="1"/>
  <c r="R324" i="1"/>
  <c r="Q325" i="1"/>
  <c r="S325" i="1" s="1"/>
  <c r="R325" i="1"/>
  <c r="Q326" i="1"/>
  <c r="S326" i="1" s="1"/>
  <c r="R326" i="1"/>
  <c r="Q327" i="1"/>
  <c r="S327" i="1" s="1"/>
  <c r="R327" i="1"/>
  <c r="Q328" i="1"/>
  <c r="S328" i="1" s="1"/>
  <c r="R328" i="1"/>
  <c r="Q329" i="1"/>
  <c r="S329" i="1" s="1"/>
  <c r="R329" i="1"/>
  <c r="Q330" i="1"/>
  <c r="S330" i="1" s="1"/>
  <c r="R330" i="1"/>
  <c r="Q331" i="1"/>
  <c r="S331" i="1" s="1"/>
  <c r="R331" i="1"/>
  <c r="Q332" i="1"/>
  <c r="S332" i="1" s="1"/>
  <c r="R332" i="1"/>
  <c r="Q333" i="1"/>
  <c r="S333" i="1" s="1"/>
  <c r="R333" i="1"/>
  <c r="Q334" i="1"/>
  <c r="S334" i="1" s="1"/>
  <c r="R334" i="1"/>
  <c r="Q335" i="1"/>
  <c r="S335" i="1" s="1"/>
  <c r="R335" i="1"/>
  <c r="Q336" i="1"/>
  <c r="S336" i="1" s="1"/>
  <c r="R336" i="1"/>
  <c r="Q337" i="1"/>
  <c r="S337" i="1" s="1"/>
  <c r="R337" i="1"/>
  <c r="Q338" i="1"/>
  <c r="S338" i="1" s="1"/>
  <c r="R338" i="1"/>
  <c r="Q339" i="1"/>
  <c r="S339" i="1" s="1"/>
  <c r="R339" i="1"/>
  <c r="Q340" i="1"/>
  <c r="S340" i="1" s="1"/>
  <c r="R340" i="1"/>
  <c r="Q341" i="1"/>
  <c r="S341" i="1" s="1"/>
  <c r="R341" i="1"/>
  <c r="Q2477" i="1"/>
  <c r="S2477" i="1" s="1"/>
  <c r="R2477" i="1"/>
  <c r="Q2478" i="1"/>
  <c r="S2478" i="1" s="1"/>
  <c r="R2478" i="1"/>
  <c r="Q2479" i="1"/>
  <c r="S2479" i="1" s="1"/>
  <c r="R2479" i="1"/>
  <c r="Q2480" i="1"/>
  <c r="S2480" i="1" s="1"/>
  <c r="R2480" i="1"/>
  <c r="Q2481" i="1"/>
  <c r="S2481" i="1" s="1"/>
  <c r="R2481" i="1"/>
  <c r="Q2482" i="1"/>
  <c r="S2482" i="1" s="1"/>
  <c r="R2482" i="1"/>
  <c r="Q2483" i="1"/>
  <c r="S2483" i="1" s="1"/>
  <c r="R2483" i="1"/>
  <c r="Q2484" i="1"/>
  <c r="S2484" i="1" s="1"/>
  <c r="R2484" i="1"/>
  <c r="Q2485" i="1"/>
  <c r="S2485" i="1" s="1"/>
  <c r="R2485" i="1"/>
  <c r="Q2486" i="1"/>
  <c r="S2486" i="1" s="1"/>
  <c r="R2486" i="1"/>
  <c r="Q2487" i="1"/>
  <c r="S2487" i="1" s="1"/>
  <c r="R2487" i="1"/>
  <c r="Q2488" i="1"/>
  <c r="S2488" i="1" s="1"/>
  <c r="R2488" i="1"/>
  <c r="Q2489" i="1"/>
  <c r="S2489" i="1" s="1"/>
  <c r="R2489" i="1"/>
  <c r="Q2490" i="1"/>
  <c r="S2490" i="1" s="1"/>
  <c r="R2490" i="1"/>
  <c r="Q2491" i="1"/>
  <c r="S2491" i="1" s="1"/>
  <c r="R2491" i="1"/>
  <c r="Q2492" i="1"/>
  <c r="S2492" i="1" s="1"/>
  <c r="R2492" i="1"/>
  <c r="Q2493" i="1"/>
  <c r="S2493" i="1" s="1"/>
  <c r="R2493" i="1"/>
  <c r="Q2494" i="1"/>
  <c r="S2494" i="1" s="1"/>
  <c r="R2494" i="1"/>
  <c r="Q2495" i="1"/>
  <c r="S2495" i="1" s="1"/>
  <c r="R2495" i="1"/>
  <c r="Q2496" i="1"/>
  <c r="S2496" i="1" s="1"/>
  <c r="R2496" i="1"/>
  <c r="Q2497" i="1"/>
  <c r="S2497" i="1" s="1"/>
  <c r="R2497" i="1"/>
  <c r="Q2498" i="1"/>
  <c r="S2498" i="1" s="1"/>
  <c r="R2498" i="1"/>
  <c r="Q2499" i="1"/>
  <c r="S2499" i="1" s="1"/>
  <c r="R2499" i="1"/>
  <c r="Q2500" i="1"/>
  <c r="S2500" i="1" s="1"/>
  <c r="R2500" i="1"/>
  <c r="Q2501" i="1"/>
  <c r="S2501" i="1" s="1"/>
  <c r="R2501" i="1"/>
  <c r="Q2502" i="1"/>
  <c r="S2502" i="1" s="1"/>
  <c r="R2502" i="1"/>
  <c r="Q2503" i="1"/>
  <c r="S2503" i="1" s="1"/>
  <c r="R2503" i="1"/>
  <c r="Q2504" i="1"/>
  <c r="S2504" i="1" s="1"/>
  <c r="R2504" i="1"/>
  <c r="Q2505" i="1"/>
  <c r="S2505" i="1" s="1"/>
  <c r="R2505" i="1"/>
  <c r="Q2506" i="1"/>
  <c r="S2506" i="1" s="1"/>
  <c r="R2506" i="1"/>
  <c r="Q2507" i="1"/>
  <c r="S2507" i="1" s="1"/>
  <c r="R2507" i="1"/>
  <c r="Q2508" i="1"/>
  <c r="S2508" i="1" s="1"/>
  <c r="R2508" i="1"/>
  <c r="Q2509" i="1"/>
  <c r="S2509" i="1" s="1"/>
  <c r="R2509" i="1"/>
  <c r="Q2510" i="1"/>
  <c r="S2510" i="1" s="1"/>
  <c r="R2510" i="1"/>
  <c r="Q2511" i="1"/>
  <c r="S2511" i="1" s="1"/>
  <c r="R2511" i="1"/>
  <c r="Q2512" i="1"/>
  <c r="S2512" i="1" s="1"/>
  <c r="R2512" i="1"/>
  <c r="Q2513" i="1"/>
  <c r="S2513" i="1" s="1"/>
  <c r="R2513" i="1"/>
  <c r="Q2514" i="1"/>
  <c r="S2514" i="1" s="1"/>
  <c r="R2514" i="1"/>
  <c r="Q2515" i="1"/>
  <c r="S2515" i="1" s="1"/>
  <c r="R2515" i="1"/>
  <c r="Q2516" i="1"/>
  <c r="S2516" i="1" s="1"/>
  <c r="R2516" i="1"/>
  <c r="Q2517" i="1"/>
  <c r="S2517" i="1" s="1"/>
  <c r="R2517" i="1"/>
  <c r="Q2518" i="1"/>
  <c r="S2518" i="1" s="1"/>
  <c r="R2518" i="1"/>
  <c r="Q2519" i="1"/>
  <c r="S2519" i="1" s="1"/>
  <c r="R2519" i="1"/>
  <c r="Q2520" i="1"/>
  <c r="S2520" i="1" s="1"/>
  <c r="R2520" i="1"/>
  <c r="Q2521" i="1"/>
  <c r="S2521" i="1" s="1"/>
  <c r="R2521" i="1"/>
  <c r="Q2522" i="1"/>
  <c r="S2522" i="1" s="1"/>
  <c r="R2522" i="1"/>
  <c r="Q2523" i="1"/>
  <c r="S2523" i="1" s="1"/>
  <c r="R2523" i="1"/>
  <c r="Q2524" i="1"/>
  <c r="S2524" i="1" s="1"/>
  <c r="R2524" i="1"/>
  <c r="Q2525" i="1"/>
  <c r="S2525" i="1" s="1"/>
  <c r="R2525" i="1"/>
  <c r="Q2526" i="1"/>
  <c r="S2526" i="1" s="1"/>
  <c r="R2526" i="1"/>
  <c r="Q2527" i="1"/>
  <c r="S2527" i="1" s="1"/>
  <c r="R2527" i="1"/>
  <c r="Q2528" i="1"/>
  <c r="S2528" i="1" s="1"/>
  <c r="R2528" i="1"/>
  <c r="Q2529" i="1"/>
  <c r="S2529" i="1" s="1"/>
  <c r="R2529" i="1"/>
  <c r="Q2530" i="1"/>
  <c r="S2530" i="1" s="1"/>
  <c r="R2530" i="1"/>
  <c r="Q2531" i="1"/>
  <c r="S2531" i="1" s="1"/>
  <c r="R2531" i="1"/>
  <c r="Q2532" i="1"/>
  <c r="S2532" i="1" s="1"/>
  <c r="R2532" i="1"/>
  <c r="Q2533" i="1"/>
  <c r="S2533" i="1" s="1"/>
  <c r="R2533" i="1"/>
  <c r="Q2534" i="1"/>
  <c r="S2534" i="1" s="1"/>
  <c r="R2534" i="1"/>
  <c r="Q2535" i="1"/>
  <c r="S2535" i="1" s="1"/>
  <c r="R2535" i="1"/>
  <c r="Q2536" i="1"/>
  <c r="S2536" i="1" s="1"/>
  <c r="R2536" i="1"/>
  <c r="Q342" i="1"/>
  <c r="S342" i="1" s="1"/>
  <c r="R342" i="1"/>
  <c r="Q343" i="1"/>
  <c r="S343" i="1" s="1"/>
  <c r="R343" i="1"/>
  <c r="Q344" i="1"/>
  <c r="S344" i="1" s="1"/>
  <c r="R344" i="1"/>
  <c r="Q345" i="1"/>
  <c r="S345" i="1" s="1"/>
  <c r="R345" i="1"/>
  <c r="Q346" i="1"/>
  <c r="S346" i="1" s="1"/>
  <c r="R346" i="1"/>
  <c r="Q347" i="1"/>
  <c r="S347" i="1" s="1"/>
  <c r="R347" i="1"/>
  <c r="Q348" i="1"/>
  <c r="S348" i="1" s="1"/>
  <c r="R348" i="1"/>
  <c r="Q349" i="1"/>
  <c r="S349" i="1" s="1"/>
  <c r="R349" i="1"/>
  <c r="Q350" i="1"/>
  <c r="S350" i="1" s="1"/>
  <c r="R350" i="1"/>
  <c r="Q351" i="1"/>
  <c r="S351" i="1" s="1"/>
  <c r="R351" i="1"/>
  <c r="Q352" i="1"/>
  <c r="S352" i="1" s="1"/>
  <c r="R352" i="1"/>
  <c r="Q353" i="1"/>
  <c r="S353" i="1" s="1"/>
  <c r="R353" i="1"/>
  <c r="Q354" i="1"/>
  <c r="S354" i="1" s="1"/>
  <c r="R354" i="1"/>
  <c r="Q355" i="1"/>
  <c r="S355" i="1" s="1"/>
  <c r="R355" i="1"/>
  <c r="Q356" i="1"/>
  <c r="S356" i="1" s="1"/>
  <c r="R356" i="1"/>
  <c r="Q357" i="1"/>
  <c r="S357" i="1" s="1"/>
  <c r="R357" i="1"/>
  <c r="Q358" i="1"/>
  <c r="S358" i="1" s="1"/>
  <c r="R358" i="1"/>
  <c r="Q359" i="1"/>
  <c r="S359" i="1" s="1"/>
  <c r="R359" i="1"/>
  <c r="Q360" i="1"/>
  <c r="S360" i="1" s="1"/>
  <c r="R360" i="1"/>
  <c r="Q361" i="1"/>
  <c r="S361" i="1" s="1"/>
  <c r="R361" i="1"/>
  <c r="Q362" i="1"/>
  <c r="S362" i="1" s="1"/>
  <c r="R362" i="1"/>
  <c r="Q363" i="1"/>
  <c r="S363" i="1" s="1"/>
  <c r="R363" i="1"/>
  <c r="Q364" i="1"/>
  <c r="S364" i="1" s="1"/>
  <c r="R364" i="1"/>
  <c r="Q365" i="1"/>
  <c r="S365" i="1" s="1"/>
  <c r="R365" i="1"/>
  <c r="Q366" i="1"/>
  <c r="S366" i="1" s="1"/>
  <c r="R366" i="1"/>
  <c r="Q367" i="1"/>
  <c r="S367" i="1" s="1"/>
  <c r="R367" i="1"/>
  <c r="Q368" i="1"/>
  <c r="S368" i="1" s="1"/>
  <c r="R368" i="1"/>
  <c r="Q369" i="1"/>
  <c r="S369" i="1" s="1"/>
  <c r="R369" i="1"/>
  <c r="Q370" i="1"/>
  <c r="S370" i="1" s="1"/>
  <c r="R370" i="1"/>
  <c r="Q371" i="1"/>
  <c r="S371" i="1" s="1"/>
  <c r="R371" i="1"/>
  <c r="Q372" i="1"/>
  <c r="S372" i="1" s="1"/>
  <c r="R372" i="1"/>
  <c r="Q373" i="1"/>
  <c r="S373" i="1" s="1"/>
  <c r="R373" i="1"/>
  <c r="Q374" i="1"/>
  <c r="S374" i="1" s="1"/>
  <c r="R374" i="1"/>
  <c r="Q375" i="1"/>
  <c r="S375" i="1" s="1"/>
  <c r="R375" i="1"/>
  <c r="Q376" i="1"/>
  <c r="S376" i="1" s="1"/>
  <c r="R376" i="1"/>
  <c r="Q377" i="1"/>
  <c r="S377" i="1" s="1"/>
  <c r="R377" i="1"/>
  <c r="Q378" i="1"/>
  <c r="S378" i="1" s="1"/>
  <c r="R378" i="1"/>
  <c r="Q379" i="1"/>
  <c r="S379" i="1" s="1"/>
  <c r="R379" i="1"/>
  <c r="Q380" i="1"/>
  <c r="S380" i="1" s="1"/>
  <c r="R380" i="1"/>
  <c r="Q381" i="1"/>
  <c r="S381" i="1" s="1"/>
  <c r="R381" i="1"/>
  <c r="Q2537" i="1"/>
  <c r="S2537" i="1" s="1"/>
  <c r="R2537" i="1"/>
  <c r="Q2538" i="1"/>
  <c r="S2538" i="1" s="1"/>
  <c r="R2538" i="1"/>
  <c r="Q2539" i="1"/>
  <c r="S2539" i="1" s="1"/>
  <c r="R2539" i="1"/>
  <c r="Q2540" i="1"/>
  <c r="S2540" i="1" s="1"/>
  <c r="R2540" i="1"/>
  <c r="Q2541" i="1"/>
  <c r="S2541" i="1" s="1"/>
  <c r="R2541" i="1"/>
  <c r="Q2542" i="1"/>
  <c r="S2542" i="1" s="1"/>
  <c r="R2542" i="1"/>
  <c r="Q2543" i="1"/>
  <c r="S2543" i="1" s="1"/>
  <c r="R2543" i="1"/>
  <c r="Q2544" i="1"/>
  <c r="S2544" i="1" s="1"/>
  <c r="R2544" i="1"/>
  <c r="Q2545" i="1"/>
  <c r="S2545" i="1" s="1"/>
  <c r="R2545" i="1"/>
  <c r="Q2546" i="1"/>
  <c r="S2546" i="1" s="1"/>
  <c r="R2546" i="1"/>
  <c r="Q2547" i="1"/>
  <c r="S2547" i="1" s="1"/>
  <c r="R2547" i="1"/>
  <c r="Q2548" i="1"/>
  <c r="S2548" i="1" s="1"/>
  <c r="R2548" i="1"/>
  <c r="Q2549" i="1"/>
  <c r="S2549" i="1" s="1"/>
  <c r="R2549" i="1"/>
  <c r="Q2550" i="1"/>
  <c r="S2550" i="1" s="1"/>
  <c r="R2550" i="1"/>
  <c r="Q2551" i="1"/>
  <c r="S2551" i="1" s="1"/>
  <c r="R2551" i="1"/>
  <c r="Q2552" i="1"/>
  <c r="S2552" i="1" s="1"/>
  <c r="R2552" i="1"/>
  <c r="Q2553" i="1"/>
  <c r="S2553" i="1" s="1"/>
  <c r="R2553" i="1"/>
  <c r="Q2554" i="1"/>
  <c r="S2554" i="1" s="1"/>
  <c r="R2554" i="1"/>
  <c r="Q2555" i="1"/>
  <c r="S2555" i="1" s="1"/>
  <c r="R2555" i="1"/>
  <c r="Q2556" i="1"/>
  <c r="S2556" i="1" s="1"/>
  <c r="R2556" i="1"/>
  <c r="Q382" i="1"/>
  <c r="S382" i="1" s="1"/>
  <c r="R382" i="1"/>
  <c r="Q383" i="1"/>
  <c r="S383" i="1" s="1"/>
  <c r="R383" i="1"/>
  <c r="Q384" i="1"/>
  <c r="S384" i="1" s="1"/>
  <c r="R384" i="1"/>
  <c r="Q385" i="1"/>
  <c r="S385" i="1" s="1"/>
  <c r="R385" i="1"/>
  <c r="Q386" i="1"/>
  <c r="S386" i="1" s="1"/>
  <c r="R386" i="1"/>
  <c r="Q387" i="1"/>
  <c r="S387" i="1" s="1"/>
  <c r="R387" i="1"/>
  <c r="Q388" i="1"/>
  <c r="S388" i="1" s="1"/>
  <c r="R388" i="1"/>
  <c r="Q389" i="1"/>
  <c r="S389" i="1" s="1"/>
  <c r="R389" i="1"/>
  <c r="Q390" i="1"/>
  <c r="S390" i="1" s="1"/>
  <c r="R390" i="1"/>
  <c r="Q391" i="1"/>
  <c r="S391" i="1" s="1"/>
  <c r="R391" i="1"/>
  <c r="Q392" i="1"/>
  <c r="S392" i="1" s="1"/>
  <c r="R392" i="1"/>
  <c r="Q393" i="1"/>
  <c r="S393" i="1" s="1"/>
  <c r="R393" i="1"/>
  <c r="Q394" i="1"/>
  <c r="S394" i="1" s="1"/>
  <c r="R394" i="1"/>
  <c r="Q395" i="1"/>
  <c r="S395" i="1" s="1"/>
  <c r="R395" i="1"/>
  <c r="Q396" i="1"/>
  <c r="S396" i="1" s="1"/>
  <c r="R396" i="1"/>
  <c r="Q397" i="1"/>
  <c r="S397" i="1" s="1"/>
  <c r="R397" i="1"/>
  <c r="Q398" i="1"/>
  <c r="S398" i="1" s="1"/>
  <c r="R398" i="1"/>
  <c r="Q399" i="1"/>
  <c r="S399" i="1" s="1"/>
  <c r="R399" i="1"/>
  <c r="Q400" i="1"/>
  <c r="S400" i="1" s="1"/>
  <c r="R400" i="1"/>
  <c r="Q401" i="1"/>
  <c r="S401" i="1" s="1"/>
  <c r="R401" i="1"/>
  <c r="Q402" i="1"/>
  <c r="S402" i="1" s="1"/>
  <c r="R402" i="1"/>
  <c r="Q403" i="1"/>
  <c r="S403" i="1" s="1"/>
  <c r="R403" i="1"/>
  <c r="Q404" i="1"/>
  <c r="S404" i="1" s="1"/>
  <c r="R404" i="1"/>
  <c r="Q405" i="1"/>
  <c r="S405" i="1" s="1"/>
  <c r="R405" i="1"/>
  <c r="Q406" i="1"/>
  <c r="S406" i="1" s="1"/>
  <c r="R406" i="1"/>
  <c r="Q407" i="1"/>
  <c r="S407" i="1" s="1"/>
  <c r="R407" i="1"/>
  <c r="Q408" i="1"/>
  <c r="S408" i="1" s="1"/>
  <c r="R408" i="1"/>
  <c r="Q409" i="1"/>
  <c r="S409" i="1" s="1"/>
  <c r="R409" i="1"/>
  <c r="Q410" i="1"/>
  <c r="S410" i="1" s="1"/>
  <c r="R410" i="1"/>
  <c r="Q411" i="1"/>
  <c r="S411" i="1" s="1"/>
  <c r="R411" i="1"/>
  <c r="Q412" i="1"/>
  <c r="S412" i="1" s="1"/>
  <c r="R412" i="1"/>
  <c r="Q413" i="1"/>
  <c r="S413" i="1" s="1"/>
  <c r="R413" i="1"/>
  <c r="Q414" i="1"/>
  <c r="S414" i="1" s="1"/>
  <c r="R414" i="1"/>
  <c r="Q415" i="1"/>
  <c r="S415" i="1" s="1"/>
  <c r="R415" i="1"/>
  <c r="Q416" i="1"/>
  <c r="S416" i="1" s="1"/>
  <c r="R416" i="1"/>
  <c r="Q417" i="1"/>
  <c r="S417" i="1" s="1"/>
  <c r="R417" i="1"/>
  <c r="Q418" i="1"/>
  <c r="S418" i="1" s="1"/>
  <c r="R418" i="1"/>
  <c r="Q419" i="1"/>
  <c r="S419" i="1" s="1"/>
  <c r="R419" i="1"/>
  <c r="Q420" i="1"/>
  <c r="S420" i="1" s="1"/>
  <c r="R420" i="1"/>
  <c r="Q421" i="1"/>
  <c r="S421" i="1" s="1"/>
  <c r="R421" i="1"/>
  <c r="Q422" i="1"/>
  <c r="S422" i="1" s="1"/>
  <c r="R422" i="1"/>
  <c r="Q423" i="1"/>
  <c r="S423" i="1" s="1"/>
  <c r="R423" i="1"/>
  <c r="Q424" i="1"/>
  <c r="S424" i="1" s="1"/>
  <c r="R424" i="1"/>
  <c r="Q425" i="1"/>
  <c r="S425" i="1" s="1"/>
  <c r="R425" i="1"/>
  <c r="Q426" i="1"/>
  <c r="S426" i="1" s="1"/>
  <c r="R426" i="1"/>
  <c r="Q427" i="1"/>
  <c r="S427" i="1" s="1"/>
  <c r="R427" i="1"/>
  <c r="Q428" i="1"/>
  <c r="S428" i="1" s="1"/>
  <c r="R428" i="1"/>
  <c r="Q429" i="1"/>
  <c r="S429" i="1" s="1"/>
  <c r="R429" i="1"/>
  <c r="Q430" i="1"/>
  <c r="S430" i="1" s="1"/>
  <c r="R430" i="1"/>
  <c r="Q431" i="1"/>
  <c r="S431" i="1" s="1"/>
  <c r="R431" i="1"/>
  <c r="Q432" i="1"/>
  <c r="S432" i="1" s="1"/>
  <c r="R432" i="1"/>
  <c r="Q433" i="1"/>
  <c r="S433" i="1" s="1"/>
  <c r="R433" i="1"/>
  <c r="Q434" i="1"/>
  <c r="S434" i="1" s="1"/>
  <c r="R434" i="1"/>
  <c r="Q435" i="1"/>
  <c r="S435" i="1" s="1"/>
  <c r="R435" i="1"/>
  <c r="Q436" i="1"/>
  <c r="S436" i="1" s="1"/>
  <c r="R436" i="1"/>
  <c r="Q437" i="1"/>
  <c r="S437" i="1" s="1"/>
  <c r="R437" i="1"/>
  <c r="Q438" i="1"/>
  <c r="S438" i="1" s="1"/>
  <c r="R438" i="1"/>
  <c r="Q439" i="1"/>
  <c r="S439" i="1" s="1"/>
  <c r="R439" i="1"/>
  <c r="Q440" i="1"/>
  <c r="S440" i="1" s="1"/>
  <c r="R440" i="1"/>
  <c r="Q441" i="1"/>
  <c r="S441" i="1" s="1"/>
  <c r="R441" i="1"/>
  <c r="Q442" i="1"/>
  <c r="S442" i="1" s="1"/>
  <c r="R442" i="1"/>
  <c r="Q443" i="1"/>
  <c r="S443" i="1" s="1"/>
  <c r="R443" i="1"/>
  <c r="Q444" i="1"/>
  <c r="S444" i="1" s="1"/>
  <c r="R444" i="1"/>
  <c r="Q445" i="1"/>
  <c r="S445" i="1" s="1"/>
  <c r="R445" i="1"/>
  <c r="Q446" i="1"/>
  <c r="S446" i="1" s="1"/>
  <c r="R446" i="1"/>
  <c r="Q447" i="1"/>
  <c r="S447" i="1" s="1"/>
  <c r="R447" i="1"/>
  <c r="Q448" i="1"/>
  <c r="S448" i="1" s="1"/>
  <c r="R448" i="1"/>
  <c r="Q449" i="1"/>
  <c r="S449" i="1" s="1"/>
  <c r="R449" i="1"/>
  <c r="Q450" i="1"/>
  <c r="S450" i="1" s="1"/>
  <c r="R450" i="1"/>
  <c r="Q451" i="1"/>
  <c r="S451" i="1" s="1"/>
  <c r="R451" i="1"/>
  <c r="Q452" i="1"/>
  <c r="S452" i="1" s="1"/>
  <c r="R452" i="1"/>
  <c r="Q453" i="1"/>
  <c r="S453" i="1" s="1"/>
  <c r="R453" i="1"/>
  <c r="Q454" i="1"/>
  <c r="S454" i="1" s="1"/>
  <c r="R454" i="1"/>
  <c r="Q455" i="1"/>
  <c r="S455" i="1" s="1"/>
  <c r="R455" i="1"/>
  <c r="Q456" i="1"/>
  <c r="S456" i="1" s="1"/>
  <c r="R456" i="1"/>
  <c r="Q457" i="1"/>
  <c r="S457" i="1" s="1"/>
  <c r="R457" i="1"/>
  <c r="Q458" i="1"/>
  <c r="S458" i="1" s="1"/>
  <c r="R458" i="1"/>
  <c r="Q459" i="1"/>
  <c r="S459" i="1" s="1"/>
  <c r="R459" i="1"/>
  <c r="Q460" i="1"/>
  <c r="S460" i="1" s="1"/>
  <c r="R460" i="1"/>
  <c r="Q461" i="1"/>
  <c r="S461" i="1" s="1"/>
  <c r="R461" i="1"/>
  <c r="Q2557" i="1"/>
  <c r="S2557" i="1" s="1"/>
  <c r="R2557" i="1"/>
  <c r="Q2558" i="1"/>
  <c r="S2558" i="1" s="1"/>
  <c r="R2558" i="1"/>
  <c r="Q2559" i="1"/>
  <c r="S2559" i="1" s="1"/>
  <c r="R2559" i="1"/>
  <c r="Q2560" i="1"/>
  <c r="S2560" i="1" s="1"/>
  <c r="R2560" i="1"/>
  <c r="Q2561" i="1"/>
  <c r="S2561" i="1" s="1"/>
  <c r="R2561" i="1"/>
  <c r="Q2562" i="1"/>
  <c r="S2562" i="1" s="1"/>
  <c r="R2562" i="1"/>
  <c r="Q2563" i="1"/>
  <c r="S2563" i="1" s="1"/>
  <c r="R2563" i="1"/>
  <c r="Q2564" i="1"/>
  <c r="S2564" i="1" s="1"/>
  <c r="R2564" i="1"/>
  <c r="Q2565" i="1"/>
  <c r="S2565" i="1" s="1"/>
  <c r="R2565" i="1"/>
  <c r="Q2566" i="1"/>
  <c r="S2566" i="1" s="1"/>
  <c r="R2566" i="1"/>
  <c r="Q2567" i="1"/>
  <c r="S2567" i="1" s="1"/>
  <c r="R2567" i="1"/>
  <c r="Q2568" i="1"/>
  <c r="S2568" i="1" s="1"/>
  <c r="R2568" i="1"/>
  <c r="Q2569" i="1"/>
  <c r="S2569" i="1" s="1"/>
  <c r="R2569" i="1"/>
  <c r="Q2570" i="1"/>
  <c r="S2570" i="1" s="1"/>
  <c r="R2570" i="1"/>
  <c r="Q2571" i="1"/>
  <c r="S2571" i="1" s="1"/>
  <c r="R2571" i="1"/>
  <c r="Q2572" i="1"/>
  <c r="S2572" i="1" s="1"/>
  <c r="R2572" i="1"/>
  <c r="Q2573" i="1"/>
  <c r="S2573" i="1" s="1"/>
  <c r="R2573" i="1"/>
  <c r="Q2574" i="1"/>
  <c r="S2574" i="1" s="1"/>
  <c r="R2574" i="1"/>
  <c r="Q2575" i="1"/>
  <c r="S2575" i="1" s="1"/>
  <c r="R2575" i="1"/>
  <c r="Q2576" i="1"/>
  <c r="S2576" i="1" s="1"/>
  <c r="R2576" i="1"/>
  <c r="Q2577" i="1"/>
  <c r="S2577" i="1" s="1"/>
  <c r="R2577" i="1"/>
  <c r="Q2578" i="1"/>
  <c r="S2578" i="1" s="1"/>
  <c r="R2578" i="1"/>
  <c r="Q2579" i="1"/>
  <c r="S2579" i="1" s="1"/>
  <c r="R2579" i="1"/>
  <c r="Q2580" i="1"/>
  <c r="S2580" i="1" s="1"/>
  <c r="R2580" i="1"/>
  <c r="Q2581" i="1"/>
  <c r="S2581" i="1" s="1"/>
  <c r="R2581" i="1"/>
  <c r="Q2582" i="1"/>
  <c r="S2582" i="1" s="1"/>
  <c r="R2582" i="1"/>
  <c r="Q2583" i="1"/>
  <c r="S2583" i="1" s="1"/>
  <c r="R2583" i="1"/>
  <c r="Q2584" i="1"/>
  <c r="S2584" i="1" s="1"/>
  <c r="R2584" i="1"/>
  <c r="Q2585" i="1"/>
  <c r="S2585" i="1" s="1"/>
  <c r="R2585" i="1"/>
  <c r="Q2586" i="1"/>
  <c r="S2586" i="1" s="1"/>
  <c r="R2586" i="1"/>
  <c r="Q2587" i="1"/>
  <c r="S2587" i="1" s="1"/>
  <c r="R2587" i="1"/>
  <c r="Q2588" i="1"/>
  <c r="S2588" i="1" s="1"/>
  <c r="R2588" i="1"/>
  <c r="Q2589" i="1"/>
  <c r="S2589" i="1" s="1"/>
  <c r="R2589" i="1"/>
  <c r="Q2590" i="1"/>
  <c r="S2590" i="1" s="1"/>
  <c r="R2590" i="1"/>
  <c r="Q2591" i="1"/>
  <c r="S2591" i="1" s="1"/>
  <c r="R2591" i="1"/>
  <c r="Q2592" i="1"/>
  <c r="S2592" i="1" s="1"/>
  <c r="R2592" i="1"/>
  <c r="Q2593" i="1"/>
  <c r="S2593" i="1" s="1"/>
  <c r="R2593" i="1"/>
  <c r="Q2594" i="1"/>
  <c r="S2594" i="1" s="1"/>
  <c r="R2594" i="1"/>
  <c r="Q2595" i="1"/>
  <c r="S2595" i="1" s="1"/>
  <c r="R2595" i="1"/>
  <c r="Q2596" i="1"/>
  <c r="S2596" i="1" s="1"/>
  <c r="R2596" i="1"/>
  <c r="Q2597" i="1"/>
  <c r="S2597" i="1" s="1"/>
  <c r="R2597" i="1"/>
  <c r="Q2598" i="1"/>
  <c r="S2598" i="1" s="1"/>
  <c r="R2598" i="1"/>
  <c r="Q2599" i="1"/>
  <c r="S2599" i="1" s="1"/>
  <c r="R2599" i="1"/>
  <c r="Q2600" i="1"/>
  <c r="S2600" i="1" s="1"/>
  <c r="R2600" i="1"/>
  <c r="Q2601" i="1"/>
  <c r="S2601" i="1" s="1"/>
  <c r="R2601" i="1"/>
  <c r="Q2602" i="1"/>
  <c r="S2602" i="1" s="1"/>
  <c r="R2602" i="1"/>
  <c r="Q2603" i="1"/>
  <c r="S2603" i="1" s="1"/>
  <c r="R2603" i="1"/>
  <c r="Q2604" i="1"/>
  <c r="S2604" i="1" s="1"/>
  <c r="R2604" i="1"/>
  <c r="Q2605" i="1"/>
  <c r="S2605" i="1" s="1"/>
  <c r="R2605" i="1"/>
  <c r="Q2606" i="1"/>
  <c r="S2606" i="1" s="1"/>
  <c r="R2606" i="1"/>
  <c r="Q2607" i="1"/>
  <c r="S2607" i="1" s="1"/>
  <c r="R2607" i="1"/>
  <c r="Q2608" i="1"/>
  <c r="S2608" i="1" s="1"/>
  <c r="R2608" i="1"/>
  <c r="Q2609" i="1"/>
  <c r="S2609" i="1" s="1"/>
  <c r="R2609" i="1"/>
  <c r="Q2610" i="1"/>
  <c r="S2610" i="1" s="1"/>
  <c r="R2610" i="1"/>
  <c r="Q2611" i="1"/>
  <c r="S2611" i="1" s="1"/>
  <c r="R2611" i="1"/>
  <c r="Q2612" i="1"/>
  <c r="S2612" i="1" s="1"/>
  <c r="R2612" i="1"/>
  <c r="Q2613" i="1"/>
  <c r="S2613" i="1" s="1"/>
  <c r="R2613" i="1"/>
  <c r="Q2614" i="1"/>
  <c r="S2614" i="1" s="1"/>
  <c r="R2614" i="1"/>
  <c r="Q2615" i="1"/>
  <c r="S2615" i="1" s="1"/>
  <c r="R2615" i="1"/>
  <c r="Q2616" i="1"/>
  <c r="S2616" i="1" s="1"/>
  <c r="R2616" i="1"/>
  <c r="Q2617" i="1"/>
  <c r="S2617" i="1" s="1"/>
  <c r="R2617" i="1"/>
  <c r="Q2618" i="1"/>
  <c r="S2618" i="1" s="1"/>
  <c r="R2618" i="1"/>
  <c r="Q2619" i="1"/>
  <c r="S2619" i="1" s="1"/>
  <c r="R2619" i="1"/>
  <c r="Q2620" i="1"/>
  <c r="S2620" i="1" s="1"/>
  <c r="R2620" i="1"/>
  <c r="Q2621" i="1"/>
  <c r="S2621" i="1" s="1"/>
  <c r="R2621" i="1"/>
  <c r="Q2622" i="1"/>
  <c r="S2622" i="1" s="1"/>
  <c r="R2622" i="1"/>
  <c r="Q2623" i="1"/>
  <c r="S2623" i="1" s="1"/>
  <c r="R2623" i="1"/>
  <c r="Q2624" i="1"/>
  <c r="S2624" i="1" s="1"/>
  <c r="R2624" i="1"/>
  <c r="Q2625" i="1"/>
  <c r="S2625" i="1" s="1"/>
  <c r="R2625" i="1"/>
  <c r="Q2626" i="1"/>
  <c r="S2626" i="1" s="1"/>
  <c r="R2626" i="1"/>
  <c r="Q2627" i="1"/>
  <c r="S2627" i="1" s="1"/>
  <c r="R2627" i="1"/>
  <c r="Q2628" i="1"/>
  <c r="S2628" i="1" s="1"/>
  <c r="R2628" i="1"/>
  <c r="Q2629" i="1"/>
  <c r="S2629" i="1" s="1"/>
  <c r="R2629" i="1"/>
  <c r="Q2630" i="1"/>
  <c r="S2630" i="1" s="1"/>
  <c r="R2630" i="1"/>
  <c r="Q2631" i="1"/>
  <c r="S2631" i="1" s="1"/>
  <c r="R2631" i="1"/>
  <c r="Q2632" i="1"/>
  <c r="S2632" i="1" s="1"/>
  <c r="R2632" i="1"/>
  <c r="Q2633" i="1"/>
  <c r="S2633" i="1" s="1"/>
  <c r="R2633" i="1"/>
  <c r="Q2634" i="1"/>
  <c r="S2634" i="1" s="1"/>
  <c r="R2634" i="1"/>
  <c r="Q2635" i="1"/>
  <c r="S2635" i="1" s="1"/>
  <c r="R2635" i="1"/>
  <c r="Q2636" i="1"/>
  <c r="S2636" i="1" s="1"/>
  <c r="R2636" i="1"/>
  <c r="Q2637" i="1"/>
  <c r="S2637" i="1" s="1"/>
  <c r="R2637" i="1"/>
  <c r="Q2638" i="1"/>
  <c r="S2638" i="1" s="1"/>
  <c r="R2638" i="1"/>
  <c r="Q2639" i="1"/>
  <c r="S2639" i="1" s="1"/>
  <c r="R2639" i="1"/>
  <c r="Q2640" i="1"/>
  <c r="S2640" i="1" s="1"/>
  <c r="R2640" i="1"/>
  <c r="Q2641" i="1"/>
  <c r="S2641" i="1" s="1"/>
  <c r="R2641" i="1"/>
  <c r="Q2642" i="1"/>
  <c r="S2642" i="1" s="1"/>
  <c r="R2642" i="1"/>
  <c r="Q2643" i="1"/>
  <c r="S2643" i="1" s="1"/>
  <c r="R2643" i="1"/>
  <c r="Q2644" i="1"/>
  <c r="S2644" i="1" s="1"/>
  <c r="R2644" i="1"/>
  <c r="Q2645" i="1"/>
  <c r="S2645" i="1" s="1"/>
  <c r="R2645" i="1"/>
  <c r="Q2646" i="1"/>
  <c r="S2646" i="1" s="1"/>
  <c r="R2646" i="1"/>
  <c r="Q2647" i="1"/>
  <c r="S2647" i="1" s="1"/>
  <c r="R2647" i="1"/>
  <c r="Q2648" i="1"/>
  <c r="S2648" i="1" s="1"/>
  <c r="R2648" i="1"/>
  <c r="Q2649" i="1"/>
  <c r="S2649" i="1" s="1"/>
  <c r="R2649" i="1"/>
  <c r="Q2650" i="1"/>
  <c r="S2650" i="1" s="1"/>
  <c r="R2650" i="1"/>
  <c r="Q2651" i="1"/>
  <c r="S2651" i="1" s="1"/>
  <c r="R2651" i="1"/>
  <c r="Q2652" i="1"/>
  <c r="S2652" i="1" s="1"/>
  <c r="R2652" i="1"/>
  <c r="Q2653" i="1"/>
  <c r="S2653" i="1" s="1"/>
  <c r="R2653" i="1"/>
  <c r="Q2654" i="1"/>
  <c r="S2654" i="1" s="1"/>
  <c r="R2654" i="1"/>
  <c r="Q2655" i="1"/>
  <c r="S2655" i="1" s="1"/>
  <c r="R2655" i="1"/>
  <c r="Q2656" i="1"/>
  <c r="S2656" i="1" s="1"/>
  <c r="R2656" i="1"/>
  <c r="Q2657" i="1"/>
  <c r="S2657" i="1" s="1"/>
  <c r="R2657" i="1"/>
  <c r="Q2658" i="1"/>
  <c r="S2658" i="1" s="1"/>
  <c r="R2658" i="1"/>
  <c r="Q2659" i="1"/>
  <c r="S2659" i="1" s="1"/>
  <c r="R2659" i="1"/>
  <c r="Q2660" i="1"/>
  <c r="S2660" i="1" s="1"/>
  <c r="R2660" i="1"/>
  <c r="Q2661" i="1"/>
  <c r="S2661" i="1" s="1"/>
  <c r="R2661" i="1"/>
  <c r="Q2662" i="1"/>
  <c r="S2662" i="1" s="1"/>
  <c r="R2662" i="1"/>
  <c r="Q2663" i="1"/>
  <c r="S2663" i="1" s="1"/>
  <c r="R2663" i="1"/>
  <c r="Q2664" i="1"/>
  <c r="S2664" i="1" s="1"/>
  <c r="R2664" i="1"/>
  <c r="Q2665" i="1"/>
  <c r="S2665" i="1" s="1"/>
  <c r="R2665" i="1"/>
  <c r="Q2666" i="1"/>
  <c r="S2666" i="1" s="1"/>
  <c r="R2666" i="1"/>
  <c r="Q2667" i="1"/>
  <c r="S2667" i="1" s="1"/>
  <c r="R2667" i="1"/>
  <c r="Q2668" i="1"/>
  <c r="S2668" i="1" s="1"/>
  <c r="R2668" i="1"/>
  <c r="Q2669" i="1"/>
  <c r="S2669" i="1" s="1"/>
  <c r="R2669" i="1"/>
  <c r="Q2670" i="1"/>
  <c r="S2670" i="1" s="1"/>
  <c r="R2670" i="1"/>
  <c r="Q2671" i="1"/>
  <c r="S2671" i="1" s="1"/>
  <c r="R2671" i="1"/>
  <c r="Q2672" i="1"/>
  <c r="S2672" i="1" s="1"/>
  <c r="R2672" i="1"/>
  <c r="Q2673" i="1"/>
  <c r="S2673" i="1" s="1"/>
  <c r="R2673" i="1"/>
  <c r="Q2674" i="1"/>
  <c r="S2674" i="1" s="1"/>
  <c r="R2674" i="1"/>
  <c r="Q2675" i="1"/>
  <c r="S2675" i="1" s="1"/>
  <c r="R2675" i="1"/>
  <c r="Q2676" i="1"/>
  <c r="S2676" i="1" s="1"/>
  <c r="R2676" i="1"/>
  <c r="Q2677" i="1"/>
  <c r="S2677" i="1" s="1"/>
  <c r="R2677" i="1"/>
  <c r="Q2678" i="1"/>
  <c r="S2678" i="1" s="1"/>
  <c r="R2678" i="1"/>
  <c r="Q2679" i="1"/>
  <c r="S2679" i="1" s="1"/>
  <c r="R2679" i="1"/>
  <c r="Q2680" i="1"/>
  <c r="S2680" i="1" s="1"/>
  <c r="R2680" i="1"/>
  <c r="Q2681" i="1"/>
  <c r="S2681" i="1" s="1"/>
  <c r="R2681" i="1"/>
  <c r="Q2682" i="1"/>
  <c r="S2682" i="1" s="1"/>
  <c r="R2682" i="1"/>
  <c r="Q2683" i="1"/>
  <c r="S2683" i="1" s="1"/>
  <c r="R2683" i="1"/>
  <c r="Q2684" i="1"/>
  <c r="S2684" i="1" s="1"/>
  <c r="R2684" i="1"/>
  <c r="Q2685" i="1"/>
  <c r="S2685" i="1" s="1"/>
  <c r="R2685" i="1"/>
  <c r="Q2686" i="1"/>
  <c r="S2686" i="1" s="1"/>
  <c r="R2686" i="1"/>
  <c r="Q2687" i="1"/>
  <c r="S2687" i="1" s="1"/>
  <c r="R2687" i="1"/>
  <c r="Q2688" i="1"/>
  <c r="S2688" i="1" s="1"/>
  <c r="R2688" i="1"/>
  <c r="Q2689" i="1"/>
  <c r="S2689" i="1" s="1"/>
  <c r="R2689" i="1"/>
  <c r="Q2690" i="1"/>
  <c r="S2690" i="1" s="1"/>
  <c r="R2690" i="1"/>
  <c r="Q2691" i="1"/>
  <c r="S2691" i="1" s="1"/>
  <c r="R2691" i="1"/>
  <c r="Q2692" i="1"/>
  <c r="S2692" i="1" s="1"/>
  <c r="R2692" i="1"/>
  <c r="Q2693" i="1"/>
  <c r="S2693" i="1" s="1"/>
  <c r="R2693" i="1"/>
  <c r="Q2694" i="1"/>
  <c r="S2694" i="1" s="1"/>
  <c r="R2694" i="1"/>
  <c r="Q2695" i="1"/>
  <c r="S2695" i="1" s="1"/>
  <c r="R2695" i="1"/>
  <c r="Q2696" i="1"/>
  <c r="S2696" i="1" s="1"/>
  <c r="R2696" i="1"/>
  <c r="Q3847" i="1"/>
  <c r="S3847" i="1" s="1"/>
  <c r="R3847" i="1"/>
  <c r="Q3848" i="1"/>
  <c r="S3848" i="1" s="1"/>
  <c r="R3848" i="1"/>
  <c r="Q3849" i="1"/>
  <c r="S3849" i="1" s="1"/>
  <c r="R3849" i="1"/>
  <c r="Q3850" i="1"/>
  <c r="S3850" i="1" s="1"/>
  <c r="R3850" i="1"/>
  <c r="Q3851" i="1"/>
  <c r="S3851" i="1" s="1"/>
  <c r="R3851" i="1"/>
  <c r="Q3852" i="1"/>
  <c r="S3852" i="1" s="1"/>
  <c r="R3852" i="1"/>
  <c r="Q3853" i="1"/>
  <c r="S3853" i="1" s="1"/>
  <c r="R3853" i="1"/>
  <c r="Q3854" i="1"/>
  <c r="S3854" i="1" s="1"/>
  <c r="R3854" i="1"/>
  <c r="Q3855" i="1"/>
  <c r="S3855" i="1" s="1"/>
  <c r="R3855" i="1"/>
  <c r="Q3856" i="1"/>
  <c r="S3856" i="1" s="1"/>
  <c r="R3856" i="1"/>
  <c r="Q3857" i="1"/>
  <c r="S3857" i="1" s="1"/>
  <c r="R3857" i="1"/>
  <c r="Q3858" i="1"/>
  <c r="S3858" i="1" s="1"/>
  <c r="R3858" i="1"/>
  <c r="Q3859" i="1"/>
  <c r="S3859" i="1" s="1"/>
  <c r="R3859" i="1"/>
  <c r="Q3860" i="1"/>
  <c r="S3860" i="1" s="1"/>
  <c r="R3860" i="1"/>
  <c r="Q3861" i="1"/>
  <c r="S3861" i="1" s="1"/>
  <c r="R3861" i="1"/>
  <c r="Q3862" i="1"/>
  <c r="S3862" i="1" s="1"/>
  <c r="R3862" i="1"/>
  <c r="Q3863" i="1"/>
  <c r="S3863" i="1" s="1"/>
  <c r="R3863" i="1"/>
  <c r="Q3864" i="1"/>
  <c r="S3864" i="1" s="1"/>
  <c r="R3864" i="1"/>
  <c r="Q3865" i="1"/>
  <c r="S3865" i="1" s="1"/>
  <c r="R3865" i="1"/>
  <c r="Q3866" i="1"/>
  <c r="S3866" i="1" s="1"/>
  <c r="R3866" i="1"/>
  <c r="Q462" i="1"/>
  <c r="S462" i="1" s="1"/>
  <c r="R462" i="1"/>
  <c r="Q463" i="1"/>
  <c r="S463" i="1" s="1"/>
  <c r="R463" i="1"/>
  <c r="Q464" i="1"/>
  <c r="S464" i="1" s="1"/>
  <c r="R464" i="1"/>
  <c r="Q465" i="1"/>
  <c r="S465" i="1" s="1"/>
  <c r="R465" i="1"/>
  <c r="Q466" i="1"/>
  <c r="S466" i="1" s="1"/>
  <c r="R466" i="1"/>
  <c r="Q467" i="1"/>
  <c r="S467" i="1" s="1"/>
  <c r="R467" i="1"/>
  <c r="Q468" i="1"/>
  <c r="S468" i="1" s="1"/>
  <c r="R468" i="1"/>
  <c r="Q469" i="1"/>
  <c r="S469" i="1" s="1"/>
  <c r="R469" i="1"/>
  <c r="Q470" i="1"/>
  <c r="S470" i="1" s="1"/>
  <c r="R470" i="1"/>
  <c r="Q471" i="1"/>
  <c r="S471" i="1" s="1"/>
  <c r="R471" i="1"/>
  <c r="Q472" i="1"/>
  <c r="S472" i="1" s="1"/>
  <c r="R472" i="1"/>
  <c r="Q473" i="1"/>
  <c r="S473" i="1" s="1"/>
  <c r="R473" i="1"/>
  <c r="Q474" i="1"/>
  <c r="S474" i="1" s="1"/>
  <c r="R474" i="1"/>
  <c r="Q475" i="1"/>
  <c r="S475" i="1" s="1"/>
  <c r="R475" i="1"/>
  <c r="Q476" i="1"/>
  <c r="S476" i="1" s="1"/>
  <c r="R476" i="1"/>
  <c r="Q477" i="1"/>
  <c r="S477" i="1" s="1"/>
  <c r="R477" i="1"/>
  <c r="Q478" i="1"/>
  <c r="S478" i="1" s="1"/>
  <c r="R478" i="1"/>
  <c r="Q479" i="1"/>
  <c r="S479" i="1" s="1"/>
  <c r="R479" i="1"/>
  <c r="Q480" i="1"/>
  <c r="S480" i="1" s="1"/>
  <c r="R480" i="1"/>
  <c r="Q481" i="1"/>
  <c r="S481" i="1" s="1"/>
  <c r="R481" i="1"/>
  <c r="Q3867" i="1"/>
  <c r="S3867" i="1" s="1"/>
  <c r="R3867" i="1"/>
  <c r="Q3868" i="1"/>
  <c r="S3868" i="1" s="1"/>
  <c r="R3868" i="1"/>
  <c r="Q3869" i="1"/>
  <c r="S3869" i="1" s="1"/>
  <c r="R3869" i="1"/>
  <c r="Q3870" i="1"/>
  <c r="S3870" i="1" s="1"/>
  <c r="R3870" i="1"/>
  <c r="Q3871" i="1"/>
  <c r="S3871" i="1" s="1"/>
  <c r="R3871" i="1"/>
  <c r="Q3872" i="1"/>
  <c r="S3872" i="1" s="1"/>
  <c r="R3872" i="1"/>
  <c r="Q3873" i="1"/>
  <c r="S3873" i="1" s="1"/>
  <c r="R3873" i="1"/>
  <c r="Q3874" i="1"/>
  <c r="S3874" i="1" s="1"/>
  <c r="R3874" i="1"/>
  <c r="Q3875" i="1"/>
  <c r="S3875" i="1" s="1"/>
  <c r="R3875" i="1"/>
  <c r="Q3876" i="1"/>
  <c r="S3876" i="1" s="1"/>
  <c r="R3876" i="1"/>
  <c r="Q3877" i="1"/>
  <c r="S3877" i="1" s="1"/>
  <c r="R3877" i="1"/>
  <c r="Q3878" i="1"/>
  <c r="S3878" i="1" s="1"/>
  <c r="R3878" i="1"/>
  <c r="Q3879" i="1"/>
  <c r="S3879" i="1" s="1"/>
  <c r="R3879" i="1"/>
  <c r="Q3880" i="1"/>
  <c r="S3880" i="1" s="1"/>
  <c r="R3880" i="1"/>
  <c r="Q3881" i="1"/>
  <c r="S3881" i="1" s="1"/>
  <c r="R3881" i="1"/>
  <c r="Q3882" i="1"/>
  <c r="S3882" i="1" s="1"/>
  <c r="R3882" i="1"/>
  <c r="Q3883" i="1"/>
  <c r="S3883" i="1" s="1"/>
  <c r="R3883" i="1"/>
  <c r="Q3884" i="1"/>
  <c r="S3884" i="1" s="1"/>
  <c r="R3884" i="1"/>
  <c r="Q3885" i="1"/>
  <c r="S3885" i="1" s="1"/>
  <c r="R3885" i="1"/>
  <c r="Q3886" i="1"/>
  <c r="S3886" i="1" s="1"/>
  <c r="R3886" i="1"/>
  <c r="Q3887" i="1"/>
  <c r="S3887" i="1" s="1"/>
  <c r="R3887" i="1"/>
  <c r="Q3888" i="1"/>
  <c r="S3888" i="1" s="1"/>
  <c r="R3888" i="1"/>
  <c r="Q3889" i="1"/>
  <c r="S3889" i="1" s="1"/>
  <c r="R3889" i="1"/>
  <c r="Q3890" i="1"/>
  <c r="S3890" i="1" s="1"/>
  <c r="R3890" i="1"/>
  <c r="Q2697" i="1"/>
  <c r="S2697" i="1" s="1"/>
  <c r="R2697" i="1"/>
  <c r="Q2698" i="1"/>
  <c r="S2698" i="1" s="1"/>
  <c r="R2698" i="1"/>
  <c r="Q2699" i="1"/>
  <c r="S2699" i="1" s="1"/>
  <c r="R2699" i="1"/>
  <c r="Q2700" i="1"/>
  <c r="S2700" i="1" s="1"/>
  <c r="R2700" i="1"/>
  <c r="Q2701" i="1"/>
  <c r="S2701" i="1" s="1"/>
  <c r="R2701" i="1"/>
  <c r="Q2702" i="1"/>
  <c r="S2702" i="1" s="1"/>
  <c r="R2702" i="1"/>
  <c r="Q2703" i="1"/>
  <c r="S2703" i="1" s="1"/>
  <c r="R2703" i="1"/>
  <c r="Q2704" i="1"/>
  <c r="S2704" i="1" s="1"/>
  <c r="R2704" i="1"/>
  <c r="Q2705" i="1"/>
  <c r="S2705" i="1" s="1"/>
  <c r="R2705" i="1"/>
  <c r="Q2706" i="1"/>
  <c r="S2706" i="1" s="1"/>
  <c r="R2706" i="1"/>
  <c r="Q2707" i="1"/>
  <c r="S2707" i="1" s="1"/>
  <c r="R2707" i="1"/>
  <c r="Q2708" i="1"/>
  <c r="S2708" i="1" s="1"/>
  <c r="R2708" i="1"/>
  <c r="Q2709" i="1"/>
  <c r="S2709" i="1" s="1"/>
  <c r="R2709" i="1"/>
  <c r="Q2710" i="1"/>
  <c r="S2710" i="1" s="1"/>
  <c r="R2710" i="1"/>
  <c r="Q2711" i="1"/>
  <c r="S2711" i="1" s="1"/>
  <c r="R2711" i="1"/>
  <c r="Q2712" i="1"/>
  <c r="S2712" i="1" s="1"/>
  <c r="R2712" i="1"/>
  <c r="Q2713" i="1"/>
  <c r="S2713" i="1" s="1"/>
  <c r="R2713" i="1"/>
  <c r="Q2714" i="1"/>
  <c r="S2714" i="1" s="1"/>
  <c r="R2714" i="1"/>
  <c r="Q2715" i="1"/>
  <c r="S2715" i="1" s="1"/>
  <c r="R2715" i="1"/>
  <c r="Q2716" i="1"/>
  <c r="S2716" i="1" s="1"/>
  <c r="R2716" i="1"/>
  <c r="Q2717" i="1"/>
  <c r="S2717" i="1" s="1"/>
  <c r="R2717" i="1"/>
  <c r="Q2718" i="1"/>
  <c r="S2718" i="1" s="1"/>
  <c r="R2718" i="1"/>
  <c r="Q2719" i="1"/>
  <c r="S2719" i="1" s="1"/>
  <c r="R2719" i="1"/>
  <c r="Q2720" i="1"/>
  <c r="S2720" i="1" s="1"/>
  <c r="R2720" i="1"/>
  <c r="Q2721" i="1"/>
  <c r="S2721" i="1" s="1"/>
  <c r="R2721" i="1"/>
  <c r="Q2722" i="1"/>
  <c r="S2722" i="1" s="1"/>
  <c r="R2722" i="1"/>
  <c r="Q2723" i="1"/>
  <c r="S2723" i="1" s="1"/>
  <c r="R2723" i="1"/>
  <c r="Q2724" i="1"/>
  <c r="S2724" i="1" s="1"/>
  <c r="R2724" i="1"/>
  <c r="Q2725" i="1"/>
  <c r="S2725" i="1" s="1"/>
  <c r="R2725" i="1"/>
  <c r="Q2726" i="1"/>
  <c r="S2726" i="1" s="1"/>
  <c r="R2726" i="1"/>
  <c r="Q2727" i="1"/>
  <c r="S2727" i="1" s="1"/>
  <c r="R2727" i="1"/>
  <c r="Q2728" i="1"/>
  <c r="S2728" i="1" s="1"/>
  <c r="R2728" i="1"/>
  <c r="Q2729" i="1"/>
  <c r="S2729" i="1" s="1"/>
  <c r="R2729" i="1"/>
  <c r="Q2730" i="1"/>
  <c r="S2730" i="1" s="1"/>
  <c r="R2730" i="1"/>
  <c r="Q2731" i="1"/>
  <c r="S2731" i="1" s="1"/>
  <c r="R2731" i="1"/>
  <c r="Q2732" i="1"/>
  <c r="S2732" i="1" s="1"/>
  <c r="R2732" i="1"/>
  <c r="Q2733" i="1"/>
  <c r="S2733" i="1" s="1"/>
  <c r="R2733" i="1"/>
  <c r="Q2734" i="1"/>
  <c r="S2734" i="1" s="1"/>
  <c r="R2734" i="1"/>
  <c r="Q2735" i="1"/>
  <c r="S2735" i="1" s="1"/>
  <c r="R2735" i="1"/>
  <c r="Q2736" i="1"/>
  <c r="S2736" i="1" s="1"/>
  <c r="R2736" i="1"/>
  <c r="Q2737" i="1"/>
  <c r="S2737" i="1" s="1"/>
  <c r="R2737" i="1"/>
  <c r="Q2738" i="1"/>
  <c r="S2738" i="1" s="1"/>
  <c r="R2738" i="1"/>
  <c r="Q2739" i="1"/>
  <c r="S2739" i="1" s="1"/>
  <c r="R2739" i="1"/>
  <c r="Q2740" i="1"/>
  <c r="S2740" i="1" s="1"/>
  <c r="R2740" i="1"/>
  <c r="Q2741" i="1"/>
  <c r="S2741" i="1" s="1"/>
  <c r="R2741" i="1"/>
  <c r="Q2742" i="1"/>
  <c r="S2742" i="1" s="1"/>
  <c r="R2742" i="1"/>
  <c r="Q2743" i="1"/>
  <c r="S2743" i="1" s="1"/>
  <c r="R2743" i="1"/>
  <c r="Q2744" i="1"/>
  <c r="S2744" i="1" s="1"/>
  <c r="R2744" i="1"/>
  <c r="Q2745" i="1"/>
  <c r="S2745" i="1" s="1"/>
  <c r="R2745" i="1"/>
  <c r="Q2746" i="1"/>
  <c r="S2746" i="1" s="1"/>
  <c r="R2746" i="1"/>
  <c r="Q2747" i="1"/>
  <c r="S2747" i="1" s="1"/>
  <c r="R2747" i="1"/>
  <c r="Q2748" i="1"/>
  <c r="S2748" i="1" s="1"/>
  <c r="R2748" i="1"/>
  <c r="Q2749" i="1"/>
  <c r="S2749" i="1" s="1"/>
  <c r="R2749" i="1"/>
  <c r="Q2750" i="1"/>
  <c r="S2750" i="1" s="1"/>
  <c r="R2750" i="1"/>
  <c r="Q2751" i="1"/>
  <c r="S2751" i="1" s="1"/>
  <c r="R2751" i="1"/>
  <c r="Q2752" i="1"/>
  <c r="S2752" i="1" s="1"/>
  <c r="R2752" i="1"/>
  <c r="Q2753" i="1"/>
  <c r="S2753" i="1" s="1"/>
  <c r="R2753" i="1"/>
  <c r="Q2754" i="1"/>
  <c r="S2754" i="1" s="1"/>
  <c r="R2754" i="1"/>
  <c r="Q2755" i="1"/>
  <c r="S2755" i="1" s="1"/>
  <c r="R2755" i="1"/>
  <c r="Q2756" i="1"/>
  <c r="S2756" i="1" s="1"/>
  <c r="R2756" i="1"/>
  <c r="Q2757" i="1"/>
  <c r="S2757" i="1" s="1"/>
  <c r="R2757" i="1"/>
  <c r="Q2758" i="1"/>
  <c r="S2758" i="1" s="1"/>
  <c r="R2758" i="1"/>
  <c r="Q2759" i="1"/>
  <c r="S2759" i="1" s="1"/>
  <c r="R2759" i="1"/>
  <c r="Q2760" i="1"/>
  <c r="S2760" i="1" s="1"/>
  <c r="R2760" i="1"/>
  <c r="Q2761" i="1"/>
  <c r="S2761" i="1" s="1"/>
  <c r="R2761" i="1"/>
  <c r="Q2762" i="1"/>
  <c r="S2762" i="1" s="1"/>
  <c r="R2762" i="1"/>
  <c r="Q2763" i="1"/>
  <c r="S2763" i="1" s="1"/>
  <c r="R2763" i="1"/>
  <c r="Q2764" i="1"/>
  <c r="S2764" i="1" s="1"/>
  <c r="R2764" i="1"/>
  <c r="Q2765" i="1"/>
  <c r="S2765" i="1" s="1"/>
  <c r="R2765" i="1"/>
  <c r="Q2766" i="1"/>
  <c r="S2766" i="1" s="1"/>
  <c r="R2766" i="1"/>
  <c r="Q2767" i="1"/>
  <c r="S2767" i="1" s="1"/>
  <c r="R2767" i="1"/>
  <c r="Q2768" i="1"/>
  <c r="S2768" i="1" s="1"/>
  <c r="R2768" i="1"/>
  <c r="Q2769" i="1"/>
  <c r="S2769" i="1" s="1"/>
  <c r="R2769" i="1"/>
  <c r="Q2770" i="1"/>
  <c r="S2770" i="1" s="1"/>
  <c r="R2770" i="1"/>
  <c r="Q2771" i="1"/>
  <c r="S2771" i="1" s="1"/>
  <c r="R2771" i="1"/>
  <c r="Q2772" i="1"/>
  <c r="S2772" i="1" s="1"/>
  <c r="R2772" i="1"/>
  <c r="Q2773" i="1"/>
  <c r="S2773" i="1" s="1"/>
  <c r="R2773" i="1"/>
  <c r="Q2774" i="1"/>
  <c r="S2774" i="1" s="1"/>
  <c r="R2774" i="1"/>
  <c r="Q2775" i="1"/>
  <c r="S2775" i="1" s="1"/>
  <c r="R2775" i="1"/>
  <c r="Q2776" i="1"/>
  <c r="S2776" i="1" s="1"/>
  <c r="R2776" i="1"/>
  <c r="Q2777" i="1"/>
  <c r="S2777" i="1" s="1"/>
  <c r="R2777" i="1"/>
  <c r="Q2778" i="1"/>
  <c r="S2778" i="1" s="1"/>
  <c r="R2778" i="1"/>
  <c r="Q2779" i="1"/>
  <c r="S2779" i="1" s="1"/>
  <c r="R2779" i="1"/>
  <c r="Q2780" i="1"/>
  <c r="S2780" i="1" s="1"/>
  <c r="R2780" i="1"/>
  <c r="Q2781" i="1"/>
  <c r="S2781" i="1" s="1"/>
  <c r="R2781" i="1"/>
  <c r="Q2782" i="1"/>
  <c r="S2782" i="1" s="1"/>
  <c r="R2782" i="1"/>
  <c r="Q2783" i="1"/>
  <c r="S2783" i="1" s="1"/>
  <c r="R2783" i="1"/>
  <c r="Q2784" i="1"/>
  <c r="S2784" i="1" s="1"/>
  <c r="R2784" i="1"/>
  <c r="Q2785" i="1"/>
  <c r="S2785" i="1" s="1"/>
  <c r="R2785" i="1"/>
  <c r="Q2786" i="1"/>
  <c r="S2786" i="1" s="1"/>
  <c r="R2786" i="1"/>
  <c r="Q2787" i="1"/>
  <c r="S2787" i="1" s="1"/>
  <c r="R2787" i="1"/>
  <c r="Q2788" i="1"/>
  <c r="S2788" i="1" s="1"/>
  <c r="R2788" i="1"/>
  <c r="Q2789" i="1"/>
  <c r="S2789" i="1" s="1"/>
  <c r="R2789" i="1"/>
  <c r="Q2790" i="1"/>
  <c r="S2790" i="1" s="1"/>
  <c r="R2790" i="1"/>
  <c r="Q2791" i="1"/>
  <c r="S2791" i="1" s="1"/>
  <c r="R2791" i="1"/>
  <c r="Q2792" i="1"/>
  <c r="S2792" i="1" s="1"/>
  <c r="R2792" i="1"/>
  <c r="Q2793" i="1"/>
  <c r="S2793" i="1" s="1"/>
  <c r="R2793" i="1"/>
  <c r="Q2794" i="1"/>
  <c r="S2794" i="1" s="1"/>
  <c r="R2794" i="1"/>
  <c r="Q2795" i="1"/>
  <c r="S2795" i="1" s="1"/>
  <c r="R2795" i="1"/>
  <c r="Q2796" i="1"/>
  <c r="S2796" i="1" s="1"/>
  <c r="R2796" i="1"/>
  <c r="Q2797" i="1"/>
  <c r="S2797" i="1" s="1"/>
  <c r="R2797" i="1"/>
  <c r="Q2798" i="1"/>
  <c r="S2798" i="1" s="1"/>
  <c r="R2798" i="1"/>
  <c r="Q2799" i="1"/>
  <c r="S2799" i="1" s="1"/>
  <c r="R2799" i="1"/>
  <c r="Q2800" i="1"/>
  <c r="S2800" i="1" s="1"/>
  <c r="R2800" i="1"/>
  <c r="Q2801" i="1"/>
  <c r="S2801" i="1" s="1"/>
  <c r="R2801" i="1"/>
  <c r="Q2802" i="1"/>
  <c r="S2802" i="1" s="1"/>
  <c r="R2802" i="1"/>
  <c r="Q2803" i="1"/>
  <c r="S2803" i="1" s="1"/>
  <c r="R2803" i="1"/>
  <c r="Q2804" i="1"/>
  <c r="S2804" i="1" s="1"/>
  <c r="R2804" i="1"/>
  <c r="Q2805" i="1"/>
  <c r="S2805" i="1" s="1"/>
  <c r="R2805" i="1"/>
  <c r="Q2806" i="1"/>
  <c r="S2806" i="1" s="1"/>
  <c r="R2806" i="1"/>
  <c r="Q2807" i="1"/>
  <c r="S2807" i="1" s="1"/>
  <c r="R2807" i="1"/>
  <c r="Q2808" i="1"/>
  <c r="S2808" i="1" s="1"/>
  <c r="R2808" i="1"/>
  <c r="Q2809" i="1"/>
  <c r="S2809" i="1" s="1"/>
  <c r="R2809" i="1"/>
  <c r="Q2810" i="1"/>
  <c r="S2810" i="1" s="1"/>
  <c r="R2810" i="1"/>
  <c r="Q2811" i="1"/>
  <c r="S2811" i="1" s="1"/>
  <c r="R2811" i="1"/>
  <c r="Q2812" i="1"/>
  <c r="S2812" i="1" s="1"/>
  <c r="R2812" i="1"/>
  <c r="Q2813" i="1"/>
  <c r="S2813" i="1" s="1"/>
  <c r="R2813" i="1"/>
  <c r="Q2814" i="1"/>
  <c r="S2814" i="1" s="1"/>
  <c r="R2814" i="1"/>
  <c r="Q2815" i="1"/>
  <c r="S2815" i="1" s="1"/>
  <c r="R2815" i="1"/>
  <c r="Q2816" i="1"/>
  <c r="S2816" i="1" s="1"/>
  <c r="R2816" i="1"/>
  <c r="Q482" i="1"/>
  <c r="S482" i="1" s="1"/>
  <c r="R482" i="1"/>
  <c r="Q483" i="1"/>
  <c r="S483" i="1" s="1"/>
  <c r="R483" i="1"/>
  <c r="Q484" i="1"/>
  <c r="S484" i="1" s="1"/>
  <c r="R484" i="1"/>
  <c r="Q485" i="1"/>
  <c r="S485" i="1" s="1"/>
  <c r="R485" i="1"/>
  <c r="Q486" i="1"/>
  <c r="S486" i="1" s="1"/>
  <c r="R486" i="1"/>
  <c r="Q487" i="1"/>
  <c r="S487" i="1" s="1"/>
  <c r="R487" i="1"/>
  <c r="Q488" i="1"/>
  <c r="S488" i="1" s="1"/>
  <c r="R488" i="1"/>
  <c r="Q489" i="1"/>
  <c r="S489" i="1" s="1"/>
  <c r="R489" i="1"/>
  <c r="Q490" i="1"/>
  <c r="S490" i="1" s="1"/>
  <c r="R490" i="1"/>
  <c r="Q491" i="1"/>
  <c r="S491" i="1" s="1"/>
  <c r="R491" i="1"/>
  <c r="Q492" i="1"/>
  <c r="S492" i="1" s="1"/>
  <c r="R492" i="1"/>
  <c r="Q493" i="1"/>
  <c r="S493" i="1" s="1"/>
  <c r="R493" i="1"/>
  <c r="Q494" i="1"/>
  <c r="S494" i="1" s="1"/>
  <c r="R494" i="1"/>
  <c r="Q495" i="1"/>
  <c r="S495" i="1" s="1"/>
  <c r="R495" i="1"/>
  <c r="Q496" i="1"/>
  <c r="S496" i="1" s="1"/>
  <c r="R496" i="1"/>
  <c r="Q497" i="1"/>
  <c r="S497" i="1" s="1"/>
  <c r="R497" i="1"/>
  <c r="Q498" i="1"/>
  <c r="S498" i="1" s="1"/>
  <c r="R498" i="1"/>
  <c r="Q499" i="1"/>
  <c r="S499" i="1" s="1"/>
  <c r="R499" i="1"/>
  <c r="Q500" i="1"/>
  <c r="S500" i="1" s="1"/>
  <c r="R500" i="1"/>
  <c r="Q501" i="1"/>
  <c r="S501" i="1" s="1"/>
  <c r="R501" i="1"/>
  <c r="Q502" i="1"/>
  <c r="S502" i="1" s="1"/>
  <c r="R502" i="1"/>
  <c r="Q503" i="1"/>
  <c r="S503" i="1" s="1"/>
  <c r="R503" i="1"/>
  <c r="Q504" i="1"/>
  <c r="S504" i="1" s="1"/>
  <c r="R504" i="1"/>
  <c r="Q505" i="1"/>
  <c r="S505" i="1" s="1"/>
  <c r="R505" i="1"/>
  <c r="Q506" i="1"/>
  <c r="S506" i="1" s="1"/>
  <c r="R506" i="1"/>
  <c r="Q507" i="1"/>
  <c r="S507" i="1" s="1"/>
  <c r="R507" i="1"/>
  <c r="Q508" i="1"/>
  <c r="S508" i="1" s="1"/>
  <c r="R508" i="1"/>
  <c r="Q509" i="1"/>
  <c r="S509" i="1" s="1"/>
  <c r="R509" i="1"/>
  <c r="Q510" i="1"/>
  <c r="S510" i="1" s="1"/>
  <c r="R510" i="1"/>
  <c r="Q511" i="1"/>
  <c r="S511" i="1" s="1"/>
  <c r="R511" i="1"/>
  <c r="Q512" i="1"/>
  <c r="S512" i="1" s="1"/>
  <c r="R512" i="1"/>
  <c r="Q513" i="1"/>
  <c r="S513" i="1" s="1"/>
  <c r="R513" i="1"/>
  <c r="Q514" i="1"/>
  <c r="S514" i="1" s="1"/>
  <c r="R514" i="1"/>
  <c r="Q515" i="1"/>
  <c r="S515" i="1" s="1"/>
  <c r="R515" i="1"/>
  <c r="Q516" i="1"/>
  <c r="S516" i="1" s="1"/>
  <c r="R516" i="1"/>
  <c r="Q517" i="1"/>
  <c r="S517" i="1" s="1"/>
  <c r="R517" i="1"/>
  <c r="Q518" i="1"/>
  <c r="S518" i="1" s="1"/>
  <c r="R518" i="1"/>
  <c r="Q519" i="1"/>
  <c r="S519" i="1" s="1"/>
  <c r="R519" i="1"/>
  <c r="Q520" i="1"/>
  <c r="S520" i="1" s="1"/>
  <c r="R520" i="1"/>
  <c r="Q521" i="1"/>
  <c r="S521" i="1" s="1"/>
  <c r="R521" i="1"/>
  <c r="Q3891" i="1"/>
  <c r="S3891" i="1" s="1"/>
  <c r="R3891" i="1"/>
  <c r="Q3892" i="1"/>
  <c r="S3892" i="1" s="1"/>
  <c r="R3892" i="1"/>
  <c r="Q3893" i="1"/>
  <c r="S3893" i="1" s="1"/>
  <c r="R3893" i="1"/>
  <c r="Q3894" i="1"/>
  <c r="S3894" i="1" s="1"/>
  <c r="R3894" i="1"/>
  <c r="Q3895" i="1"/>
  <c r="S3895" i="1" s="1"/>
  <c r="R3895" i="1"/>
  <c r="Q3896" i="1"/>
  <c r="S3896" i="1" s="1"/>
  <c r="R3896" i="1"/>
  <c r="Q3897" i="1"/>
  <c r="S3897" i="1" s="1"/>
  <c r="R3897" i="1"/>
  <c r="Q3898" i="1"/>
  <c r="S3898" i="1" s="1"/>
  <c r="R3898" i="1"/>
  <c r="Q3899" i="1"/>
  <c r="S3899" i="1" s="1"/>
  <c r="R3899" i="1"/>
  <c r="Q3900" i="1"/>
  <c r="S3900" i="1" s="1"/>
  <c r="R3900" i="1"/>
  <c r="Q3901" i="1"/>
  <c r="S3901" i="1" s="1"/>
  <c r="R3901" i="1"/>
  <c r="Q3902" i="1"/>
  <c r="S3902" i="1" s="1"/>
  <c r="R3902" i="1"/>
  <c r="Q3903" i="1"/>
  <c r="S3903" i="1" s="1"/>
  <c r="R3903" i="1"/>
  <c r="Q3904" i="1"/>
  <c r="S3904" i="1" s="1"/>
  <c r="R3904" i="1"/>
  <c r="Q3905" i="1"/>
  <c r="S3905" i="1" s="1"/>
  <c r="R3905" i="1"/>
  <c r="Q3906" i="1"/>
  <c r="S3906" i="1" s="1"/>
  <c r="R3906" i="1"/>
  <c r="Q3907" i="1"/>
  <c r="S3907" i="1" s="1"/>
  <c r="R3907" i="1"/>
  <c r="Q3908" i="1"/>
  <c r="S3908" i="1" s="1"/>
  <c r="R3908" i="1"/>
  <c r="Q3909" i="1"/>
  <c r="S3909" i="1" s="1"/>
  <c r="R3909" i="1"/>
  <c r="Q3910" i="1"/>
  <c r="S3910" i="1" s="1"/>
  <c r="R3910" i="1"/>
  <c r="Q522" i="1"/>
  <c r="S522" i="1" s="1"/>
  <c r="R522" i="1"/>
  <c r="Q523" i="1"/>
  <c r="S523" i="1" s="1"/>
  <c r="R523" i="1"/>
  <c r="Q524" i="1"/>
  <c r="S524" i="1" s="1"/>
  <c r="R524" i="1"/>
  <c r="Q525" i="1"/>
  <c r="S525" i="1" s="1"/>
  <c r="R525" i="1"/>
  <c r="Q526" i="1"/>
  <c r="S526" i="1" s="1"/>
  <c r="R526" i="1"/>
  <c r="Q527" i="1"/>
  <c r="S527" i="1" s="1"/>
  <c r="R527" i="1"/>
  <c r="Q528" i="1"/>
  <c r="S528" i="1" s="1"/>
  <c r="R528" i="1"/>
  <c r="Q529" i="1"/>
  <c r="S529" i="1" s="1"/>
  <c r="R529" i="1"/>
  <c r="Q530" i="1"/>
  <c r="S530" i="1" s="1"/>
  <c r="R530" i="1"/>
  <c r="Q531" i="1"/>
  <c r="S531" i="1" s="1"/>
  <c r="R531" i="1"/>
  <c r="Q532" i="1"/>
  <c r="S532" i="1" s="1"/>
  <c r="R532" i="1"/>
  <c r="Q533" i="1"/>
  <c r="S533" i="1" s="1"/>
  <c r="R533" i="1"/>
  <c r="Q534" i="1"/>
  <c r="S534" i="1" s="1"/>
  <c r="R534" i="1"/>
  <c r="Q535" i="1"/>
  <c r="S535" i="1" s="1"/>
  <c r="R535" i="1"/>
  <c r="Q536" i="1"/>
  <c r="S536" i="1" s="1"/>
  <c r="R536" i="1"/>
  <c r="Q537" i="1"/>
  <c r="S537" i="1" s="1"/>
  <c r="R537" i="1"/>
  <c r="Q538" i="1"/>
  <c r="S538" i="1" s="1"/>
  <c r="R538" i="1"/>
  <c r="Q539" i="1"/>
  <c r="S539" i="1" s="1"/>
  <c r="R539" i="1"/>
  <c r="Q540" i="1"/>
  <c r="S540" i="1" s="1"/>
  <c r="R540" i="1"/>
  <c r="Q541" i="1"/>
  <c r="S541" i="1" s="1"/>
  <c r="R541" i="1"/>
  <c r="Q542" i="1"/>
  <c r="S542" i="1" s="1"/>
  <c r="R542" i="1"/>
  <c r="Q543" i="1"/>
  <c r="S543" i="1" s="1"/>
  <c r="R543" i="1"/>
  <c r="Q544" i="1"/>
  <c r="S544" i="1" s="1"/>
  <c r="R544" i="1"/>
  <c r="Q545" i="1"/>
  <c r="S545" i="1" s="1"/>
  <c r="R545" i="1"/>
  <c r="Q546" i="1"/>
  <c r="S546" i="1" s="1"/>
  <c r="R546" i="1"/>
  <c r="Q547" i="1"/>
  <c r="S547" i="1" s="1"/>
  <c r="R547" i="1"/>
  <c r="Q548" i="1"/>
  <c r="S548" i="1" s="1"/>
  <c r="R548" i="1"/>
  <c r="Q549" i="1"/>
  <c r="S549" i="1" s="1"/>
  <c r="R549" i="1"/>
  <c r="Q550" i="1"/>
  <c r="S550" i="1" s="1"/>
  <c r="R550" i="1"/>
  <c r="Q551" i="1"/>
  <c r="S551" i="1" s="1"/>
  <c r="R551" i="1"/>
  <c r="Q552" i="1"/>
  <c r="S552" i="1" s="1"/>
  <c r="R552" i="1"/>
  <c r="Q553" i="1"/>
  <c r="S553" i="1" s="1"/>
  <c r="R553" i="1"/>
  <c r="Q554" i="1"/>
  <c r="S554" i="1" s="1"/>
  <c r="R554" i="1"/>
  <c r="Q555" i="1"/>
  <c r="S555" i="1" s="1"/>
  <c r="R555" i="1"/>
  <c r="Q556" i="1"/>
  <c r="S556" i="1" s="1"/>
  <c r="R556" i="1"/>
  <c r="Q557" i="1"/>
  <c r="S557" i="1" s="1"/>
  <c r="R557" i="1"/>
  <c r="Q558" i="1"/>
  <c r="S558" i="1" s="1"/>
  <c r="R558" i="1"/>
  <c r="Q559" i="1"/>
  <c r="S559" i="1" s="1"/>
  <c r="R559" i="1"/>
  <c r="Q560" i="1"/>
  <c r="S560" i="1" s="1"/>
  <c r="R560" i="1"/>
  <c r="Q561" i="1"/>
  <c r="S561" i="1" s="1"/>
  <c r="R561" i="1"/>
  <c r="Q1845" i="1"/>
  <c r="S1845" i="1" s="1"/>
  <c r="R1845" i="1"/>
  <c r="Q1846" i="1"/>
  <c r="S1846" i="1" s="1"/>
  <c r="R1846" i="1"/>
  <c r="Q1847" i="1"/>
  <c r="S1847" i="1" s="1"/>
  <c r="R1847" i="1"/>
  <c r="Q1848" i="1"/>
  <c r="S1848" i="1" s="1"/>
  <c r="R1848" i="1"/>
  <c r="Q1849" i="1"/>
  <c r="S1849" i="1" s="1"/>
  <c r="R1849" i="1"/>
  <c r="Q1850" i="1"/>
  <c r="S1850" i="1" s="1"/>
  <c r="R1850" i="1"/>
  <c r="Q1851" i="1"/>
  <c r="S1851" i="1" s="1"/>
  <c r="R1851" i="1"/>
  <c r="Q1852" i="1"/>
  <c r="S1852" i="1" s="1"/>
  <c r="R1852" i="1"/>
  <c r="Q1853" i="1"/>
  <c r="S1853" i="1" s="1"/>
  <c r="R1853" i="1"/>
  <c r="Q1854" i="1"/>
  <c r="S1854" i="1" s="1"/>
  <c r="R1854" i="1"/>
  <c r="Q1855" i="1"/>
  <c r="S1855" i="1" s="1"/>
  <c r="R1855" i="1"/>
  <c r="Q1856" i="1"/>
  <c r="S1856" i="1" s="1"/>
  <c r="R1856" i="1"/>
  <c r="Q1857" i="1"/>
  <c r="S1857" i="1" s="1"/>
  <c r="R1857" i="1"/>
  <c r="Q1858" i="1"/>
  <c r="S1858" i="1" s="1"/>
  <c r="R1858" i="1"/>
  <c r="Q1859" i="1"/>
  <c r="S1859" i="1" s="1"/>
  <c r="R1859" i="1"/>
  <c r="Q1860" i="1"/>
  <c r="S1860" i="1" s="1"/>
  <c r="R1860" i="1"/>
  <c r="Q1861" i="1"/>
  <c r="S1861" i="1" s="1"/>
  <c r="R1861" i="1"/>
  <c r="Q1862" i="1"/>
  <c r="S1862" i="1" s="1"/>
  <c r="R1862" i="1"/>
  <c r="Q1863" i="1"/>
  <c r="S1863" i="1" s="1"/>
  <c r="R1863" i="1"/>
  <c r="Q1864" i="1"/>
  <c r="S1864" i="1" s="1"/>
  <c r="R1864" i="1"/>
  <c r="Q3911" i="1"/>
  <c r="S3911" i="1" s="1"/>
  <c r="R3911" i="1"/>
  <c r="Q3912" i="1"/>
  <c r="S3912" i="1" s="1"/>
  <c r="R3912" i="1"/>
  <c r="Q3913" i="1"/>
  <c r="S3913" i="1" s="1"/>
  <c r="R3913" i="1"/>
  <c r="Q3914" i="1"/>
  <c r="S3914" i="1" s="1"/>
  <c r="R3914" i="1"/>
  <c r="Q3915" i="1"/>
  <c r="S3915" i="1" s="1"/>
  <c r="R3915" i="1"/>
  <c r="Q3916" i="1"/>
  <c r="S3916" i="1" s="1"/>
  <c r="R3916" i="1"/>
  <c r="Q3917" i="1"/>
  <c r="S3917" i="1" s="1"/>
  <c r="R3917" i="1"/>
  <c r="Q3918" i="1"/>
  <c r="S3918" i="1" s="1"/>
  <c r="R3918" i="1"/>
  <c r="Q3919" i="1"/>
  <c r="S3919" i="1" s="1"/>
  <c r="R3919" i="1"/>
  <c r="Q3920" i="1"/>
  <c r="S3920" i="1" s="1"/>
  <c r="R3920" i="1"/>
  <c r="Q3921" i="1"/>
  <c r="S3921" i="1" s="1"/>
  <c r="R3921" i="1"/>
  <c r="Q3922" i="1"/>
  <c r="S3922" i="1" s="1"/>
  <c r="R3922" i="1"/>
  <c r="Q3923" i="1"/>
  <c r="S3923" i="1" s="1"/>
  <c r="R3923" i="1"/>
  <c r="Q3924" i="1"/>
  <c r="S3924" i="1" s="1"/>
  <c r="R3924" i="1"/>
  <c r="Q3925" i="1"/>
  <c r="S3925" i="1" s="1"/>
  <c r="R3925" i="1"/>
  <c r="Q3926" i="1"/>
  <c r="S3926" i="1" s="1"/>
  <c r="R3926" i="1"/>
  <c r="Q3927" i="1"/>
  <c r="S3927" i="1" s="1"/>
  <c r="R3927" i="1"/>
  <c r="Q3928" i="1"/>
  <c r="S3928" i="1" s="1"/>
  <c r="R3928" i="1"/>
  <c r="Q3929" i="1"/>
  <c r="S3929" i="1" s="1"/>
  <c r="R3929" i="1"/>
  <c r="Q3930" i="1"/>
  <c r="S3930" i="1" s="1"/>
  <c r="R3930" i="1"/>
  <c r="Q3931" i="1"/>
  <c r="S3931" i="1" s="1"/>
  <c r="R3931" i="1"/>
  <c r="Q3932" i="1"/>
  <c r="S3932" i="1" s="1"/>
  <c r="R3932" i="1"/>
  <c r="Q3933" i="1"/>
  <c r="S3933" i="1" s="1"/>
  <c r="R3933" i="1"/>
  <c r="Q3934" i="1"/>
  <c r="S3934" i="1" s="1"/>
  <c r="R3934" i="1"/>
  <c r="Q3935" i="1"/>
  <c r="S3935" i="1" s="1"/>
  <c r="R3935" i="1"/>
  <c r="Q3936" i="1"/>
  <c r="S3936" i="1" s="1"/>
  <c r="R3936" i="1"/>
  <c r="Q3937" i="1"/>
  <c r="S3937" i="1" s="1"/>
  <c r="R3937" i="1"/>
  <c r="Q3938" i="1"/>
  <c r="S3938" i="1" s="1"/>
  <c r="R3938" i="1"/>
  <c r="Q3939" i="1"/>
  <c r="S3939" i="1" s="1"/>
  <c r="R3939" i="1"/>
  <c r="Q3940" i="1"/>
  <c r="S3940" i="1" s="1"/>
  <c r="R3940" i="1"/>
  <c r="Q3941" i="1"/>
  <c r="S3941" i="1" s="1"/>
  <c r="R3941" i="1"/>
  <c r="Q3942" i="1"/>
  <c r="S3942" i="1" s="1"/>
  <c r="R3942" i="1"/>
  <c r="Q3943" i="1"/>
  <c r="S3943" i="1" s="1"/>
  <c r="R3943" i="1"/>
  <c r="Q3944" i="1"/>
  <c r="S3944" i="1" s="1"/>
  <c r="R3944" i="1"/>
  <c r="Q3945" i="1"/>
  <c r="S3945" i="1" s="1"/>
  <c r="R3945" i="1"/>
  <c r="Q3946" i="1"/>
  <c r="S3946" i="1" s="1"/>
  <c r="R3946" i="1"/>
  <c r="Q3947" i="1"/>
  <c r="S3947" i="1" s="1"/>
  <c r="R3947" i="1"/>
  <c r="Q3948" i="1"/>
  <c r="S3948" i="1" s="1"/>
  <c r="R3948" i="1"/>
  <c r="Q3949" i="1"/>
  <c r="S3949" i="1" s="1"/>
  <c r="R3949" i="1"/>
  <c r="Q3950" i="1"/>
  <c r="S3950" i="1" s="1"/>
  <c r="R3950" i="1"/>
  <c r="Q582" i="1"/>
  <c r="S582" i="1" s="1"/>
  <c r="R582" i="1"/>
  <c r="Q583" i="1"/>
  <c r="S583" i="1" s="1"/>
  <c r="R583" i="1"/>
  <c r="Q584" i="1"/>
  <c r="S584" i="1" s="1"/>
  <c r="R584" i="1"/>
  <c r="Q585" i="1"/>
  <c r="S585" i="1" s="1"/>
  <c r="R585" i="1"/>
  <c r="Q586" i="1"/>
  <c r="S586" i="1" s="1"/>
  <c r="R586" i="1"/>
  <c r="Q587" i="1"/>
  <c r="S587" i="1" s="1"/>
  <c r="R587" i="1"/>
  <c r="Q588" i="1"/>
  <c r="S588" i="1" s="1"/>
  <c r="R588" i="1"/>
  <c r="Q589" i="1"/>
  <c r="S589" i="1" s="1"/>
  <c r="R589" i="1"/>
  <c r="Q590" i="1"/>
  <c r="S590" i="1" s="1"/>
  <c r="R590" i="1"/>
  <c r="Q591" i="1"/>
  <c r="S591" i="1" s="1"/>
  <c r="R591" i="1"/>
  <c r="Q592" i="1"/>
  <c r="S592" i="1" s="1"/>
  <c r="R592" i="1"/>
  <c r="Q593" i="1"/>
  <c r="S593" i="1" s="1"/>
  <c r="R593" i="1"/>
  <c r="Q594" i="1"/>
  <c r="S594" i="1" s="1"/>
  <c r="R594" i="1"/>
  <c r="Q595" i="1"/>
  <c r="S595" i="1" s="1"/>
  <c r="R595" i="1"/>
  <c r="Q596" i="1"/>
  <c r="S596" i="1" s="1"/>
  <c r="R596" i="1"/>
  <c r="Q597" i="1"/>
  <c r="S597" i="1" s="1"/>
  <c r="R597" i="1"/>
  <c r="Q598" i="1"/>
  <c r="S598" i="1" s="1"/>
  <c r="R598" i="1"/>
  <c r="Q599" i="1"/>
  <c r="S599" i="1" s="1"/>
  <c r="R599" i="1"/>
  <c r="Q600" i="1"/>
  <c r="S600" i="1" s="1"/>
  <c r="R600" i="1"/>
  <c r="Q601" i="1"/>
  <c r="S601" i="1" s="1"/>
  <c r="R601" i="1"/>
  <c r="Q602" i="1"/>
  <c r="S602" i="1" s="1"/>
  <c r="R602" i="1"/>
  <c r="Q603" i="1"/>
  <c r="S603" i="1" s="1"/>
  <c r="R603" i="1"/>
  <c r="Q604" i="1"/>
  <c r="S604" i="1" s="1"/>
  <c r="R604" i="1"/>
  <c r="Q605" i="1"/>
  <c r="S605" i="1" s="1"/>
  <c r="R605" i="1"/>
  <c r="Q606" i="1"/>
  <c r="S606" i="1" s="1"/>
  <c r="R606" i="1"/>
  <c r="Q607" i="1"/>
  <c r="S607" i="1" s="1"/>
  <c r="R607" i="1"/>
  <c r="Q608" i="1"/>
  <c r="S608" i="1" s="1"/>
  <c r="R608" i="1"/>
  <c r="Q609" i="1"/>
  <c r="S609" i="1" s="1"/>
  <c r="R609" i="1"/>
  <c r="Q610" i="1"/>
  <c r="S610" i="1" s="1"/>
  <c r="R610" i="1"/>
  <c r="Q611" i="1"/>
  <c r="S611" i="1" s="1"/>
  <c r="R611" i="1"/>
  <c r="Q612" i="1"/>
  <c r="S612" i="1" s="1"/>
  <c r="R612" i="1"/>
  <c r="Q613" i="1"/>
  <c r="S613" i="1" s="1"/>
  <c r="R613" i="1"/>
  <c r="Q614" i="1"/>
  <c r="S614" i="1" s="1"/>
  <c r="R614" i="1"/>
  <c r="Q615" i="1"/>
  <c r="S615" i="1" s="1"/>
  <c r="R615" i="1"/>
  <c r="Q616" i="1"/>
  <c r="S616" i="1" s="1"/>
  <c r="R616" i="1"/>
  <c r="Q617" i="1"/>
  <c r="S617" i="1" s="1"/>
  <c r="R617" i="1"/>
  <c r="Q618" i="1"/>
  <c r="S618" i="1" s="1"/>
  <c r="R618" i="1"/>
  <c r="Q619" i="1"/>
  <c r="S619" i="1" s="1"/>
  <c r="R619" i="1"/>
  <c r="Q620" i="1"/>
  <c r="S620" i="1" s="1"/>
  <c r="R620" i="1"/>
  <c r="Q621" i="1"/>
  <c r="S621" i="1" s="1"/>
  <c r="R621" i="1"/>
  <c r="Q622" i="1"/>
  <c r="S622" i="1" s="1"/>
  <c r="R622" i="1"/>
  <c r="Q623" i="1"/>
  <c r="S623" i="1" s="1"/>
  <c r="R623" i="1"/>
  <c r="Q624" i="1"/>
  <c r="S624" i="1" s="1"/>
  <c r="R624" i="1"/>
  <c r="Q625" i="1"/>
  <c r="S625" i="1" s="1"/>
  <c r="R625" i="1"/>
  <c r="Q626" i="1"/>
  <c r="S626" i="1" s="1"/>
  <c r="R626" i="1"/>
  <c r="Q627" i="1"/>
  <c r="S627" i="1" s="1"/>
  <c r="R627" i="1"/>
  <c r="Q628" i="1"/>
  <c r="S628" i="1" s="1"/>
  <c r="R628" i="1"/>
  <c r="Q629" i="1"/>
  <c r="S629" i="1" s="1"/>
  <c r="R629" i="1"/>
  <c r="Q630" i="1"/>
  <c r="S630" i="1" s="1"/>
  <c r="R630" i="1"/>
  <c r="Q631" i="1"/>
  <c r="S631" i="1" s="1"/>
  <c r="R631" i="1"/>
  <c r="Q632" i="1"/>
  <c r="S632" i="1" s="1"/>
  <c r="R632" i="1"/>
  <c r="Q633" i="1"/>
  <c r="S633" i="1" s="1"/>
  <c r="R633" i="1"/>
  <c r="Q634" i="1"/>
  <c r="S634" i="1" s="1"/>
  <c r="R634" i="1"/>
  <c r="Q635" i="1"/>
  <c r="S635" i="1" s="1"/>
  <c r="R635" i="1"/>
  <c r="Q636" i="1"/>
  <c r="S636" i="1" s="1"/>
  <c r="R636" i="1"/>
  <c r="Q637" i="1"/>
  <c r="S637" i="1" s="1"/>
  <c r="R637" i="1"/>
  <c r="Q638" i="1"/>
  <c r="S638" i="1" s="1"/>
  <c r="R638" i="1"/>
  <c r="Q639" i="1"/>
  <c r="S639" i="1" s="1"/>
  <c r="R639" i="1"/>
  <c r="Q640" i="1"/>
  <c r="S640" i="1" s="1"/>
  <c r="R640" i="1"/>
  <c r="Q641" i="1"/>
  <c r="S641" i="1" s="1"/>
  <c r="R641" i="1"/>
  <c r="Q2817" i="1"/>
  <c r="S2817" i="1" s="1"/>
  <c r="R2817" i="1"/>
  <c r="Q2818" i="1"/>
  <c r="S2818" i="1" s="1"/>
  <c r="R2818" i="1"/>
  <c r="Q2819" i="1"/>
  <c r="S2819" i="1" s="1"/>
  <c r="R2819" i="1"/>
  <c r="Q2820" i="1"/>
  <c r="S2820" i="1" s="1"/>
  <c r="R2820" i="1"/>
  <c r="Q2821" i="1"/>
  <c r="S2821" i="1" s="1"/>
  <c r="R2821" i="1"/>
  <c r="Q2822" i="1"/>
  <c r="S2822" i="1" s="1"/>
  <c r="R2822" i="1"/>
  <c r="Q2823" i="1"/>
  <c r="S2823" i="1" s="1"/>
  <c r="R2823" i="1"/>
  <c r="Q2824" i="1"/>
  <c r="S2824" i="1" s="1"/>
  <c r="R2824" i="1"/>
  <c r="Q2825" i="1"/>
  <c r="S2825" i="1" s="1"/>
  <c r="R2825" i="1"/>
  <c r="Q2826" i="1"/>
  <c r="S2826" i="1" s="1"/>
  <c r="R2826" i="1"/>
  <c r="Q2827" i="1"/>
  <c r="S2827" i="1" s="1"/>
  <c r="R2827" i="1"/>
  <c r="Q2828" i="1"/>
  <c r="S2828" i="1" s="1"/>
  <c r="R2828" i="1"/>
  <c r="Q2829" i="1"/>
  <c r="S2829" i="1" s="1"/>
  <c r="R2829" i="1"/>
  <c r="Q2830" i="1"/>
  <c r="S2830" i="1" s="1"/>
  <c r="R2830" i="1"/>
  <c r="Q2831" i="1"/>
  <c r="S2831" i="1" s="1"/>
  <c r="R2831" i="1"/>
  <c r="Q2832" i="1"/>
  <c r="S2832" i="1" s="1"/>
  <c r="R2832" i="1"/>
  <c r="Q2833" i="1"/>
  <c r="S2833" i="1" s="1"/>
  <c r="R2833" i="1"/>
  <c r="Q2834" i="1"/>
  <c r="S2834" i="1" s="1"/>
  <c r="R2834" i="1"/>
  <c r="Q2835" i="1"/>
  <c r="S2835" i="1" s="1"/>
  <c r="R2835" i="1"/>
  <c r="Q2836" i="1"/>
  <c r="S2836" i="1" s="1"/>
  <c r="R2836" i="1"/>
  <c r="Q2837" i="1"/>
  <c r="S2837" i="1" s="1"/>
  <c r="R2837" i="1"/>
  <c r="Q2838" i="1"/>
  <c r="S2838" i="1" s="1"/>
  <c r="R2838" i="1"/>
  <c r="Q2839" i="1"/>
  <c r="S2839" i="1" s="1"/>
  <c r="R2839" i="1"/>
  <c r="Q2840" i="1"/>
  <c r="S2840" i="1" s="1"/>
  <c r="R2840" i="1"/>
  <c r="Q2841" i="1"/>
  <c r="S2841" i="1" s="1"/>
  <c r="R2841" i="1"/>
  <c r="Q2842" i="1"/>
  <c r="S2842" i="1" s="1"/>
  <c r="R2842" i="1"/>
  <c r="Q2843" i="1"/>
  <c r="S2843" i="1" s="1"/>
  <c r="R2843" i="1"/>
  <c r="Q2844" i="1"/>
  <c r="S2844" i="1" s="1"/>
  <c r="R2844" i="1"/>
  <c r="Q2845" i="1"/>
  <c r="S2845" i="1" s="1"/>
  <c r="R2845" i="1"/>
  <c r="Q2846" i="1"/>
  <c r="S2846" i="1" s="1"/>
  <c r="R2846" i="1"/>
  <c r="Q2847" i="1"/>
  <c r="S2847" i="1" s="1"/>
  <c r="R2847" i="1"/>
  <c r="Q2848" i="1"/>
  <c r="S2848" i="1" s="1"/>
  <c r="R2848" i="1"/>
  <c r="Q2849" i="1"/>
  <c r="S2849" i="1" s="1"/>
  <c r="R2849" i="1"/>
  <c r="Q2850" i="1"/>
  <c r="S2850" i="1" s="1"/>
  <c r="R2850" i="1"/>
  <c r="Q2851" i="1"/>
  <c r="S2851" i="1" s="1"/>
  <c r="R2851" i="1"/>
  <c r="Q2852" i="1"/>
  <c r="S2852" i="1" s="1"/>
  <c r="R2852" i="1"/>
  <c r="Q2853" i="1"/>
  <c r="S2853" i="1" s="1"/>
  <c r="R2853" i="1"/>
  <c r="Q2854" i="1"/>
  <c r="S2854" i="1" s="1"/>
  <c r="R2854" i="1"/>
  <c r="Q2855" i="1"/>
  <c r="S2855" i="1" s="1"/>
  <c r="R2855" i="1"/>
  <c r="Q2856" i="1"/>
  <c r="S2856" i="1" s="1"/>
  <c r="R2856" i="1"/>
  <c r="Q2857" i="1"/>
  <c r="S2857" i="1" s="1"/>
  <c r="R2857" i="1"/>
  <c r="Q2858" i="1"/>
  <c r="S2858" i="1" s="1"/>
  <c r="R2858" i="1"/>
  <c r="Q2859" i="1"/>
  <c r="S2859" i="1" s="1"/>
  <c r="R2859" i="1"/>
  <c r="Q2860" i="1"/>
  <c r="S2860" i="1" s="1"/>
  <c r="R2860" i="1"/>
  <c r="Q2861" i="1"/>
  <c r="S2861" i="1" s="1"/>
  <c r="R2861" i="1"/>
  <c r="Q2862" i="1"/>
  <c r="S2862" i="1" s="1"/>
  <c r="R2862" i="1"/>
  <c r="Q2863" i="1"/>
  <c r="S2863" i="1" s="1"/>
  <c r="R2863" i="1"/>
  <c r="Q3951" i="1"/>
  <c r="S3951" i="1" s="1"/>
  <c r="R3951" i="1"/>
  <c r="Q3952" i="1"/>
  <c r="S3952" i="1" s="1"/>
  <c r="R3952" i="1"/>
  <c r="Q3953" i="1"/>
  <c r="S3953" i="1" s="1"/>
  <c r="R3953" i="1"/>
  <c r="Q3954" i="1"/>
  <c r="S3954" i="1" s="1"/>
  <c r="R3954" i="1"/>
  <c r="Q3955" i="1"/>
  <c r="S3955" i="1" s="1"/>
  <c r="R3955" i="1"/>
  <c r="Q3956" i="1"/>
  <c r="S3956" i="1" s="1"/>
  <c r="R3956" i="1"/>
  <c r="Q3957" i="1"/>
  <c r="S3957" i="1" s="1"/>
  <c r="R3957" i="1"/>
  <c r="Q3958" i="1"/>
  <c r="S3958" i="1" s="1"/>
  <c r="R3958" i="1"/>
  <c r="Q3959" i="1"/>
  <c r="S3959" i="1" s="1"/>
  <c r="R3959" i="1"/>
  <c r="Q3960" i="1"/>
  <c r="S3960" i="1" s="1"/>
  <c r="R3960" i="1"/>
  <c r="Q642" i="1"/>
  <c r="S642" i="1" s="1"/>
  <c r="R642" i="1"/>
  <c r="Q643" i="1"/>
  <c r="S643" i="1" s="1"/>
  <c r="R643" i="1"/>
  <c r="Q644" i="1"/>
  <c r="S644" i="1" s="1"/>
  <c r="R644" i="1"/>
  <c r="Q645" i="1"/>
  <c r="S645" i="1" s="1"/>
  <c r="R645" i="1"/>
  <c r="Q646" i="1"/>
  <c r="S646" i="1" s="1"/>
  <c r="R646" i="1"/>
  <c r="Q647" i="1"/>
  <c r="S647" i="1" s="1"/>
  <c r="R647" i="1"/>
  <c r="Q648" i="1"/>
  <c r="S648" i="1" s="1"/>
  <c r="R648" i="1"/>
  <c r="Q649" i="1"/>
  <c r="S649" i="1" s="1"/>
  <c r="R649" i="1"/>
  <c r="Q650" i="1"/>
  <c r="S650" i="1" s="1"/>
  <c r="R650" i="1"/>
  <c r="Q651" i="1"/>
  <c r="S651" i="1" s="1"/>
  <c r="R651" i="1"/>
  <c r="Q652" i="1"/>
  <c r="S652" i="1" s="1"/>
  <c r="R652" i="1"/>
  <c r="Q653" i="1"/>
  <c r="S653" i="1" s="1"/>
  <c r="R653" i="1"/>
  <c r="Q654" i="1"/>
  <c r="S654" i="1" s="1"/>
  <c r="R654" i="1"/>
  <c r="Q655" i="1"/>
  <c r="S655" i="1" s="1"/>
  <c r="R655" i="1"/>
  <c r="Q656" i="1"/>
  <c r="S656" i="1" s="1"/>
  <c r="R656" i="1"/>
  <c r="Q657" i="1"/>
  <c r="S657" i="1" s="1"/>
  <c r="R657" i="1"/>
  <c r="Q658" i="1"/>
  <c r="S658" i="1" s="1"/>
  <c r="R658" i="1"/>
  <c r="Q659" i="1"/>
  <c r="S659" i="1" s="1"/>
  <c r="R659" i="1"/>
  <c r="Q660" i="1"/>
  <c r="S660" i="1" s="1"/>
  <c r="R660" i="1"/>
  <c r="Q661" i="1"/>
  <c r="S661" i="1" s="1"/>
  <c r="R661" i="1"/>
  <c r="Q2864" i="1"/>
  <c r="S2864" i="1" s="1"/>
  <c r="R2864" i="1"/>
  <c r="Q2865" i="1"/>
  <c r="S2865" i="1" s="1"/>
  <c r="R2865" i="1"/>
  <c r="Q2866" i="1"/>
  <c r="S2866" i="1" s="1"/>
  <c r="R2866" i="1"/>
  <c r="Q2867" i="1"/>
  <c r="S2867" i="1" s="1"/>
  <c r="R2867" i="1"/>
  <c r="Q2868" i="1"/>
  <c r="S2868" i="1" s="1"/>
  <c r="R2868" i="1"/>
  <c r="Q2869" i="1"/>
  <c r="S2869" i="1" s="1"/>
  <c r="R2869" i="1"/>
  <c r="Q2870" i="1"/>
  <c r="S2870" i="1" s="1"/>
  <c r="R2870" i="1"/>
  <c r="Q2871" i="1"/>
  <c r="S2871" i="1" s="1"/>
  <c r="R2871" i="1"/>
  <c r="Q2872" i="1"/>
  <c r="S2872" i="1" s="1"/>
  <c r="R2872" i="1"/>
  <c r="Q2873" i="1"/>
  <c r="S2873" i="1" s="1"/>
  <c r="R2873" i="1"/>
  <c r="Q2874" i="1"/>
  <c r="S2874" i="1" s="1"/>
  <c r="R2874" i="1"/>
  <c r="Q2875" i="1"/>
  <c r="S2875" i="1" s="1"/>
  <c r="R2875" i="1"/>
  <c r="Q2876" i="1"/>
  <c r="S2876" i="1" s="1"/>
  <c r="R2876" i="1"/>
  <c r="Q2877" i="1"/>
  <c r="S2877" i="1" s="1"/>
  <c r="R2877" i="1"/>
  <c r="Q2878" i="1"/>
  <c r="S2878" i="1" s="1"/>
  <c r="R2878" i="1"/>
  <c r="Q2879" i="1"/>
  <c r="S2879" i="1" s="1"/>
  <c r="R2879" i="1"/>
  <c r="Q2880" i="1"/>
  <c r="S2880" i="1" s="1"/>
  <c r="R2880" i="1"/>
  <c r="Q2881" i="1"/>
  <c r="S2881" i="1" s="1"/>
  <c r="R2881" i="1"/>
  <c r="Q2882" i="1"/>
  <c r="S2882" i="1" s="1"/>
  <c r="R2882" i="1"/>
  <c r="Q2883" i="1"/>
  <c r="S2883" i="1" s="1"/>
  <c r="R2883" i="1"/>
  <c r="Q662" i="1"/>
  <c r="S662" i="1" s="1"/>
  <c r="R662" i="1"/>
  <c r="Q663" i="1"/>
  <c r="S663" i="1" s="1"/>
  <c r="R663" i="1"/>
  <c r="Q664" i="1"/>
  <c r="S664" i="1" s="1"/>
  <c r="R664" i="1"/>
  <c r="Q665" i="1"/>
  <c r="S665" i="1" s="1"/>
  <c r="R665" i="1"/>
  <c r="Q666" i="1"/>
  <c r="S666" i="1" s="1"/>
  <c r="R666" i="1"/>
  <c r="Q667" i="1"/>
  <c r="S667" i="1" s="1"/>
  <c r="R667" i="1"/>
  <c r="Q668" i="1"/>
  <c r="S668" i="1" s="1"/>
  <c r="R668" i="1"/>
  <c r="Q669" i="1"/>
  <c r="S669" i="1" s="1"/>
  <c r="R669" i="1"/>
  <c r="Q670" i="1"/>
  <c r="S670" i="1" s="1"/>
  <c r="R670" i="1"/>
  <c r="Q671" i="1"/>
  <c r="S671" i="1" s="1"/>
  <c r="R671" i="1"/>
  <c r="Q672" i="1"/>
  <c r="S672" i="1" s="1"/>
  <c r="R672" i="1"/>
  <c r="Q673" i="1"/>
  <c r="S673" i="1" s="1"/>
  <c r="R673" i="1"/>
  <c r="Q674" i="1"/>
  <c r="S674" i="1" s="1"/>
  <c r="R674" i="1"/>
  <c r="Q675" i="1"/>
  <c r="S675" i="1" s="1"/>
  <c r="R675" i="1"/>
  <c r="Q676" i="1"/>
  <c r="S676" i="1" s="1"/>
  <c r="R676" i="1"/>
  <c r="Q677" i="1"/>
  <c r="S677" i="1" s="1"/>
  <c r="R677" i="1"/>
  <c r="Q678" i="1"/>
  <c r="S678" i="1" s="1"/>
  <c r="R678" i="1"/>
  <c r="Q679" i="1"/>
  <c r="S679" i="1" s="1"/>
  <c r="R679" i="1"/>
  <c r="Q680" i="1"/>
  <c r="S680" i="1" s="1"/>
  <c r="R680" i="1"/>
  <c r="Q681" i="1"/>
  <c r="S681" i="1" s="1"/>
  <c r="R681" i="1"/>
  <c r="Q682" i="1"/>
  <c r="S682" i="1" s="1"/>
  <c r="R682" i="1"/>
  <c r="Q683" i="1"/>
  <c r="S683" i="1" s="1"/>
  <c r="R683" i="1"/>
  <c r="Q684" i="1"/>
  <c r="S684" i="1" s="1"/>
  <c r="R684" i="1"/>
  <c r="Q685" i="1"/>
  <c r="S685" i="1" s="1"/>
  <c r="R685" i="1"/>
  <c r="Q686" i="1"/>
  <c r="S686" i="1" s="1"/>
  <c r="R686" i="1"/>
  <c r="Q687" i="1"/>
  <c r="S687" i="1" s="1"/>
  <c r="R687" i="1"/>
  <c r="Q688" i="1"/>
  <c r="S688" i="1" s="1"/>
  <c r="R688" i="1"/>
  <c r="Q689" i="1"/>
  <c r="S689" i="1" s="1"/>
  <c r="R689" i="1"/>
  <c r="Q690" i="1"/>
  <c r="S690" i="1" s="1"/>
  <c r="R690" i="1"/>
  <c r="Q691" i="1"/>
  <c r="S691" i="1" s="1"/>
  <c r="R691" i="1"/>
  <c r="Q692" i="1"/>
  <c r="S692" i="1" s="1"/>
  <c r="R692" i="1"/>
  <c r="Q693" i="1"/>
  <c r="S693" i="1" s="1"/>
  <c r="R693" i="1"/>
  <c r="Q694" i="1"/>
  <c r="S694" i="1" s="1"/>
  <c r="R694" i="1"/>
  <c r="Q695" i="1"/>
  <c r="S695" i="1" s="1"/>
  <c r="R695" i="1"/>
  <c r="Q696" i="1"/>
  <c r="S696" i="1" s="1"/>
  <c r="R696" i="1"/>
  <c r="Q697" i="1"/>
  <c r="S697" i="1" s="1"/>
  <c r="R697" i="1"/>
  <c r="Q698" i="1"/>
  <c r="S698" i="1" s="1"/>
  <c r="R698" i="1"/>
  <c r="Q699" i="1"/>
  <c r="S699" i="1" s="1"/>
  <c r="R699" i="1"/>
  <c r="Q700" i="1"/>
  <c r="S700" i="1" s="1"/>
  <c r="R700" i="1"/>
  <c r="Q701" i="1"/>
  <c r="S701" i="1" s="1"/>
  <c r="R701" i="1"/>
  <c r="Q2884" i="1"/>
  <c r="S2884" i="1" s="1"/>
  <c r="R2884" i="1"/>
  <c r="Q2885" i="1"/>
  <c r="S2885" i="1" s="1"/>
  <c r="R2885" i="1"/>
  <c r="Q2886" i="1"/>
  <c r="S2886" i="1" s="1"/>
  <c r="R2886" i="1"/>
  <c r="Q2887" i="1"/>
  <c r="S2887" i="1" s="1"/>
  <c r="R2887" i="1"/>
  <c r="Q2888" i="1"/>
  <c r="S2888" i="1" s="1"/>
  <c r="R2888" i="1"/>
  <c r="Q2889" i="1"/>
  <c r="S2889" i="1" s="1"/>
  <c r="R2889" i="1"/>
  <c r="Q2890" i="1"/>
  <c r="S2890" i="1" s="1"/>
  <c r="R2890" i="1"/>
  <c r="Q2891" i="1"/>
  <c r="S2891" i="1" s="1"/>
  <c r="R2891" i="1"/>
  <c r="Q2892" i="1"/>
  <c r="S2892" i="1" s="1"/>
  <c r="R2892" i="1"/>
  <c r="Q2893" i="1"/>
  <c r="S2893" i="1" s="1"/>
  <c r="R2893" i="1"/>
  <c r="Q2894" i="1"/>
  <c r="S2894" i="1" s="1"/>
  <c r="R2894" i="1"/>
  <c r="Q2895" i="1"/>
  <c r="S2895" i="1" s="1"/>
  <c r="R2895" i="1"/>
  <c r="Q2896" i="1"/>
  <c r="S2896" i="1" s="1"/>
  <c r="R2896" i="1"/>
  <c r="Q2897" i="1"/>
  <c r="S2897" i="1" s="1"/>
  <c r="R2897" i="1"/>
  <c r="Q2898" i="1"/>
  <c r="S2898" i="1" s="1"/>
  <c r="R2898" i="1"/>
  <c r="Q2899" i="1"/>
  <c r="S2899" i="1" s="1"/>
  <c r="R2899" i="1"/>
  <c r="Q2900" i="1"/>
  <c r="S2900" i="1" s="1"/>
  <c r="R2900" i="1"/>
  <c r="Q2901" i="1"/>
  <c r="S2901" i="1" s="1"/>
  <c r="R2901" i="1"/>
  <c r="Q2902" i="1"/>
  <c r="S2902" i="1" s="1"/>
  <c r="R2902" i="1"/>
  <c r="Q2903" i="1"/>
  <c r="S2903" i="1" s="1"/>
  <c r="R2903" i="1"/>
  <c r="Q3961" i="1"/>
  <c r="S3961" i="1" s="1"/>
  <c r="R3961" i="1"/>
  <c r="Q3962" i="1"/>
  <c r="S3962" i="1" s="1"/>
  <c r="R3962" i="1"/>
  <c r="Q3963" i="1"/>
  <c r="S3963" i="1" s="1"/>
  <c r="R3963" i="1"/>
  <c r="Q3964" i="1"/>
  <c r="S3964" i="1" s="1"/>
  <c r="R3964" i="1"/>
  <c r="Q3965" i="1"/>
  <c r="S3965" i="1" s="1"/>
  <c r="R3965" i="1"/>
  <c r="Q3966" i="1"/>
  <c r="S3966" i="1" s="1"/>
  <c r="R3966" i="1"/>
  <c r="Q3967" i="1"/>
  <c r="S3967" i="1" s="1"/>
  <c r="R3967" i="1"/>
  <c r="Q3968" i="1"/>
  <c r="S3968" i="1" s="1"/>
  <c r="R3968" i="1"/>
  <c r="Q3969" i="1"/>
  <c r="S3969" i="1" s="1"/>
  <c r="R3969" i="1"/>
  <c r="Q3970" i="1"/>
  <c r="S3970" i="1" s="1"/>
  <c r="R3970" i="1"/>
  <c r="Q3971" i="1"/>
  <c r="S3971" i="1" s="1"/>
  <c r="R3971" i="1"/>
  <c r="Q3972" i="1"/>
  <c r="S3972" i="1" s="1"/>
  <c r="R3972" i="1"/>
  <c r="Q3973" i="1"/>
  <c r="S3973" i="1" s="1"/>
  <c r="R3973" i="1"/>
  <c r="Q3974" i="1"/>
  <c r="S3974" i="1" s="1"/>
  <c r="R3974" i="1"/>
  <c r="Q3975" i="1"/>
  <c r="S3975" i="1" s="1"/>
  <c r="R3975" i="1"/>
  <c r="Q3976" i="1"/>
  <c r="S3976" i="1" s="1"/>
  <c r="R3976" i="1"/>
  <c r="Q3977" i="1"/>
  <c r="S3977" i="1" s="1"/>
  <c r="R3977" i="1"/>
  <c r="Q3978" i="1"/>
  <c r="S3978" i="1" s="1"/>
  <c r="R3978" i="1"/>
  <c r="Q3979" i="1"/>
  <c r="S3979" i="1" s="1"/>
  <c r="R3979" i="1"/>
  <c r="Q3980" i="1"/>
  <c r="S3980" i="1" s="1"/>
  <c r="R3980" i="1"/>
  <c r="Q2904" i="1"/>
  <c r="S2904" i="1" s="1"/>
  <c r="R2904" i="1"/>
  <c r="Q2905" i="1"/>
  <c r="S2905" i="1" s="1"/>
  <c r="R2905" i="1"/>
  <c r="Q2906" i="1"/>
  <c r="S2906" i="1" s="1"/>
  <c r="R2906" i="1"/>
  <c r="Q2907" i="1"/>
  <c r="S2907" i="1" s="1"/>
  <c r="R2907" i="1"/>
  <c r="Q2908" i="1"/>
  <c r="S2908" i="1" s="1"/>
  <c r="R2908" i="1"/>
  <c r="Q2909" i="1"/>
  <c r="S2909" i="1" s="1"/>
  <c r="R2909" i="1"/>
  <c r="Q2910" i="1"/>
  <c r="S2910" i="1" s="1"/>
  <c r="R2910" i="1"/>
  <c r="Q2911" i="1"/>
  <c r="S2911" i="1" s="1"/>
  <c r="R2911" i="1"/>
  <c r="Q2912" i="1"/>
  <c r="S2912" i="1" s="1"/>
  <c r="R2912" i="1"/>
  <c r="Q2913" i="1"/>
  <c r="S2913" i="1" s="1"/>
  <c r="R2913" i="1"/>
  <c r="Q2914" i="1"/>
  <c r="S2914" i="1" s="1"/>
  <c r="R2914" i="1"/>
  <c r="Q2915" i="1"/>
  <c r="S2915" i="1" s="1"/>
  <c r="R2915" i="1"/>
  <c r="Q2916" i="1"/>
  <c r="S2916" i="1" s="1"/>
  <c r="R2916" i="1"/>
  <c r="Q2917" i="1"/>
  <c r="S2917" i="1" s="1"/>
  <c r="R2917" i="1"/>
  <c r="Q2918" i="1"/>
  <c r="S2918" i="1" s="1"/>
  <c r="R2918" i="1"/>
  <c r="Q2919" i="1"/>
  <c r="S2919" i="1" s="1"/>
  <c r="R2919" i="1"/>
  <c r="Q2920" i="1"/>
  <c r="S2920" i="1" s="1"/>
  <c r="R2920" i="1"/>
  <c r="Q2921" i="1"/>
  <c r="S2921" i="1" s="1"/>
  <c r="R2921" i="1"/>
  <c r="Q2922" i="1"/>
  <c r="S2922" i="1" s="1"/>
  <c r="R2922" i="1"/>
  <c r="Q2923" i="1"/>
  <c r="S2923" i="1" s="1"/>
  <c r="R2923" i="1"/>
  <c r="Q702" i="1"/>
  <c r="S702" i="1" s="1"/>
  <c r="R702" i="1"/>
  <c r="Q703" i="1"/>
  <c r="S703" i="1" s="1"/>
  <c r="R703" i="1"/>
  <c r="Q704" i="1"/>
  <c r="S704" i="1" s="1"/>
  <c r="R704" i="1"/>
  <c r="Q705" i="1"/>
  <c r="S705" i="1" s="1"/>
  <c r="R705" i="1"/>
  <c r="Q706" i="1"/>
  <c r="S706" i="1" s="1"/>
  <c r="R706" i="1"/>
  <c r="Q707" i="1"/>
  <c r="S707" i="1" s="1"/>
  <c r="R707" i="1"/>
  <c r="Q708" i="1"/>
  <c r="S708" i="1" s="1"/>
  <c r="R708" i="1"/>
  <c r="Q709" i="1"/>
  <c r="S709" i="1" s="1"/>
  <c r="R709" i="1"/>
  <c r="Q710" i="1"/>
  <c r="S710" i="1" s="1"/>
  <c r="R710" i="1"/>
  <c r="Q711" i="1"/>
  <c r="S711" i="1" s="1"/>
  <c r="R711" i="1"/>
  <c r="Q712" i="1"/>
  <c r="S712" i="1" s="1"/>
  <c r="R712" i="1"/>
  <c r="Q713" i="1"/>
  <c r="S713" i="1" s="1"/>
  <c r="R713" i="1"/>
  <c r="Q714" i="1"/>
  <c r="S714" i="1" s="1"/>
  <c r="R714" i="1"/>
  <c r="Q715" i="1"/>
  <c r="S715" i="1" s="1"/>
  <c r="R715" i="1"/>
  <c r="Q716" i="1"/>
  <c r="S716" i="1" s="1"/>
  <c r="R716" i="1"/>
  <c r="Q717" i="1"/>
  <c r="S717" i="1" s="1"/>
  <c r="R717" i="1"/>
  <c r="Q718" i="1"/>
  <c r="S718" i="1" s="1"/>
  <c r="R718" i="1"/>
  <c r="Q719" i="1"/>
  <c r="S719" i="1" s="1"/>
  <c r="R719" i="1"/>
  <c r="Q720" i="1"/>
  <c r="S720" i="1" s="1"/>
  <c r="R720" i="1"/>
  <c r="Q721" i="1"/>
  <c r="S721" i="1" s="1"/>
  <c r="R721" i="1"/>
  <c r="Q722" i="1"/>
  <c r="S722" i="1" s="1"/>
  <c r="R722" i="1"/>
  <c r="Q723" i="1"/>
  <c r="S723" i="1" s="1"/>
  <c r="R723" i="1"/>
  <c r="Q724" i="1"/>
  <c r="S724" i="1" s="1"/>
  <c r="R724" i="1"/>
  <c r="Q725" i="1"/>
  <c r="S725" i="1" s="1"/>
  <c r="R725" i="1"/>
  <c r="Q726" i="1"/>
  <c r="S726" i="1" s="1"/>
  <c r="R726" i="1"/>
  <c r="Q727" i="1"/>
  <c r="S727" i="1" s="1"/>
  <c r="R727" i="1"/>
  <c r="Q728" i="1"/>
  <c r="S728" i="1" s="1"/>
  <c r="R728" i="1"/>
  <c r="Q729" i="1"/>
  <c r="S729" i="1" s="1"/>
  <c r="R729" i="1"/>
  <c r="Q730" i="1"/>
  <c r="S730" i="1" s="1"/>
  <c r="R730" i="1"/>
  <c r="Q731" i="1"/>
  <c r="S731" i="1" s="1"/>
  <c r="R731" i="1"/>
  <c r="Q732" i="1"/>
  <c r="S732" i="1" s="1"/>
  <c r="R732" i="1"/>
  <c r="Q733" i="1"/>
  <c r="S733" i="1" s="1"/>
  <c r="R733" i="1"/>
  <c r="Q734" i="1"/>
  <c r="S734" i="1" s="1"/>
  <c r="R734" i="1"/>
  <c r="Q735" i="1"/>
  <c r="S735" i="1" s="1"/>
  <c r="R735" i="1"/>
  <c r="Q736" i="1"/>
  <c r="S736" i="1" s="1"/>
  <c r="R736" i="1"/>
  <c r="Q737" i="1"/>
  <c r="S737" i="1" s="1"/>
  <c r="R737" i="1"/>
  <c r="Q738" i="1"/>
  <c r="S738" i="1" s="1"/>
  <c r="R738" i="1"/>
  <c r="Q739" i="1"/>
  <c r="S739" i="1" s="1"/>
  <c r="R739" i="1"/>
  <c r="Q740" i="1"/>
  <c r="S740" i="1" s="1"/>
  <c r="R740" i="1"/>
  <c r="Q741" i="1"/>
  <c r="S741" i="1" s="1"/>
  <c r="R741" i="1"/>
  <c r="Q742" i="1"/>
  <c r="S742" i="1" s="1"/>
  <c r="R742" i="1"/>
  <c r="Q743" i="1"/>
  <c r="S743" i="1" s="1"/>
  <c r="R743" i="1"/>
  <c r="Q744" i="1"/>
  <c r="S744" i="1" s="1"/>
  <c r="R744" i="1"/>
  <c r="Q745" i="1"/>
  <c r="S745" i="1" s="1"/>
  <c r="R745" i="1"/>
  <c r="Q746" i="1"/>
  <c r="S746" i="1" s="1"/>
  <c r="R746" i="1"/>
  <c r="Q747" i="1"/>
  <c r="S747" i="1" s="1"/>
  <c r="R747" i="1"/>
  <c r="Q748" i="1"/>
  <c r="S748" i="1" s="1"/>
  <c r="R748" i="1"/>
  <c r="Q749" i="1"/>
  <c r="S749" i="1" s="1"/>
  <c r="R749" i="1"/>
  <c r="Q750" i="1"/>
  <c r="S750" i="1" s="1"/>
  <c r="R750" i="1"/>
  <c r="Q751" i="1"/>
  <c r="S751" i="1" s="1"/>
  <c r="R751" i="1"/>
  <c r="Q752" i="1"/>
  <c r="S752" i="1" s="1"/>
  <c r="R752" i="1"/>
  <c r="Q753" i="1"/>
  <c r="S753" i="1" s="1"/>
  <c r="R753" i="1"/>
  <c r="Q754" i="1"/>
  <c r="S754" i="1" s="1"/>
  <c r="R754" i="1"/>
  <c r="Q755" i="1"/>
  <c r="S755" i="1" s="1"/>
  <c r="R755" i="1"/>
  <c r="Q756" i="1"/>
  <c r="S756" i="1" s="1"/>
  <c r="R756" i="1"/>
  <c r="Q757" i="1"/>
  <c r="S757" i="1" s="1"/>
  <c r="R757" i="1"/>
  <c r="Q758" i="1"/>
  <c r="S758" i="1" s="1"/>
  <c r="R758" i="1"/>
  <c r="Q759" i="1"/>
  <c r="S759" i="1" s="1"/>
  <c r="R759" i="1"/>
  <c r="Q760" i="1"/>
  <c r="S760" i="1" s="1"/>
  <c r="R760" i="1"/>
  <c r="Q761" i="1"/>
  <c r="S761" i="1" s="1"/>
  <c r="R761" i="1"/>
  <c r="Q762" i="1"/>
  <c r="S762" i="1" s="1"/>
  <c r="R762" i="1"/>
  <c r="Q763" i="1"/>
  <c r="S763" i="1" s="1"/>
  <c r="R763" i="1"/>
  <c r="Q764" i="1"/>
  <c r="S764" i="1" s="1"/>
  <c r="R764" i="1"/>
  <c r="Q765" i="1"/>
  <c r="S765" i="1" s="1"/>
  <c r="R765" i="1"/>
  <c r="Q766" i="1"/>
  <c r="S766" i="1" s="1"/>
  <c r="R766" i="1"/>
  <c r="Q767" i="1"/>
  <c r="S767" i="1" s="1"/>
  <c r="R767" i="1"/>
  <c r="Q768" i="1"/>
  <c r="S768" i="1" s="1"/>
  <c r="R768" i="1"/>
  <c r="Q769" i="1"/>
  <c r="S769" i="1" s="1"/>
  <c r="R769" i="1"/>
  <c r="Q770" i="1"/>
  <c r="S770" i="1" s="1"/>
  <c r="R770" i="1"/>
  <c r="Q771" i="1"/>
  <c r="S771" i="1" s="1"/>
  <c r="R771" i="1"/>
  <c r="Q772" i="1"/>
  <c r="S772" i="1" s="1"/>
  <c r="R772" i="1"/>
  <c r="Q773" i="1"/>
  <c r="S773" i="1" s="1"/>
  <c r="R773" i="1"/>
  <c r="Q774" i="1"/>
  <c r="S774" i="1" s="1"/>
  <c r="R774" i="1"/>
  <c r="Q775" i="1"/>
  <c r="S775" i="1" s="1"/>
  <c r="R775" i="1"/>
  <c r="Q776" i="1"/>
  <c r="S776" i="1" s="1"/>
  <c r="R776" i="1"/>
  <c r="Q777" i="1"/>
  <c r="S777" i="1" s="1"/>
  <c r="R777" i="1"/>
  <c r="Q778" i="1"/>
  <c r="S778" i="1" s="1"/>
  <c r="R778" i="1"/>
  <c r="Q779" i="1"/>
  <c r="S779" i="1" s="1"/>
  <c r="R779" i="1"/>
  <c r="Q780" i="1"/>
  <c r="S780" i="1" s="1"/>
  <c r="R780" i="1"/>
  <c r="Q781" i="1"/>
  <c r="S781" i="1" s="1"/>
  <c r="R781" i="1"/>
  <c r="Q2187" i="1"/>
  <c r="S2187" i="1" s="1"/>
  <c r="R2187" i="1"/>
  <c r="Q2188" i="1"/>
  <c r="S2188" i="1" s="1"/>
  <c r="R2188" i="1"/>
  <c r="Q2189" i="1"/>
  <c r="S2189" i="1" s="1"/>
  <c r="R2189" i="1"/>
  <c r="Q2190" i="1"/>
  <c r="S2190" i="1" s="1"/>
  <c r="R2190" i="1"/>
  <c r="Q2191" i="1"/>
  <c r="S2191" i="1" s="1"/>
  <c r="R2191" i="1"/>
  <c r="Q2192" i="1"/>
  <c r="S2192" i="1" s="1"/>
  <c r="R2192" i="1"/>
  <c r="Q2193" i="1"/>
  <c r="S2193" i="1" s="1"/>
  <c r="R2193" i="1"/>
  <c r="Q2194" i="1"/>
  <c r="S2194" i="1" s="1"/>
  <c r="R2194" i="1"/>
  <c r="Q2195" i="1"/>
  <c r="S2195" i="1" s="1"/>
  <c r="R2195" i="1"/>
  <c r="Q2196" i="1"/>
  <c r="S2196" i="1" s="1"/>
  <c r="R2196" i="1"/>
  <c r="Q2197" i="1"/>
  <c r="S2197" i="1" s="1"/>
  <c r="R2197" i="1"/>
  <c r="Q2198" i="1"/>
  <c r="S2198" i="1" s="1"/>
  <c r="R2198" i="1"/>
  <c r="Q2199" i="1"/>
  <c r="S2199" i="1" s="1"/>
  <c r="R2199" i="1"/>
  <c r="Q2200" i="1"/>
  <c r="S2200" i="1" s="1"/>
  <c r="R2200" i="1"/>
  <c r="Q2201" i="1"/>
  <c r="S2201" i="1" s="1"/>
  <c r="R2201" i="1"/>
  <c r="Q2202" i="1"/>
  <c r="S2202" i="1" s="1"/>
  <c r="R2202" i="1"/>
  <c r="Q2203" i="1"/>
  <c r="S2203" i="1" s="1"/>
  <c r="R2203" i="1"/>
  <c r="Q2204" i="1"/>
  <c r="S2204" i="1" s="1"/>
  <c r="R2204" i="1"/>
  <c r="Q2205" i="1"/>
  <c r="S2205" i="1" s="1"/>
  <c r="R2205" i="1"/>
  <c r="Q2206" i="1"/>
  <c r="S2206" i="1" s="1"/>
  <c r="R2206" i="1"/>
  <c r="Q2924" i="1"/>
  <c r="S2924" i="1" s="1"/>
  <c r="R2924" i="1"/>
  <c r="Q2925" i="1"/>
  <c r="S2925" i="1" s="1"/>
  <c r="R2925" i="1"/>
  <c r="Q2926" i="1"/>
  <c r="S2926" i="1" s="1"/>
  <c r="R2926" i="1"/>
  <c r="Q2927" i="1"/>
  <c r="S2927" i="1" s="1"/>
  <c r="R2927" i="1"/>
  <c r="Q2928" i="1"/>
  <c r="S2928" i="1" s="1"/>
  <c r="R2928" i="1"/>
  <c r="Q2929" i="1"/>
  <c r="S2929" i="1" s="1"/>
  <c r="R2929" i="1"/>
  <c r="Q2930" i="1"/>
  <c r="S2930" i="1" s="1"/>
  <c r="R2930" i="1"/>
  <c r="Q2931" i="1"/>
  <c r="S2931" i="1" s="1"/>
  <c r="R2931" i="1"/>
  <c r="Q2932" i="1"/>
  <c r="S2932" i="1" s="1"/>
  <c r="R2932" i="1"/>
  <c r="Q2933" i="1"/>
  <c r="S2933" i="1" s="1"/>
  <c r="R2933" i="1"/>
  <c r="Q2934" i="1"/>
  <c r="S2934" i="1" s="1"/>
  <c r="R2934" i="1"/>
  <c r="Q2935" i="1"/>
  <c r="S2935" i="1" s="1"/>
  <c r="R2935" i="1"/>
  <c r="Q2936" i="1"/>
  <c r="S2936" i="1" s="1"/>
  <c r="R2936" i="1"/>
  <c r="Q2937" i="1"/>
  <c r="S2937" i="1" s="1"/>
  <c r="R2937" i="1"/>
  <c r="Q2938" i="1"/>
  <c r="S2938" i="1" s="1"/>
  <c r="R2938" i="1"/>
  <c r="Q2939" i="1"/>
  <c r="S2939" i="1" s="1"/>
  <c r="R2939" i="1"/>
  <c r="Q2940" i="1"/>
  <c r="S2940" i="1" s="1"/>
  <c r="R2940" i="1"/>
  <c r="Q2941" i="1"/>
  <c r="S2941" i="1" s="1"/>
  <c r="R2941" i="1"/>
  <c r="Q2942" i="1"/>
  <c r="S2942" i="1" s="1"/>
  <c r="R2942" i="1"/>
  <c r="Q2943" i="1"/>
  <c r="S2943" i="1" s="1"/>
  <c r="R2943" i="1"/>
  <c r="Q2944" i="1"/>
  <c r="S2944" i="1" s="1"/>
  <c r="R2944" i="1"/>
  <c r="Q2945" i="1"/>
  <c r="S2945" i="1" s="1"/>
  <c r="R2945" i="1"/>
  <c r="Q2946" i="1"/>
  <c r="S2946" i="1" s="1"/>
  <c r="R2946" i="1"/>
  <c r="Q2947" i="1"/>
  <c r="S2947" i="1" s="1"/>
  <c r="R2947" i="1"/>
  <c r="Q2948" i="1"/>
  <c r="S2948" i="1" s="1"/>
  <c r="R2948" i="1"/>
  <c r="Q2949" i="1"/>
  <c r="S2949" i="1" s="1"/>
  <c r="R2949" i="1"/>
  <c r="Q2950" i="1"/>
  <c r="S2950" i="1" s="1"/>
  <c r="R2950" i="1"/>
  <c r="Q2951" i="1"/>
  <c r="S2951" i="1" s="1"/>
  <c r="R2951" i="1"/>
  <c r="Q2952" i="1"/>
  <c r="S2952" i="1" s="1"/>
  <c r="R2952" i="1"/>
  <c r="Q2953" i="1"/>
  <c r="S2953" i="1" s="1"/>
  <c r="R2953" i="1"/>
  <c r="Q2954" i="1"/>
  <c r="S2954" i="1" s="1"/>
  <c r="R2954" i="1"/>
  <c r="Q2955" i="1"/>
  <c r="S2955" i="1" s="1"/>
  <c r="R2955" i="1"/>
  <c r="Q2956" i="1"/>
  <c r="S2956" i="1" s="1"/>
  <c r="R2956" i="1"/>
  <c r="Q2957" i="1"/>
  <c r="S2957" i="1" s="1"/>
  <c r="R2957" i="1"/>
  <c r="Q2958" i="1"/>
  <c r="S2958" i="1" s="1"/>
  <c r="R2958" i="1"/>
  <c r="Q2959" i="1"/>
  <c r="S2959" i="1" s="1"/>
  <c r="R2959" i="1"/>
  <c r="Q2960" i="1"/>
  <c r="S2960" i="1" s="1"/>
  <c r="R2960" i="1"/>
  <c r="Q2961" i="1"/>
  <c r="S2961" i="1" s="1"/>
  <c r="R2961" i="1"/>
  <c r="Q2962" i="1"/>
  <c r="S2962" i="1" s="1"/>
  <c r="R2962" i="1"/>
  <c r="Q2963" i="1"/>
  <c r="S2963" i="1" s="1"/>
  <c r="R2963" i="1"/>
  <c r="Q782" i="1"/>
  <c r="S782" i="1" s="1"/>
  <c r="R782" i="1"/>
  <c r="Q783" i="1"/>
  <c r="S783" i="1" s="1"/>
  <c r="R783" i="1"/>
  <c r="Q784" i="1"/>
  <c r="S784" i="1" s="1"/>
  <c r="R784" i="1"/>
  <c r="Q785" i="1"/>
  <c r="S785" i="1" s="1"/>
  <c r="R785" i="1"/>
  <c r="Q786" i="1"/>
  <c r="S786" i="1" s="1"/>
  <c r="R786" i="1"/>
  <c r="Q787" i="1"/>
  <c r="S787" i="1" s="1"/>
  <c r="R787" i="1"/>
  <c r="Q788" i="1"/>
  <c r="S788" i="1" s="1"/>
  <c r="R788" i="1"/>
  <c r="Q789" i="1"/>
  <c r="S789" i="1" s="1"/>
  <c r="R789" i="1"/>
  <c r="Q790" i="1"/>
  <c r="S790" i="1" s="1"/>
  <c r="R790" i="1"/>
  <c r="Q791" i="1"/>
  <c r="S791" i="1" s="1"/>
  <c r="R791" i="1"/>
  <c r="Q792" i="1"/>
  <c r="S792" i="1" s="1"/>
  <c r="R792" i="1"/>
  <c r="Q793" i="1"/>
  <c r="S793" i="1" s="1"/>
  <c r="R793" i="1"/>
  <c r="Q794" i="1"/>
  <c r="S794" i="1" s="1"/>
  <c r="R794" i="1"/>
  <c r="Q795" i="1"/>
  <c r="S795" i="1" s="1"/>
  <c r="R795" i="1"/>
  <c r="Q796" i="1"/>
  <c r="S796" i="1" s="1"/>
  <c r="R796" i="1"/>
  <c r="Q797" i="1"/>
  <c r="S797" i="1" s="1"/>
  <c r="R797" i="1"/>
  <c r="Q798" i="1"/>
  <c r="S798" i="1" s="1"/>
  <c r="R798" i="1"/>
  <c r="Q799" i="1"/>
  <c r="S799" i="1" s="1"/>
  <c r="R799" i="1"/>
  <c r="Q800" i="1"/>
  <c r="S800" i="1" s="1"/>
  <c r="R800" i="1"/>
  <c r="Q801" i="1"/>
  <c r="S801" i="1" s="1"/>
  <c r="R801" i="1"/>
  <c r="Q802" i="1"/>
  <c r="S802" i="1" s="1"/>
  <c r="R802" i="1"/>
  <c r="Q803" i="1"/>
  <c r="S803" i="1" s="1"/>
  <c r="R803" i="1"/>
  <c r="Q804" i="1"/>
  <c r="S804" i="1" s="1"/>
  <c r="R804" i="1"/>
  <c r="Q2964" i="1"/>
  <c r="S2964" i="1" s="1"/>
  <c r="R2964" i="1"/>
  <c r="Q2965" i="1"/>
  <c r="S2965" i="1" s="1"/>
  <c r="R2965" i="1"/>
  <c r="Q2966" i="1"/>
  <c r="S2966" i="1" s="1"/>
  <c r="R2966" i="1"/>
  <c r="Q2967" i="1"/>
  <c r="S2967" i="1" s="1"/>
  <c r="R2967" i="1"/>
  <c r="Q2968" i="1"/>
  <c r="S2968" i="1" s="1"/>
  <c r="R2968" i="1"/>
  <c r="Q2969" i="1"/>
  <c r="S2969" i="1" s="1"/>
  <c r="R2969" i="1"/>
  <c r="Q2970" i="1"/>
  <c r="S2970" i="1" s="1"/>
  <c r="R2970" i="1"/>
  <c r="Q2971" i="1"/>
  <c r="S2971" i="1" s="1"/>
  <c r="R2971" i="1"/>
  <c r="Q2972" i="1"/>
  <c r="S2972" i="1" s="1"/>
  <c r="R2972" i="1"/>
  <c r="Q2973" i="1"/>
  <c r="S2973" i="1" s="1"/>
  <c r="R2973" i="1"/>
  <c r="Q2974" i="1"/>
  <c r="S2974" i="1" s="1"/>
  <c r="R2974" i="1"/>
  <c r="Q2975" i="1"/>
  <c r="S2975" i="1" s="1"/>
  <c r="R2975" i="1"/>
  <c r="Q2976" i="1"/>
  <c r="S2976" i="1" s="1"/>
  <c r="R2976" i="1"/>
  <c r="Q2977" i="1"/>
  <c r="S2977" i="1" s="1"/>
  <c r="R2977" i="1"/>
  <c r="Q2978" i="1"/>
  <c r="S2978" i="1" s="1"/>
  <c r="R2978" i="1"/>
  <c r="Q2979" i="1"/>
  <c r="S2979" i="1" s="1"/>
  <c r="R2979" i="1"/>
  <c r="Q2980" i="1"/>
  <c r="S2980" i="1" s="1"/>
  <c r="R2980" i="1"/>
  <c r="Q2981" i="1"/>
  <c r="S2981" i="1" s="1"/>
  <c r="R2981" i="1"/>
  <c r="Q2982" i="1"/>
  <c r="S2982" i="1" s="1"/>
  <c r="R2982" i="1"/>
  <c r="Q2983" i="1"/>
  <c r="S2983" i="1" s="1"/>
  <c r="R2983" i="1"/>
  <c r="Q2984" i="1"/>
  <c r="S2984" i="1" s="1"/>
  <c r="R2984" i="1"/>
  <c r="Q2985" i="1"/>
  <c r="S2985" i="1" s="1"/>
  <c r="R2985" i="1"/>
  <c r="Q2986" i="1"/>
  <c r="S2986" i="1" s="1"/>
  <c r="R2986" i="1"/>
  <c r="Q2987" i="1"/>
  <c r="S2987" i="1" s="1"/>
  <c r="R2987" i="1"/>
  <c r="Q2988" i="1"/>
  <c r="S2988" i="1" s="1"/>
  <c r="R2988" i="1"/>
  <c r="Q2989" i="1"/>
  <c r="S2989" i="1" s="1"/>
  <c r="R2989" i="1"/>
  <c r="Q2990" i="1"/>
  <c r="S2990" i="1" s="1"/>
  <c r="R2990" i="1"/>
  <c r="Q2991" i="1"/>
  <c r="S2991" i="1" s="1"/>
  <c r="R2991" i="1"/>
  <c r="Q2992" i="1"/>
  <c r="S2992" i="1" s="1"/>
  <c r="R2992" i="1"/>
  <c r="Q2993" i="1"/>
  <c r="S2993" i="1" s="1"/>
  <c r="R2993" i="1"/>
  <c r="Q2994" i="1"/>
  <c r="S2994" i="1" s="1"/>
  <c r="R2994" i="1"/>
  <c r="Q2995" i="1"/>
  <c r="S2995" i="1" s="1"/>
  <c r="R2995" i="1"/>
  <c r="Q2996" i="1"/>
  <c r="S2996" i="1" s="1"/>
  <c r="R2996" i="1"/>
  <c r="Q2997" i="1"/>
  <c r="S2997" i="1" s="1"/>
  <c r="R2997" i="1"/>
  <c r="Q2998" i="1"/>
  <c r="S2998" i="1" s="1"/>
  <c r="R2998" i="1"/>
  <c r="Q2999" i="1"/>
  <c r="S2999" i="1" s="1"/>
  <c r="R2999" i="1"/>
  <c r="Q3000" i="1"/>
  <c r="S3000" i="1" s="1"/>
  <c r="R3000" i="1"/>
  <c r="Q3001" i="1"/>
  <c r="S3001" i="1" s="1"/>
  <c r="R3001" i="1"/>
  <c r="Q3002" i="1"/>
  <c r="S3002" i="1" s="1"/>
  <c r="R3002" i="1"/>
  <c r="Q3003" i="1"/>
  <c r="S3003" i="1" s="1"/>
  <c r="R3003" i="1"/>
  <c r="Q3004" i="1"/>
  <c r="S3004" i="1" s="1"/>
  <c r="R3004" i="1"/>
  <c r="Q3005" i="1"/>
  <c r="S3005" i="1" s="1"/>
  <c r="R3005" i="1"/>
  <c r="Q3006" i="1"/>
  <c r="S3006" i="1" s="1"/>
  <c r="R3006" i="1"/>
  <c r="Q3007" i="1"/>
  <c r="S3007" i="1" s="1"/>
  <c r="R3007" i="1"/>
  <c r="Q3008" i="1"/>
  <c r="S3008" i="1" s="1"/>
  <c r="R3008" i="1"/>
  <c r="Q3009" i="1"/>
  <c r="S3009" i="1" s="1"/>
  <c r="R3009" i="1"/>
  <c r="Q3010" i="1"/>
  <c r="S3010" i="1" s="1"/>
  <c r="R3010" i="1"/>
  <c r="Q3011" i="1"/>
  <c r="S3011" i="1" s="1"/>
  <c r="R3011" i="1"/>
  <c r="Q3012" i="1"/>
  <c r="S3012" i="1" s="1"/>
  <c r="R3012" i="1"/>
  <c r="Q3013" i="1"/>
  <c r="S3013" i="1" s="1"/>
  <c r="R3013" i="1"/>
  <c r="Q3014" i="1"/>
  <c r="S3014" i="1" s="1"/>
  <c r="R3014" i="1"/>
  <c r="Q3015" i="1"/>
  <c r="S3015" i="1" s="1"/>
  <c r="R3015" i="1"/>
  <c r="Q3016" i="1"/>
  <c r="S3016" i="1" s="1"/>
  <c r="R3016" i="1"/>
  <c r="Q3017" i="1"/>
  <c r="S3017" i="1" s="1"/>
  <c r="R3017" i="1"/>
  <c r="Q3018" i="1"/>
  <c r="S3018" i="1" s="1"/>
  <c r="R3018" i="1"/>
  <c r="Q3019" i="1"/>
  <c r="S3019" i="1" s="1"/>
  <c r="R3019" i="1"/>
  <c r="Q3020" i="1"/>
  <c r="S3020" i="1" s="1"/>
  <c r="R3020" i="1"/>
  <c r="Q805" i="1"/>
  <c r="S805" i="1" s="1"/>
  <c r="R805" i="1"/>
  <c r="Q806" i="1"/>
  <c r="S806" i="1" s="1"/>
  <c r="R806" i="1"/>
  <c r="Q807" i="1"/>
  <c r="S807" i="1" s="1"/>
  <c r="R807" i="1"/>
  <c r="Q808" i="1"/>
  <c r="S808" i="1" s="1"/>
  <c r="R808" i="1"/>
  <c r="Q809" i="1"/>
  <c r="S809" i="1" s="1"/>
  <c r="R809" i="1"/>
  <c r="Q810" i="1"/>
  <c r="S810" i="1" s="1"/>
  <c r="R810" i="1"/>
  <c r="Q811" i="1"/>
  <c r="S811" i="1" s="1"/>
  <c r="R811" i="1"/>
  <c r="Q812" i="1"/>
  <c r="S812" i="1" s="1"/>
  <c r="R812" i="1"/>
  <c r="Q813" i="1"/>
  <c r="S813" i="1" s="1"/>
  <c r="R813" i="1"/>
  <c r="Q814" i="1"/>
  <c r="S814" i="1" s="1"/>
  <c r="R814" i="1"/>
  <c r="Q815" i="1"/>
  <c r="S815" i="1" s="1"/>
  <c r="R815" i="1"/>
  <c r="Q816" i="1"/>
  <c r="S816" i="1" s="1"/>
  <c r="R816" i="1"/>
  <c r="Q817" i="1"/>
  <c r="S817" i="1" s="1"/>
  <c r="R817" i="1"/>
  <c r="Q818" i="1"/>
  <c r="S818" i="1" s="1"/>
  <c r="R818" i="1"/>
  <c r="Q819" i="1"/>
  <c r="S819" i="1" s="1"/>
  <c r="R819" i="1"/>
  <c r="Q820" i="1"/>
  <c r="S820" i="1" s="1"/>
  <c r="R820" i="1"/>
  <c r="Q821" i="1"/>
  <c r="S821" i="1" s="1"/>
  <c r="R821" i="1"/>
  <c r="Q822" i="1"/>
  <c r="S822" i="1" s="1"/>
  <c r="R822" i="1"/>
  <c r="Q823" i="1"/>
  <c r="S823" i="1" s="1"/>
  <c r="R823" i="1"/>
  <c r="Q824" i="1"/>
  <c r="S824" i="1" s="1"/>
  <c r="R824" i="1"/>
  <c r="Q825" i="1"/>
  <c r="S825" i="1" s="1"/>
  <c r="R825" i="1"/>
  <c r="Q826" i="1"/>
  <c r="S826" i="1" s="1"/>
  <c r="R826" i="1"/>
  <c r="Q827" i="1"/>
  <c r="S827" i="1" s="1"/>
  <c r="R827" i="1"/>
  <c r="Q828" i="1"/>
  <c r="S828" i="1" s="1"/>
  <c r="R828" i="1"/>
  <c r="Q829" i="1"/>
  <c r="S829" i="1" s="1"/>
  <c r="R829" i="1"/>
  <c r="Q830" i="1"/>
  <c r="S830" i="1" s="1"/>
  <c r="R830" i="1"/>
  <c r="Q831" i="1"/>
  <c r="S831" i="1" s="1"/>
  <c r="R831" i="1"/>
  <c r="Q832" i="1"/>
  <c r="S832" i="1" s="1"/>
  <c r="R832" i="1"/>
  <c r="Q833" i="1"/>
  <c r="S833" i="1" s="1"/>
  <c r="R833" i="1"/>
  <c r="Q834" i="1"/>
  <c r="S834" i="1" s="1"/>
  <c r="R834" i="1"/>
  <c r="Q835" i="1"/>
  <c r="S835" i="1" s="1"/>
  <c r="R835" i="1"/>
  <c r="Q836" i="1"/>
  <c r="S836" i="1" s="1"/>
  <c r="R836" i="1"/>
  <c r="Q837" i="1"/>
  <c r="S837" i="1" s="1"/>
  <c r="R837" i="1"/>
  <c r="Q838" i="1"/>
  <c r="S838" i="1" s="1"/>
  <c r="R838" i="1"/>
  <c r="Q839" i="1"/>
  <c r="S839" i="1" s="1"/>
  <c r="R839" i="1"/>
  <c r="Q840" i="1"/>
  <c r="S840" i="1" s="1"/>
  <c r="R840" i="1"/>
  <c r="Q841" i="1"/>
  <c r="S841" i="1" s="1"/>
  <c r="R841" i="1"/>
  <c r="Q842" i="1"/>
  <c r="S842" i="1" s="1"/>
  <c r="R842" i="1"/>
  <c r="Q843" i="1"/>
  <c r="S843" i="1" s="1"/>
  <c r="R843" i="1"/>
  <c r="Q844" i="1"/>
  <c r="S844" i="1" s="1"/>
  <c r="R844" i="1"/>
  <c r="Q3021" i="1"/>
  <c r="S3021" i="1" s="1"/>
  <c r="R3021" i="1"/>
  <c r="Q3022" i="1"/>
  <c r="S3022" i="1" s="1"/>
  <c r="R3022" i="1"/>
  <c r="Q3023" i="1"/>
  <c r="S3023" i="1" s="1"/>
  <c r="R3023" i="1"/>
  <c r="Q3024" i="1"/>
  <c r="S3024" i="1" s="1"/>
  <c r="R3024" i="1"/>
  <c r="Q3025" i="1"/>
  <c r="S3025" i="1" s="1"/>
  <c r="R3025" i="1"/>
  <c r="Q3026" i="1"/>
  <c r="S3026" i="1" s="1"/>
  <c r="R3026" i="1"/>
  <c r="Q3027" i="1"/>
  <c r="S3027" i="1" s="1"/>
  <c r="R3027" i="1"/>
  <c r="Q3028" i="1"/>
  <c r="S3028" i="1" s="1"/>
  <c r="R3028" i="1"/>
  <c r="Q3029" i="1"/>
  <c r="S3029" i="1" s="1"/>
  <c r="R3029" i="1"/>
  <c r="Q3030" i="1"/>
  <c r="S3030" i="1" s="1"/>
  <c r="R3030" i="1"/>
  <c r="Q3031" i="1"/>
  <c r="S3031" i="1" s="1"/>
  <c r="R3031" i="1"/>
  <c r="Q3032" i="1"/>
  <c r="S3032" i="1" s="1"/>
  <c r="R3032" i="1"/>
  <c r="Q3033" i="1"/>
  <c r="S3033" i="1" s="1"/>
  <c r="R3033" i="1"/>
  <c r="Q3034" i="1"/>
  <c r="S3034" i="1" s="1"/>
  <c r="R3034" i="1"/>
  <c r="Q3035" i="1"/>
  <c r="S3035" i="1" s="1"/>
  <c r="R3035" i="1"/>
  <c r="Q3036" i="1"/>
  <c r="S3036" i="1" s="1"/>
  <c r="R3036" i="1"/>
  <c r="Q3037" i="1"/>
  <c r="S3037" i="1" s="1"/>
  <c r="R3037" i="1"/>
  <c r="Q3038" i="1"/>
  <c r="S3038" i="1" s="1"/>
  <c r="R3038" i="1"/>
  <c r="Q3039" i="1"/>
  <c r="S3039" i="1" s="1"/>
  <c r="R3039" i="1"/>
  <c r="Q3040" i="1"/>
  <c r="S3040" i="1" s="1"/>
  <c r="R3040" i="1"/>
  <c r="Q845" i="1"/>
  <c r="S845" i="1" s="1"/>
  <c r="R845" i="1"/>
  <c r="Q846" i="1"/>
  <c r="S846" i="1" s="1"/>
  <c r="R846" i="1"/>
  <c r="Q847" i="1"/>
  <c r="S847" i="1" s="1"/>
  <c r="R847" i="1"/>
  <c r="Q848" i="1"/>
  <c r="S848" i="1" s="1"/>
  <c r="R848" i="1"/>
  <c r="Q849" i="1"/>
  <c r="S849" i="1" s="1"/>
  <c r="R849" i="1"/>
  <c r="Q850" i="1"/>
  <c r="S850" i="1" s="1"/>
  <c r="R850" i="1"/>
  <c r="Q851" i="1"/>
  <c r="S851" i="1" s="1"/>
  <c r="R851" i="1"/>
  <c r="Q852" i="1"/>
  <c r="S852" i="1" s="1"/>
  <c r="R852" i="1"/>
  <c r="Q853" i="1"/>
  <c r="S853" i="1" s="1"/>
  <c r="R853" i="1"/>
  <c r="Q854" i="1"/>
  <c r="S854" i="1" s="1"/>
  <c r="R854" i="1"/>
  <c r="Q855" i="1"/>
  <c r="S855" i="1" s="1"/>
  <c r="R855" i="1"/>
  <c r="Q856" i="1"/>
  <c r="S856" i="1" s="1"/>
  <c r="R856" i="1"/>
  <c r="Q857" i="1"/>
  <c r="S857" i="1" s="1"/>
  <c r="R857" i="1"/>
  <c r="Q858" i="1"/>
  <c r="S858" i="1" s="1"/>
  <c r="R858" i="1"/>
  <c r="Q859" i="1"/>
  <c r="S859" i="1" s="1"/>
  <c r="R859" i="1"/>
  <c r="Q860" i="1"/>
  <c r="S860" i="1" s="1"/>
  <c r="R860" i="1"/>
  <c r="Q861" i="1"/>
  <c r="S861" i="1" s="1"/>
  <c r="R861" i="1"/>
  <c r="Q862" i="1"/>
  <c r="S862" i="1" s="1"/>
  <c r="R862" i="1"/>
  <c r="Q863" i="1"/>
  <c r="S863" i="1" s="1"/>
  <c r="R863" i="1"/>
  <c r="Q864" i="1"/>
  <c r="S864" i="1" s="1"/>
  <c r="R864" i="1"/>
  <c r="Q3041" i="1"/>
  <c r="S3041" i="1" s="1"/>
  <c r="R3041" i="1"/>
  <c r="Q3042" i="1"/>
  <c r="S3042" i="1" s="1"/>
  <c r="R3042" i="1"/>
  <c r="Q3043" i="1"/>
  <c r="S3043" i="1" s="1"/>
  <c r="R3043" i="1"/>
  <c r="Q3044" i="1"/>
  <c r="S3044" i="1" s="1"/>
  <c r="R3044" i="1"/>
  <c r="Q3045" i="1"/>
  <c r="S3045" i="1" s="1"/>
  <c r="R3045" i="1"/>
  <c r="Q3046" i="1"/>
  <c r="S3046" i="1" s="1"/>
  <c r="R3046" i="1"/>
  <c r="Q3047" i="1"/>
  <c r="S3047" i="1" s="1"/>
  <c r="R3047" i="1"/>
  <c r="Q3048" i="1"/>
  <c r="S3048" i="1" s="1"/>
  <c r="R3048" i="1"/>
  <c r="Q3049" i="1"/>
  <c r="S3049" i="1" s="1"/>
  <c r="R3049" i="1"/>
  <c r="Q3050" i="1"/>
  <c r="S3050" i="1" s="1"/>
  <c r="R3050" i="1"/>
  <c r="Q3051" i="1"/>
  <c r="S3051" i="1" s="1"/>
  <c r="R3051" i="1"/>
  <c r="Q3052" i="1"/>
  <c r="S3052" i="1" s="1"/>
  <c r="R3052" i="1"/>
  <c r="Q3053" i="1"/>
  <c r="S3053" i="1" s="1"/>
  <c r="R3053" i="1"/>
  <c r="Q3054" i="1"/>
  <c r="S3054" i="1" s="1"/>
  <c r="R3054" i="1"/>
  <c r="Q3055" i="1"/>
  <c r="S3055" i="1" s="1"/>
  <c r="R3055" i="1"/>
  <c r="Q3056" i="1"/>
  <c r="S3056" i="1" s="1"/>
  <c r="R3056" i="1"/>
  <c r="Q3057" i="1"/>
  <c r="S3057" i="1" s="1"/>
  <c r="R3057" i="1"/>
  <c r="Q3058" i="1"/>
  <c r="S3058" i="1" s="1"/>
  <c r="R3058" i="1"/>
  <c r="Q3059" i="1"/>
  <c r="S3059" i="1" s="1"/>
  <c r="R3059" i="1"/>
  <c r="Q3060" i="1"/>
  <c r="S3060" i="1" s="1"/>
  <c r="R3060" i="1"/>
  <c r="Q865" i="1"/>
  <c r="S865" i="1" s="1"/>
  <c r="R865" i="1"/>
  <c r="Q866" i="1"/>
  <c r="S866" i="1" s="1"/>
  <c r="R866" i="1"/>
  <c r="Q867" i="1"/>
  <c r="S867" i="1" s="1"/>
  <c r="R867" i="1"/>
  <c r="Q868" i="1"/>
  <c r="S868" i="1" s="1"/>
  <c r="R868" i="1"/>
  <c r="Q869" i="1"/>
  <c r="S869" i="1" s="1"/>
  <c r="R869" i="1"/>
  <c r="Q870" i="1"/>
  <c r="S870" i="1" s="1"/>
  <c r="R870" i="1"/>
  <c r="Q871" i="1"/>
  <c r="S871" i="1" s="1"/>
  <c r="R871" i="1"/>
  <c r="Q872" i="1"/>
  <c r="S872" i="1" s="1"/>
  <c r="R872" i="1"/>
  <c r="Q873" i="1"/>
  <c r="S873" i="1" s="1"/>
  <c r="R873" i="1"/>
  <c r="Q874" i="1"/>
  <c r="S874" i="1" s="1"/>
  <c r="R874" i="1"/>
  <c r="Q875" i="1"/>
  <c r="S875" i="1" s="1"/>
  <c r="R875" i="1"/>
  <c r="Q876" i="1"/>
  <c r="S876" i="1" s="1"/>
  <c r="R876" i="1"/>
  <c r="Q877" i="1"/>
  <c r="S877" i="1" s="1"/>
  <c r="R877" i="1"/>
  <c r="Q878" i="1"/>
  <c r="S878" i="1" s="1"/>
  <c r="R878" i="1"/>
  <c r="Q879" i="1"/>
  <c r="S879" i="1" s="1"/>
  <c r="R879" i="1"/>
  <c r="Q880" i="1"/>
  <c r="S880" i="1" s="1"/>
  <c r="R880" i="1"/>
  <c r="Q881" i="1"/>
  <c r="S881" i="1" s="1"/>
  <c r="R881" i="1"/>
  <c r="Q882" i="1"/>
  <c r="S882" i="1" s="1"/>
  <c r="R882" i="1"/>
  <c r="Q883" i="1"/>
  <c r="S883" i="1" s="1"/>
  <c r="R883" i="1"/>
  <c r="Q884" i="1"/>
  <c r="S884" i="1" s="1"/>
  <c r="R884" i="1"/>
  <c r="Q885" i="1"/>
  <c r="S885" i="1" s="1"/>
  <c r="R885" i="1"/>
  <c r="Q886" i="1"/>
  <c r="S886" i="1" s="1"/>
  <c r="R886" i="1"/>
  <c r="Q887" i="1"/>
  <c r="S887" i="1" s="1"/>
  <c r="R887" i="1"/>
  <c r="Q888" i="1"/>
  <c r="S888" i="1" s="1"/>
  <c r="R888" i="1"/>
  <c r="Q889" i="1"/>
  <c r="S889" i="1" s="1"/>
  <c r="R889" i="1"/>
  <c r="Q890" i="1"/>
  <c r="S890" i="1" s="1"/>
  <c r="R890" i="1"/>
  <c r="Q891" i="1"/>
  <c r="S891" i="1" s="1"/>
  <c r="R891" i="1"/>
  <c r="Q892" i="1"/>
  <c r="S892" i="1" s="1"/>
  <c r="R892" i="1"/>
  <c r="Q893" i="1"/>
  <c r="S893" i="1" s="1"/>
  <c r="R893" i="1"/>
  <c r="Q894" i="1"/>
  <c r="S894" i="1" s="1"/>
  <c r="R894" i="1"/>
  <c r="Q895" i="1"/>
  <c r="S895" i="1" s="1"/>
  <c r="R895" i="1"/>
  <c r="Q896" i="1"/>
  <c r="S896" i="1" s="1"/>
  <c r="R896" i="1"/>
  <c r="Q897" i="1"/>
  <c r="S897" i="1" s="1"/>
  <c r="R897" i="1"/>
  <c r="Q898" i="1"/>
  <c r="S898" i="1" s="1"/>
  <c r="R898" i="1"/>
  <c r="Q899" i="1"/>
  <c r="S899" i="1" s="1"/>
  <c r="R899" i="1"/>
  <c r="Q900" i="1"/>
  <c r="S900" i="1" s="1"/>
  <c r="R900" i="1"/>
  <c r="Q901" i="1"/>
  <c r="S901" i="1" s="1"/>
  <c r="R901" i="1"/>
  <c r="Q902" i="1"/>
  <c r="S902" i="1" s="1"/>
  <c r="R902" i="1"/>
  <c r="Q903" i="1"/>
  <c r="S903" i="1" s="1"/>
  <c r="R903" i="1"/>
  <c r="Q904" i="1"/>
  <c r="S904" i="1" s="1"/>
  <c r="R904" i="1"/>
  <c r="Q905" i="1"/>
  <c r="S905" i="1" s="1"/>
  <c r="R905" i="1"/>
  <c r="Q906" i="1"/>
  <c r="S906" i="1" s="1"/>
  <c r="R906" i="1"/>
  <c r="Q907" i="1"/>
  <c r="S907" i="1" s="1"/>
  <c r="R907" i="1"/>
  <c r="Q908" i="1"/>
  <c r="S908" i="1" s="1"/>
  <c r="R908" i="1"/>
  <c r="Q909" i="1"/>
  <c r="S909" i="1" s="1"/>
  <c r="R909" i="1"/>
  <c r="Q910" i="1"/>
  <c r="S910" i="1" s="1"/>
  <c r="R910" i="1"/>
  <c r="Q911" i="1"/>
  <c r="S911" i="1" s="1"/>
  <c r="R911" i="1"/>
  <c r="Q912" i="1"/>
  <c r="S912" i="1" s="1"/>
  <c r="R912" i="1"/>
  <c r="Q913" i="1"/>
  <c r="S913" i="1" s="1"/>
  <c r="R913" i="1"/>
  <c r="Q914" i="1"/>
  <c r="S914" i="1" s="1"/>
  <c r="R914" i="1"/>
  <c r="Q915" i="1"/>
  <c r="S915" i="1" s="1"/>
  <c r="R915" i="1"/>
  <c r="Q916" i="1"/>
  <c r="S916" i="1" s="1"/>
  <c r="R916" i="1"/>
  <c r="Q917" i="1"/>
  <c r="S917" i="1" s="1"/>
  <c r="R917" i="1"/>
  <c r="Q918" i="1"/>
  <c r="S918" i="1" s="1"/>
  <c r="R918" i="1"/>
  <c r="Q919" i="1"/>
  <c r="S919" i="1" s="1"/>
  <c r="R919" i="1"/>
  <c r="Q920" i="1"/>
  <c r="S920" i="1" s="1"/>
  <c r="R920" i="1"/>
  <c r="Q921" i="1"/>
  <c r="S921" i="1" s="1"/>
  <c r="R921" i="1"/>
  <c r="Q922" i="1"/>
  <c r="S922" i="1" s="1"/>
  <c r="R922" i="1"/>
  <c r="Q923" i="1"/>
  <c r="S923" i="1" s="1"/>
  <c r="R923" i="1"/>
  <c r="Q924" i="1"/>
  <c r="S924" i="1" s="1"/>
  <c r="R924" i="1"/>
  <c r="Q3061" i="1"/>
  <c r="S3061" i="1" s="1"/>
  <c r="R3061" i="1"/>
  <c r="Q3062" i="1"/>
  <c r="S3062" i="1" s="1"/>
  <c r="R3062" i="1"/>
  <c r="Q3063" i="1"/>
  <c r="S3063" i="1" s="1"/>
  <c r="R3063" i="1"/>
  <c r="Q3064" i="1"/>
  <c r="S3064" i="1" s="1"/>
  <c r="R3064" i="1"/>
  <c r="Q3065" i="1"/>
  <c r="S3065" i="1" s="1"/>
  <c r="R3065" i="1"/>
  <c r="Q3066" i="1"/>
  <c r="S3066" i="1" s="1"/>
  <c r="R3066" i="1"/>
  <c r="Q3067" i="1"/>
  <c r="S3067" i="1" s="1"/>
  <c r="R3067" i="1"/>
  <c r="Q3068" i="1"/>
  <c r="S3068" i="1" s="1"/>
  <c r="R3068" i="1"/>
  <c r="Q3069" i="1"/>
  <c r="S3069" i="1" s="1"/>
  <c r="R3069" i="1"/>
  <c r="Q3070" i="1"/>
  <c r="S3070" i="1" s="1"/>
  <c r="R3070" i="1"/>
  <c r="Q3071" i="1"/>
  <c r="S3071" i="1" s="1"/>
  <c r="R3071" i="1"/>
  <c r="Q3072" i="1"/>
  <c r="S3072" i="1" s="1"/>
  <c r="R3072" i="1"/>
  <c r="Q3073" i="1"/>
  <c r="S3073" i="1" s="1"/>
  <c r="R3073" i="1"/>
  <c r="Q3074" i="1"/>
  <c r="S3074" i="1" s="1"/>
  <c r="R3074" i="1"/>
  <c r="Q3075" i="1"/>
  <c r="S3075" i="1" s="1"/>
  <c r="R3075" i="1"/>
  <c r="Q3076" i="1"/>
  <c r="S3076" i="1" s="1"/>
  <c r="R3076" i="1"/>
  <c r="Q3077" i="1"/>
  <c r="S3077" i="1" s="1"/>
  <c r="R3077" i="1"/>
  <c r="Q3078" i="1"/>
  <c r="S3078" i="1" s="1"/>
  <c r="R3078" i="1"/>
  <c r="Q3079" i="1"/>
  <c r="S3079" i="1" s="1"/>
  <c r="R3079" i="1"/>
  <c r="Q3080" i="1"/>
  <c r="S3080" i="1" s="1"/>
  <c r="R3080" i="1"/>
  <c r="Q925" i="1"/>
  <c r="S925" i="1" s="1"/>
  <c r="R925" i="1"/>
  <c r="Q926" i="1"/>
  <c r="S926" i="1" s="1"/>
  <c r="R926" i="1"/>
  <c r="Q927" i="1"/>
  <c r="S927" i="1" s="1"/>
  <c r="R927" i="1"/>
  <c r="Q928" i="1"/>
  <c r="S928" i="1" s="1"/>
  <c r="R928" i="1"/>
  <c r="Q929" i="1"/>
  <c r="S929" i="1" s="1"/>
  <c r="R929" i="1"/>
  <c r="Q930" i="1"/>
  <c r="S930" i="1" s="1"/>
  <c r="R930" i="1"/>
  <c r="Q931" i="1"/>
  <c r="S931" i="1" s="1"/>
  <c r="R931" i="1"/>
  <c r="Q932" i="1"/>
  <c r="S932" i="1" s="1"/>
  <c r="R932" i="1"/>
  <c r="Q933" i="1"/>
  <c r="S933" i="1" s="1"/>
  <c r="R933" i="1"/>
  <c r="Q934" i="1"/>
  <c r="S934" i="1" s="1"/>
  <c r="R934" i="1"/>
  <c r="Q935" i="1"/>
  <c r="S935" i="1" s="1"/>
  <c r="R935" i="1"/>
  <c r="Q936" i="1"/>
  <c r="S936" i="1" s="1"/>
  <c r="R936" i="1"/>
  <c r="Q937" i="1"/>
  <c r="S937" i="1" s="1"/>
  <c r="R937" i="1"/>
  <c r="Q938" i="1"/>
  <c r="S938" i="1" s="1"/>
  <c r="R938" i="1"/>
  <c r="Q939" i="1"/>
  <c r="S939" i="1" s="1"/>
  <c r="R939" i="1"/>
  <c r="Q940" i="1"/>
  <c r="S940" i="1" s="1"/>
  <c r="R940" i="1"/>
  <c r="Q941" i="1"/>
  <c r="S941" i="1" s="1"/>
  <c r="R941" i="1"/>
  <c r="Q942" i="1"/>
  <c r="S942" i="1" s="1"/>
  <c r="R942" i="1"/>
  <c r="Q943" i="1"/>
  <c r="S943" i="1" s="1"/>
  <c r="R943" i="1"/>
  <c r="Q944" i="1"/>
  <c r="S944" i="1" s="1"/>
  <c r="R944" i="1"/>
  <c r="Q945" i="1"/>
  <c r="S945" i="1" s="1"/>
  <c r="R945" i="1"/>
  <c r="Q946" i="1"/>
  <c r="S946" i="1" s="1"/>
  <c r="R946" i="1"/>
  <c r="Q947" i="1"/>
  <c r="S947" i="1" s="1"/>
  <c r="R947" i="1"/>
  <c r="Q948" i="1"/>
  <c r="S948" i="1" s="1"/>
  <c r="R948" i="1"/>
  <c r="Q949" i="1"/>
  <c r="S949" i="1" s="1"/>
  <c r="R949" i="1"/>
  <c r="Q950" i="1"/>
  <c r="S950" i="1" s="1"/>
  <c r="R950" i="1"/>
  <c r="Q951" i="1"/>
  <c r="S951" i="1" s="1"/>
  <c r="R951" i="1"/>
  <c r="Q952" i="1"/>
  <c r="S952" i="1" s="1"/>
  <c r="R952" i="1"/>
  <c r="Q953" i="1"/>
  <c r="S953" i="1" s="1"/>
  <c r="R953" i="1"/>
  <c r="Q954" i="1"/>
  <c r="S954" i="1" s="1"/>
  <c r="R954" i="1"/>
  <c r="Q955" i="1"/>
  <c r="S955" i="1" s="1"/>
  <c r="R955" i="1"/>
  <c r="Q956" i="1"/>
  <c r="S956" i="1" s="1"/>
  <c r="R956" i="1"/>
  <c r="Q957" i="1"/>
  <c r="S957" i="1" s="1"/>
  <c r="R957" i="1"/>
  <c r="Q958" i="1"/>
  <c r="S958" i="1" s="1"/>
  <c r="R958" i="1"/>
  <c r="Q959" i="1"/>
  <c r="S959" i="1" s="1"/>
  <c r="R959" i="1"/>
  <c r="Q960" i="1"/>
  <c r="S960" i="1" s="1"/>
  <c r="R960" i="1"/>
  <c r="Q961" i="1"/>
  <c r="S961" i="1" s="1"/>
  <c r="R961" i="1"/>
  <c r="Q962" i="1"/>
  <c r="S962" i="1" s="1"/>
  <c r="R962" i="1"/>
  <c r="Q963" i="1"/>
  <c r="S963" i="1" s="1"/>
  <c r="R963" i="1"/>
  <c r="Q964" i="1"/>
  <c r="S964" i="1" s="1"/>
  <c r="R964" i="1"/>
  <c r="Q965" i="1"/>
  <c r="S965" i="1" s="1"/>
  <c r="R965" i="1"/>
  <c r="Q966" i="1"/>
  <c r="S966" i="1" s="1"/>
  <c r="R966" i="1"/>
  <c r="Q967" i="1"/>
  <c r="S967" i="1" s="1"/>
  <c r="R967" i="1"/>
  <c r="Q968" i="1"/>
  <c r="S968" i="1" s="1"/>
  <c r="R968" i="1"/>
  <c r="Q969" i="1"/>
  <c r="S969" i="1" s="1"/>
  <c r="R969" i="1"/>
  <c r="Q970" i="1"/>
  <c r="S970" i="1" s="1"/>
  <c r="R970" i="1"/>
  <c r="Q971" i="1"/>
  <c r="S971" i="1" s="1"/>
  <c r="R971" i="1"/>
  <c r="Q972" i="1"/>
  <c r="S972" i="1" s="1"/>
  <c r="R972" i="1"/>
  <c r="Q973" i="1"/>
  <c r="S973" i="1" s="1"/>
  <c r="R973" i="1"/>
  <c r="Q974" i="1"/>
  <c r="S974" i="1" s="1"/>
  <c r="R974" i="1"/>
  <c r="Q975" i="1"/>
  <c r="S975" i="1" s="1"/>
  <c r="R975" i="1"/>
  <c r="Q976" i="1"/>
  <c r="S976" i="1" s="1"/>
  <c r="R976" i="1"/>
  <c r="Q977" i="1"/>
  <c r="S977" i="1" s="1"/>
  <c r="R977" i="1"/>
  <c r="Q978" i="1"/>
  <c r="S978" i="1" s="1"/>
  <c r="R978" i="1"/>
  <c r="Q979" i="1"/>
  <c r="S979" i="1" s="1"/>
  <c r="R979" i="1"/>
  <c r="Q980" i="1"/>
  <c r="S980" i="1" s="1"/>
  <c r="R980" i="1"/>
  <c r="Q981" i="1"/>
  <c r="S981" i="1" s="1"/>
  <c r="R981" i="1"/>
  <c r="Q982" i="1"/>
  <c r="S982" i="1" s="1"/>
  <c r="R982" i="1"/>
  <c r="Q983" i="1"/>
  <c r="S983" i="1" s="1"/>
  <c r="R983" i="1"/>
  <c r="Q984" i="1"/>
  <c r="S984" i="1" s="1"/>
  <c r="R984" i="1"/>
  <c r="Q985" i="1"/>
  <c r="S985" i="1" s="1"/>
  <c r="R985" i="1"/>
  <c r="Q986" i="1"/>
  <c r="S986" i="1" s="1"/>
  <c r="R986" i="1"/>
  <c r="Q987" i="1"/>
  <c r="S987" i="1" s="1"/>
  <c r="R987" i="1"/>
  <c r="Q988" i="1"/>
  <c r="S988" i="1" s="1"/>
  <c r="R988" i="1"/>
  <c r="Q989" i="1"/>
  <c r="S989" i="1" s="1"/>
  <c r="R989" i="1"/>
  <c r="Q990" i="1"/>
  <c r="S990" i="1" s="1"/>
  <c r="R990" i="1"/>
  <c r="Q991" i="1"/>
  <c r="S991" i="1" s="1"/>
  <c r="R991" i="1"/>
  <c r="Q992" i="1"/>
  <c r="S992" i="1" s="1"/>
  <c r="R992" i="1"/>
  <c r="Q993" i="1"/>
  <c r="S993" i="1" s="1"/>
  <c r="R993" i="1"/>
  <c r="Q994" i="1"/>
  <c r="S994" i="1" s="1"/>
  <c r="R994" i="1"/>
  <c r="Q995" i="1"/>
  <c r="S995" i="1" s="1"/>
  <c r="R995" i="1"/>
  <c r="Q996" i="1"/>
  <c r="S996" i="1" s="1"/>
  <c r="R996" i="1"/>
  <c r="Q997" i="1"/>
  <c r="S997" i="1" s="1"/>
  <c r="R997" i="1"/>
  <c r="Q998" i="1"/>
  <c r="S998" i="1" s="1"/>
  <c r="R998" i="1"/>
  <c r="Q999" i="1"/>
  <c r="S999" i="1" s="1"/>
  <c r="R999" i="1"/>
  <c r="Q1000" i="1"/>
  <c r="S1000" i="1" s="1"/>
  <c r="R1000" i="1"/>
  <c r="Q1001" i="1"/>
  <c r="S1001" i="1" s="1"/>
  <c r="R1001" i="1"/>
  <c r="Q1002" i="1"/>
  <c r="S1002" i="1" s="1"/>
  <c r="R1002" i="1"/>
  <c r="Q1003" i="1"/>
  <c r="S1003" i="1" s="1"/>
  <c r="R1003" i="1"/>
  <c r="Q1004" i="1"/>
  <c r="S1004" i="1" s="1"/>
  <c r="R1004" i="1"/>
  <c r="Q1005" i="1"/>
  <c r="S1005" i="1" s="1"/>
  <c r="R1005" i="1"/>
  <c r="Q1006" i="1"/>
  <c r="S1006" i="1" s="1"/>
  <c r="R1006" i="1"/>
  <c r="Q1007" i="1"/>
  <c r="S1007" i="1" s="1"/>
  <c r="R1007" i="1"/>
  <c r="Q1008" i="1"/>
  <c r="S1008" i="1" s="1"/>
  <c r="R1008" i="1"/>
  <c r="Q1009" i="1"/>
  <c r="S1009" i="1" s="1"/>
  <c r="R1009" i="1"/>
  <c r="Q1010" i="1"/>
  <c r="S1010" i="1" s="1"/>
  <c r="R1010" i="1"/>
  <c r="Q1011" i="1"/>
  <c r="S1011" i="1" s="1"/>
  <c r="R1011" i="1"/>
  <c r="Q1012" i="1"/>
  <c r="S1012" i="1" s="1"/>
  <c r="R1012" i="1"/>
  <c r="Q1013" i="1"/>
  <c r="S1013" i="1" s="1"/>
  <c r="R1013" i="1"/>
  <c r="Q1014" i="1"/>
  <c r="S1014" i="1" s="1"/>
  <c r="R1014" i="1"/>
  <c r="Q1015" i="1"/>
  <c r="S1015" i="1" s="1"/>
  <c r="R1015" i="1"/>
  <c r="Q1016" i="1"/>
  <c r="S1016" i="1" s="1"/>
  <c r="R1016" i="1"/>
  <c r="Q1017" i="1"/>
  <c r="S1017" i="1" s="1"/>
  <c r="R1017" i="1"/>
  <c r="Q1018" i="1"/>
  <c r="S1018" i="1" s="1"/>
  <c r="R1018" i="1"/>
  <c r="Q1019" i="1"/>
  <c r="S1019" i="1" s="1"/>
  <c r="R1019" i="1"/>
  <c r="Q1020" i="1"/>
  <c r="S1020" i="1" s="1"/>
  <c r="R1020" i="1"/>
  <c r="Q1021" i="1"/>
  <c r="S1021" i="1" s="1"/>
  <c r="R1021" i="1"/>
  <c r="Q1022" i="1"/>
  <c r="S1022" i="1" s="1"/>
  <c r="R1022" i="1"/>
  <c r="Q1023" i="1"/>
  <c r="S1023" i="1" s="1"/>
  <c r="R1023" i="1"/>
  <c r="Q1024" i="1"/>
  <c r="S1024" i="1" s="1"/>
  <c r="R1024" i="1"/>
  <c r="Q1025" i="1"/>
  <c r="S1025" i="1" s="1"/>
  <c r="R1025" i="1"/>
  <c r="Q1026" i="1"/>
  <c r="S1026" i="1" s="1"/>
  <c r="R1026" i="1"/>
  <c r="Q1027" i="1"/>
  <c r="S1027" i="1" s="1"/>
  <c r="R1027" i="1"/>
  <c r="Q1028" i="1"/>
  <c r="S1028" i="1" s="1"/>
  <c r="R1028" i="1"/>
  <c r="Q1029" i="1"/>
  <c r="S1029" i="1" s="1"/>
  <c r="R1029" i="1"/>
  <c r="Q1030" i="1"/>
  <c r="S1030" i="1" s="1"/>
  <c r="R1030" i="1"/>
  <c r="Q1031" i="1"/>
  <c r="S1031" i="1" s="1"/>
  <c r="R1031" i="1"/>
  <c r="Q1032" i="1"/>
  <c r="S1032" i="1" s="1"/>
  <c r="R1032" i="1"/>
  <c r="Q1033" i="1"/>
  <c r="S1033" i="1" s="1"/>
  <c r="R1033" i="1"/>
  <c r="Q1034" i="1"/>
  <c r="S1034" i="1" s="1"/>
  <c r="R1034" i="1"/>
  <c r="Q1035" i="1"/>
  <c r="S1035" i="1" s="1"/>
  <c r="R1035" i="1"/>
  <c r="Q1036" i="1"/>
  <c r="S1036" i="1" s="1"/>
  <c r="R1036" i="1"/>
  <c r="Q1037" i="1"/>
  <c r="S1037" i="1" s="1"/>
  <c r="R1037" i="1"/>
  <c r="Q1038" i="1"/>
  <c r="S1038" i="1" s="1"/>
  <c r="R1038" i="1"/>
  <c r="Q1039" i="1"/>
  <c r="S1039" i="1" s="1"/>
  <c r="R1039" i="1"/>
  <c r="Q1040" i="1"/>
  <c r="S1040" i="1" s="1"/>
  <c r="R1040" i="1"/>
  <c r="Q1041" i="1"/>
  <c r="S1041" i="1" s="1"/>
  <c r="R1041" i="1"/>
  <c r="Q1042" i="1"/>
  <c r="S1042" i="1" s="1"/>
  <c r="R1042" i="1"/>
  <c r="Q1043" i="1"/>
  <c r="S1043" i="1" s="1"/>
  <c r="R1043" i="1"/>
  <c r="Q1044" i="1"/>
  <c r="S1044" i="1" s="1"/>
  <c r="R1044" i="1"/>
  <c r="Q3081" i="1"/>
  <c r="S3081" i="1" s="1"/>
  <c r="R3081" i="1"/>
  <c r="Q3082" i="1"/>
  <c r="S3082" i="1" s="1"/>
  <c r="R3082" i="1"/>
  <c r="Q3083" i="1"/>
  <c r="S3083" i="1" s="1"/>
  <c r="R3083" i="1"/>
  <c r="Q3084" i="1"/>
  <c r="S3084" i="1" s="1"/>
  <c r="R3084" i="1"/>
  <c r="Q3085" i="1"/>
  <c r="S3085" i="1" s="1"/>
  <c r="R3085" i="1"/>
  <c r="Q3086" i="1"/>
  <c r="S3086" i="1" s="1"/>
  <c r="R3086" i="1"/>
  <c r="Q3087" i="1"/>
  <c r="S3087" i="1" s="1"/>
  <c r="R3087" i="1"/>
  <c r="Q3088" i="1"/>
  <c r="S3088" i="1" s="1"/>
  <c r="R3088" i="1"/>
  <c r="Q3089" i="1"/>
  <c r="S3089" i="1" s="1"/>
  <c r="R3089" i="1"/>
  <c r="Q3090" i="1"/>
  <c r="S3090" i="1" s="1"/>
  <c r="R3090" i="1"/>
  <c r="Q3091" i="1"/>
  <c r="S3091" i="1" s="1"/>
  <c r="R3091" i="1"/>
  <c r="Q3092" i="1"/>
  <c r="S3092" i="1" s="1"/>
  <c r="R3092" i="1"/>
  <c r="Q3093" i="1"/>
  <c r="S3093" i="1" s="1"/>
  <c r="R3093" i="1"/>
  <c r="Q3094" i="1"/>
  <c r="S3094" i="1" s="1"/>
  <c r="R3094" i="1"/>
  <c r="Q3095" i="1"/>
  <c r="S3095" i="1" s="1"/>
  <c r="R3095" i="1"/>
  <c r="Q3096" i="1"/>
  <c r="S3096" i="1" s="1"/>
  <c r="R3096" i="1"/>
  <c r="Q3097" i="1"/>
  <c r="S3097" i="1" s="1"/>
  <c r="R3097" i="1"/>
  <c r="Q3098" i="1"/>
  <c r="S3098" i="1" s="1"/>
  <c r="R3098" i="1"/>
  <c r="Q3099" i="1"/>
  <c r="S3099" i="1" s="1"/>
  <c r="R3099" i="1"/>
  <c r="Q3100" i="1"/>
  <c r="S3100" i="1" s="1"/>
  <c r="R3100" i="1"/>
  <c r="Q3101" i="1"/>
  <c r="S3101" i="1" s="1"/>
  <c r="R3101" i="1"/>
  <c r="Q3102" i="1"/>
  <c r="S3102" i="1" s="1"/>
  <c r="R3102" i="1"/>
  <c r="Q3103" i="1"/>
  <c r="S3103" i="1" s="1"/>
  <c r="R3103" i="1"/>
  <c r="Q3104" i="1"/>
  <c r="S3104" i="1" s="1"/>
  <c r="R3104" i="1"/>
  <c r="Q3105" i="1"/>
  <c r="S3105" i="1" s="1"/>
  <c r="R3105" i="1"/>
  <c r="Q3106" i="1"/>
  <c r="S3106" i="1" s="1"/>
  <c r="R3106" i="1"/>
  <c r="Q3107" i="1"/>
  <c r="S3107" i="1" s="1"/>
  <c r="R3107" i="1"/>
  <c r="Q3108" i="1"/>
  <c r="S3108" i="1" s="1"/>
  <c r="R3108" i="1"/>
  <c r="Q3109" i="1"/>
  <c r="S3109" i="1" s="1"/>
  <c r="R3109" i="1"/>
  <c r="Q3110" i="1"/>
  <c r="S3110" i="1" s="1"/>
  <c r="R3110" i="1"/>
  <c r="Q3111" i="1"/>
  <c r="S3111" i="1" s="1"/>
  <c r="R3111" i="1"/>
  <c r="Q3112" i="1"/>
  <c r="S3112" i="1" s="1"/>
  <c r="R3112" i="1"/>
  <c r="Q3113" i="1"/>
  <c r="S3113" i="1" s="1"/>
  <c r="R3113" i="1"/>
  <c r="Q3114" i="1"/>
  <c r="S3114" i="1" s="1"/>
  <c r="R3114" i="1"/>
  <c r="Q3115" i="1"/>
  <c r="S3115" i="1" s="1"/>
  <c r="R3115" i="1"/>
  <c r="Q3116" i="1"/>
  <c r="S3116" i="1" s="1"/>
  <c r="R3116" i="1"/>
  <c r="Q3117" i="1"/>
  <c r="S3117" i="1" s="1"/>
  <c r="R3117" i="1"/>
  <c r="Q3118" i="1"/>
  <c r="S3118" i="1" s="1"/>
  <c r="R3118" i="1"/>
  <c r="Q3119" i="1"/>
  <c r="S3119" i="1" s="1"/>
  <c r="R3119" i="1"/>
  <c r="Q3120" i="1"/>
  <c r="S3120" i="1" s="1"/>
  <c r="R3120" i="1"/>
  <c r="Q1045" i="1"/>
  <c r="S1045" i="1" s="1"/>
  <c r="R1045" i="1"/>
  <c r="Q1046" i="1"/>
  <c r="S1046" i="1" s="1"/>
  <c r="R1046" i="1"/>
  <c r="Q1047" i="1"/>
  <c r="S1047" i="1" s="1"/>
  <c r="R1047" i="1"/>
  <c r="Q1048" i="1"/>
  <c r="S1048" i="1" s="1"/>
  <c r="R1048" i="1"/>
  <c r="Q1049" i="1"/>
  <c r="S1049" i="1" s="1"/>
  <c r="R1049" i="1"/>
  <c r="Q1050" i="1"/>
  <c r="S1050" i="1" s="1"/>
  <c r="R1050" i="1"/>
  <c r="Q1051" i="1"/>
  <c r="S1051" i="1" s="1"/>
  <c r="R1051" i="1"/>
  <c r="Q1052" i="1"/>
  <c r="S1052" i="1" s="1"/>
  <c r="R1052" i="1"/>
  <c r="Q1053" i="1"/>
  <c r="S1053" i="1" s="1"/>
  <c r="R1053" i="1"/>
  <c r="Q1054" i="1"/>
  <c r="S1054" i="1" s="1"/>
  <c r="R1054" i="1"/>
  <c r="Q1055" i="1"/>
  <c r="S1055" i="1" s="1"/>
  <c r="R1055" i="1"/>
  <c r="Q1056" i="1"/>
  <c r="S1056" i="1" s="1"/>
  <c r="R1056" i="1"/>
  <c r="Q1057" i="1"/>
  <c r="S1057" i="1" s="1"/>
  <c r="R1057" i="1"/>
  <c r="Q1058" i="1"/>
  <c r="S1058" i="1" s="1"/>
  <c r="R1058" i="1"/>
  <c r="Q1059" i="1"/>
  <c r="S1059" i="1" s="1"/>
  <c r="R1059" i="1"/>
  <c r="Q1060" i="1"/>
  <c r="S1060" i="1" s="1"/>
  <c r="R1060" i="1"/>
  <c r="Q1061" i="1"/>
  <c r="S1061" i="1" s="1"/>
  <c r="R1061" i="1"/>
  <c r="Q1062" i="1"/>
  <c r="S1062" i="1" s="1"/>
  <c r="R1062" i="1"/>
  <c r="Q1063" i="1"/>
  <c r="S1063" i="1" s="1"/>
  <c r="R1063" i="1"/>
  <c r="Q1064" i="1"/>
  <c r="S1064" i="1" s="1"/>
  <c r="R1064" i="1"/>
  <c r="Q1065" i="1"/>
  <c r="S1065" i="1" s="1"/>
  <c r="R1065" i="1"/>
  <c r="Q1066" i="1"/>
  <c r="S1066" i="1" s="1"/>
  <c r="R1066" i="1"/>
  <c r="Q1067" i="1"/>
  <c r="S1067" i="1" s="1"/>
  <c r="R1067" i="1"/>
  <c r="Q1068" i="1"/>
  <c r="S1068" i="1" s="1"/>
  <c r="R1068" i="1"/>
  <c r="Q1069" i="1"/>
  <c r="S1069" i="1" s="1"/>
  <c r="R1069" i="1"/>
  <c r="Q1070" i="1"/>
  <c r="S1070" i="1" s="1"/>
  <c r="R1070" i="1"/>
  <c r="Q1071" i="1"/>
  <c r="S1071" i="1" s="1"/>
  <c r="R1071" i="1"/>
  <c r="Q1072" i="1"/>
  <c r="S1072" i="1" s="1"/>
  <c r="R1072" i="1"/>
  <c r="Q1073" i="1"/>
  <c r="S1073" i="1" s="1"/>
  <c r="R1073" i="1"/>
  <c r="Q1074" i="1"/>
  <c r="S1074" i="1" s="1"/>
  <c r="R1074" i="1"/>
  <c r="Q1075" i="1"/>
  <c r="S1075" i="1" s="1"/>
  <c r="R1075" i="1"/>
  <c r="Q1076" i="1"/>
  <c r="S1076" i="1" s="1"/>
  <c r="R1076" i="1"/>
  <c r="Q1077" i="1"/>
  <c r="S1077" i="1" s="1"/>
  <c r="R1077" i="1"/>
  <c r="Q1078" i="1"/>
  <c r="S1078" i="1" s="1"/>
  <c r="R1078" i="1"/>
  <c r="Q1079" i="1"/>
  <c r="S1079" i="1" s="1"/>
  <c r="R1079" i="1"/>
  <c r="Q1080" i="1"/>
  <c r="S1080" i="1" s="1"/>
  <c r="R1080" i="1"/>
  <c r="Q1081" i="1"/>
  <c r="S1081" i="1" s="1"/>
  <c r="R1081" i="1"/>
  <c r="Q1082" i="1"/>
  <c r="S1082" i="1" s="1"/>
  <c r="R1082" i="1"/>
  <c r="Q1083" i="1"/>
  <c r="S1083" i="1" s="1"/>
  <c r="R1083" i="1"/>
  <c r="Q1084" i="1"/>
  <c r="S1084" i="1" s="1"/>
  <c r="R1084" i="1"/>
  <c r="Q1085" i="1"/>
  <c r="S1085" i="1" s="1"/>
  <c r="R1085" i="1"/>
  <c r="Q1086" i="1"/>
  <c r="S1086" i="1" s="1"/>
  <c r="R1086" i="1"/>
  <c r="Q1087" i="1"/>
  <c r="S1087" i="1" s="1"/>
  <c r="R1087" i="1"/>
  <c r="Q1088" i="1"/>
  <c r="S1088" i="1" s="1"/>
  <c r="R1088" i="1"/>
  <c r="Q1089" i="1"/>
  <c r="S1089" i="1" s="1"/>
  <c r="R1089" i="1"/>
  <c r="Q1090" i="1"/>
  <c r="S1090" i="1" s="1"/>
  <c r="R1090" i="1"/>
  <c r="Q1091" i="1"/>
  <c r="S1091" i="1" s="1"/>
  <c r="R1091" i="1"/>
  <c r="Q1092" i="1"/>
  <c r="S1092" i="1" s="1"/>
  <c r="R1092" i="1"/>
  <c r="Q1093" i="1"/>
  <c r="S1093" i="1" s="1"/>
  <c r="R1093" i="1"/>
  <c r="Q1094" i="1"/>
  <c r="S1094" i="1" s="1"/>
  <c r="R1094" i="1"/>
  <c r="Q1095" i="1"/>
  <c r="S1095" i="1" s="1"/>
  <c r="R1095" i="1"/>
  <c r="Q1096" i="1"/>
  <c r="S1096" i="1" s="1"/>
  <c r="R1096" i="1"/>
  <c r="Q1097" i="1"/>
  <c r="S1097" i="1" s="1"/>
  <c r="R1097" i="1"/>
  <c r="Q1098" i="1"/>
  <c r="S1098" i="1" s="1"/>
  <c r="R1098" i="1"/>
  <c r="Q1099" i="1"/>
  <c r="S1099" i="1" s="1"/>
  <c r="R1099" i="1"/>
  <c r="Q1100" i="1"/>
  <c r="S1100" i="1" s="1"/>
  <c r="R1100" i="1"/>
  <c r="Q1101" i="1"/>
  <c r="S1101" i="1" s="1"/>
  <c r="R1101" i="1"/>
  <c r="Q1102" i="1"/>
  <c r="S1102" i="1" s="1"/>
  <c r="R1102" i="1"/>
  <c r="Q1103" i="1"/>
  <c r="S1103" i="1" s="1"/>
  <c r="R1103" i="1"/>
  <c r="Q1104" i="1"/>
  <c r="S1104" i="1" s="1"/>
  <c r="R1104" i="1"/>
  <c r="Q1105" i="1"/>
  <c r="S1105" i="1" s="1"/>
  <c r="R1105" i="1"/>
  <c r="Q1106" i="1"/>
  <c r="S1106" i="1" s="1"/>
  <c r="R1106" i="1"/>
  <c r="Q1107" i="1"/>
  <c r="S1107" i="1" s="1"/>
  <c r="R1107" i="1"/>
  <c r="Q1108" i="1"/>
  <c r="S1108" i="1" s="1"/>
  <c r="R1108" i="1"/>
  <c r="Q1109" i="1"/>
  <c r="S1109" i="1" s="1"/>
  <c r="R1109" i="1"/>
  <c r="Q1110" i="1"/>
  <c r="S1110" i="1" s="1"/>
  <c r="R1110" i="1"/>
  <c r="Q1111" i="1"/>
  <c r="S1111" i="1" s="1"/>
  <c r="R1111" i="1"/>
  <c r="Q1112" i="1"/>
  <c r="S1112" i="1" s="1"/>
  <c r="R1112" i="1"/>
  <c r="Q1113" i="1"/>
  <c r="S1113" i="1" s="1"/>
  <c r="R1113" i="1"/>
  <c r="Q1114" i="1"/>
  <c r="S1114" i="1" s="1"/>
  <c r="R1114" i="1"/>
  <c r="Q1115" i="1"/>
  <c r="S1115" i="1" s="1"/>
  <c r="R1115" i="1"/>
  <c r="Q1116" i="1"/>
  <c r="S1116" i="1" s="1"/>
  <c r="R1116" i="1"/>
  <c r="Q1117" i="1"/>
  <c r="S1117" i="1" s="1"/>
  <c r="R1117" i="1"/>
  <c r="Q1118" i="1"/>
  <c r="S1118" i="1" s="1"/>
  <c r="R1118" i="1"/>
  <c r="Q1119" i="1"/>
  <c r="S1119" i="1" s="1"/>
  <c r="R1119" i="1"/>
  <c r="Q1120" i="1"/>
  <c r="S1120" i="1" s="1"/>
  <c r="R1120" i="1"/>
  <c r="Q1121" i="1"/>
  <c r="S1121" i="1" s="1"/>
  <c r="R1121" i="1"/>
  <c r="Q1122" i="1"/>
  <c r="S1122" i="1" s="1"/>
  <c r="R1122" i="1"/>
  <c r="Q1123" i="1"/>
  <c r="S1123" i="1" s="1"/>
  <c r="R1123" i="1"/>
  <c r="Q1124" i="1"/>
  <c r="S1124" i="1" s="1"/>
  <c r="R1124" i="1"/>
  <c r="Q1125" i="1"/>
  <c r="S1125" i="1" s="1"/>
  <c r="R1125" i="1"/>
  <c r="Q1126" i="1"/>
  <c r="S1126" i="1" s="1"/>
  <c r="R1126" i="1"/>
  <c r="Q1127" i="1"/>
  <c r="S1127" i="1" s="1"/>
  <c r="R1127" i="1"/>
  <c r="Q1128" i="1"/>
  <c r="S1128" i="1" s="1"/>
  <c r="R1128" i="1"/>
  <c r="Q1129" i="1"/>
  <c r="S1129" i="1" s="1"/>
  <c r="R1129" i="1"/>
  <c r="Q1130" i="1"/>
  <c r="S1130" i="1" s="1"/>
  <c r="R1130" i="1"/>
  <c r="Q1131" i="1"/>
  <c r="S1131" i="1" s="1"/>
  <c r="R1131" i="1"/>
  <c r="Q1132" i="1"/>
  <c r="S1132" i="1" s="1"/>
  <c r="R1132" i="1"/>
  <c r="Q1133" i="1"/>
  <c r="S1133" i="1" s="1"/>
  <c r="R1133" i="1"/>
  <c r="Q1134" i="1"/>
  <c r="S1134" i="1" s="1"/>
  <c r="R1134" i="1"/>
  <c r="Q1135" i="1"/>
  <c r="S1135" i="1" s="1"/>
  <c r="R1135" i="1"/>
  <c r="Q1136" i="1"/>
  <c r="S1136" i="1" s="1"/>
  <c r="R1136" i="1"/>
  <c r="Q1137" i="1"/>
  <c r="S1137" i="1" s="1"/>
  <c r="R1137" i="1"/>
  <c r="Q1138" i="1"/>
  <c r="S1138" i="1" s="1"/>
  <c r="R1138" i="1"/>
  <c r="Q1139" i="1"/>
  <c r="S1139" i="1" s="1"/>
  <c r="R1139" i="1"/>
  <c r="Q1140" i="1"/>
  <c r="S1140" i="1" s="1"/>
  <c r="R1140" i="1"/>
  <c r="Q1141" i="1"/>
  <c r="S1141" i="1" s="1"/>
  <c r="R1141" i="1"/>
  <c r="Q1142" i="1"/>
  <c r="S1142" i="1" s="1"/>
  <c r="R1142" i="1"/>
  <c r="Q1143" i="1"/>
  <c r="S1143" i="1" s="1"/>
  <c r="R1143" i="1"/>
  <c r="Q1144" i="1"/>
  <c r="S1144" i="1" s="1"/>
  <c r="R1144" i="1"/>
  <c r="Q1145" i="1"/>
  <c r="S1145" i="1" s="1"/>
  <c r="R1145" i="1"/>
  <c r="Q1146" i="1"/>
  <c r="S1146" i="1" s="1"/>
  <c r="R1146" i="1"/>
  <c r="Q1147" i="1"/>
  <c r="S1147" i="1" s="1"/>
  <c r="R1147" i="1"/>
  <c r="Q1148" i="1"/>
  <c r="S1148" i="1" s="1"/>
  <c r="R1148" i="1"/>
  <c r="Q1149" i="1"/>
  <c r="S1149" i="1" s="1"/>
  <c r="R1149" i="1"/>
  <c r="Q1150" i="1"/>
  <c r="S1150" i="1" s="1"/>
  <c r="R1150" i="1"/>
  <c r="Q1151" i="1"/>
  <c r="S1151" i="1" s="1"/>
  <c r="R1151" i="1"/>
  <c r="Q1152" i="1"/>
  <c r="S1152" i="1" s="1"/>
  <c r="R1152" i="1"/>
  <c r="Q1153" i="1"/>
  <c r="S1153" i="1" s="1"/>
  <c r="R1153" i="1"/>
  <c r="Q1154" i="1"/>
  <c r="S1154" i="1" s="1"/>
  <c r="R1154" i="1"/>
  <c r="Q1155" i="1"/>
  <c r="S1155" i="1" s="1"/>
  <c r="R1155" i="1"/>
  <c r="Q1156" i="1"/>
  <c r="S1156" i="1" s="1"/>
  <c r="R1156" i="1"/>
  <c r="Q1157" i="1"/>
  <c r="S1157" i="1" s="1"/>
  <c r="R1157" i="1"/>
  <c r="Q1158" i="1"/>
  <c r="S1158" i="1" s="1"/>
  <c r="R1158" i="1"/>
  <c r="Q1159" i="1"/>
  <c r="S1159" i="1" s="1"/>
  <c r="R1159" i="1"/>
  <c r="Q1160" i="1"/>
  <c r="S1160" i="1" s="1"/>
  <c r="R1160" i="1"/>
  <c r="Q1161" i="1"/>
  <c r="S1161" i="1" s="1"/>
  <c r="R1161" i="1"/>
  <c r="Q1162" i="1"/>
  <c r="S1162" i="1" s="1"/>
  <c r="R1162" i="1"/>
  <c r="Q1163" i="1"/>
  <c r="S1163" i="1" s="1"/>
  <c r="R1163" i="1"/>
  <c r="Q1164" i="1"/>
  <c r="S1164" i="1" s="1"/>
  <c r="R1164" i="1"/>
  <c r="Q1165" i="1"/>
  <c r="S1165" i="1" s="1"/>
  <c r="R1165" i="1"/>
  <c r="Q1166" i="1"/>
  <c r="S1166" i="1" s="1"/>
  <c r="R1166" i="1"/>
  <c r="Q1167" i="1"/>
  <c r="S1167" i="1" s="1"/>
  <c r="R1167" i="1"/>
  <c r="Q1168" i="1"/>
  <c r="S1168" i="1" s="1"/>
  <c r="R1168" i="1"/>
  <c r="Q1169" i="1"/>
  <c r="S1169" i="1" s="1"/>
  <c r="R1169" i="1"/>
  <c r="Q1170" i="1"/>
  <c r="S1170" i="1" s="1"/>
  <c r="R1170" i="1"/>
  <c r="Q1171" i="1"/>
  <c r="S1171" i="1" s="1"/>
  <c r="R1171" i="1"/>
  <c r="Q1172" i="1"/>
  <c r="S1172" i="1" s="1"/>
  <c r="R1172" i="1"/>
  <c r="Q1173" i="1"/>
  <c r="S1173" i="1" s="1"/>
  <c r="R1173" i="1"/>
  <c r="Q1174" i="1"/>
  <c r="S1174" i="1" s="1"/>
  <c r="R1174" i="1"/>
  <c r="Q1175" i="1"/>
  <c r="S1175" i="1" s="1"/>
  <c r="R1175" i="1"/>
  <c r="Q1176" i="1"/>
  <c r="S1176" i="1" s="1"/>
  <c r="R1176" i="1"/>
  <c r="Q1177" i="1"/>
  <c r="S1177" i="1" s="1"/>
  <c r="R1177" i="1"/>
  <c r="Q1178" i="1"/>
  <c r="S1178" i="1" s="1"/>
  <c r="R1178" i="1"/>
  <c r="Q1179" i="1"/>
  <c r="S1179" i="1" s="1"/>
  <c r="R1179" i="1"/>
  <c r="Q1180" i="1"/>
  <c r="S1180" i="1" s="1"/>
  <c r="R1180" i="1"/>
  <c r="Q1181" i="1"/>
  <c r="S1181" i="1" s="1"/>
  <c r="R1181" i="1"/>
  <c r="Q1182" i="1"/>
  <c r="S1182" i="1" s="1"/>
  <c r="R1182" i="1"/>
  <c r="Q1183" i="1"/>
  <c r="S1183" i="1" s="1"/>
  <c r="R1183" i="1"/>
  <c r="Q1184" i="1"/>
  <c r="S1184" i="1" s="1"/>
  <c r="R1184" i="1"/>
  <c r="Q1185" i="1"/>
  <c r="S1185" i="1" s="1"/>
  <c r="R1185" i="1"/>
  <c r="Q1186" i="1"/>
  <c r="S1186" i="1" s="1"/>
  <c r="R1186" i="1"/>
  <c r="Q1187" i="1"/>
  <c r="S1187" i="1" s="1"/>
  <c r="R1187" i="1"/>
  <c r="Q1188" i="1"/>
  <c r="S1188" i="1" s="1"/>
  <c r="R1188" i="1"/>
  <c r="Q1189" i="1"/>
  <c r="S1189" i="1" s="1"/>
  <c r="R1189" i="1"/>
  <c r="Q1190" i="1"/>
  <c r="S1190" i="1" s="1"/>
  <c r="R1190" i="1"/>
  <c r="Q1191" i="1"/>
  <c r="S1191" i="1" s="1"/>
  <c r="R1191" i="1"/>
  <c r="Q1192" i="1"/>
  <c r="S1192" i="1" s="1"/>
  <c r="R1192" i="1"/>
  <c r="Q1193" i="1"/>
  <c r="S1193" i="1" s="1"/>
  <c r="R1193" i="1"/>
  <c r="Q1194" i="1"/>
  <c r="S1194" i="1" s="1"/>
  <c r="R1194" i="1"/>
  <c r="Q1195" i="1"/>
  <c r="S1195" i="1" s="1"/>
  <c r="R1195" i="1"/>
  <c r="Q1196" i="1"/>
  <c r="S1196" i="1" s="1"/>
  <c r="R1196" i="1"/>
  <c r="Q1197" i="1"/>
  <c r="S1197" i="1" s="1"/>
  <c r="R1197" i="1"/>
  <c r="Q1198" i="1"/>
  <c r="S1198" i="1" s="1"/>
  <c r="R1198" i="1"/>
  <c r="Q1199" i="1"/>
  <c r="S1199" i="1" s="1"/>
  <c r="R1199" i="1"/>
  <c r="Q1200" i="1"/>
  <c r="S1200" i="1" s="1"/>
  <c r="R1200" i="1"/>
  <c r="Q1201" i="1"/>
  <c r="S1201" i="1" s="1"/>
  <c r="R1201" i="1"/>
  <c r="Q1202" i="1"/>
  <c r="S1202" i="1" s="1"/>
  <c r="R1202" i="1"/>
  <c r="Q1203" i="1"/>
  <c r="S1203" i="1" s="1"/>
  <c r="R1203" i="1"/>
  <c r="Q1204" i="1"/>
  <c r="S1204" i="1" s="1"/>
  <c r="R1204" i="1"/>
  <c r="Q2207" i="1"/>
  <c r="S2207" i="1" s="1"/>
  <c r="R2207" i="1"/>
  <c r="Q2208" i="1"/>
  <c r="S2208" i="1" s="1"/>
  <c r="R2208" i="1"/>
  <c r="Q2209" i="1"/>
  <c r="S2209" i="1" s="1"/>
  <c r="R2209" i="1"/>
  <c r="Q2210" i="1"/>
  <c r="S2210" i="1" s="1"/>
  <c r="R2210" i="1"/>
  <c r="Q2211" i="1"/>
  <c r="S2211" i="1" s="1"/>
  <c r="R2211" i="1"/>
  <c r="Q2212" i="1"/>
  <c r="S2212" i="1" s="1"/>
  <c r="R2212" i="1"/>
  <c r="Q1205" i="1"/>
  <c r="S1205" i="1" s="1"/>
  <c r="R1205" i="1"/>
  <c r="Q1206" i="1"/>
  <c r="S1206" i="1" s="1"/>
  <c r="R1206" i="1"/>
  <c r="Q1207" i="1"/>
  <c r="S1207" i="1" s="1"/>
  <c r="R1207" i="1"/>
  <c r="Q1208" i="1"/>
  <c r="S1208" i="1" s="1"/>
  <c r="R1208" i="1"/>
  <c r="Q1209" i="1"/>
  <c r="S1209" i="1" s="1"/>
  <c r="R1209" i="1"/>
  <c r="Q1210" i="1"/>
  <c r="S1210" i="1" s="1"/>
  <c r="R1210" i="1"/>
  <c r="Q1211" i="1"/>
  <c r="S1211" i="1" s="1"/>
  <c r="R1211" i="1"/>
  <c r="Q1212" i="1"/>
  <c r="S1212" i="1" s="1"/>
  <c r="R1212" i="1"/>
  <c r="Q1213" i="1"/>
  <c r="S1213" i="1" s="1"/>
  <c r="R1213" i="1"/>
  <c r="Q1214" i="1"/>
  <c r="S1214" i="1" s="1"/>
  <c r="R1214" i="1"/>
  <c r="Q1215" i="1"/>
  <c r="S1215" i="1" s="1"/>
  <c r="R1215" i="1"/>
  <c r="Q1216" i="1"/>
  <c r="S1216" i="1" s="1"/>
  <c r="R1216" i="1"/>
  <c r="Q1217" i="1"/>
  <c r="S1217" i="1" s="1"/>
  <c r="R1217" i="1"/>
  <c r="Q1218" i="1"/>
  <c r="S1218" i="1" s="1"/>
  <c r="R1218" i="1"/>
  <c r="Q3981" i="1"/>
  <c r="S3981" i="1" s="1"/>
  <c r="R3981" i="1"/>
  <c r="Q3982" i="1"/>
  <c r="S3982" i="1" s="1"/>
  <c r="R3982" i="1"/>
  <c r="Q3983" i="1"/>
  <c r="S3983" i="1" s="1"/>
  <c r="R3983" i="1"/>
  <c r="Q3984" i="1"/>
  <c r="S3984" i="1" s="1"/>
  <c r="R3984" i="1"/>
  <c r="Q3985" i="1"/>
  <c r="S3985" i="1" s="1"/>
  <c r="R3985" i="1"/>
  <c r="Q3986" i="1"/>
  <c r="S3986" i="1" s="1"/>
  <c r="R3986" i="1"/>
  <c r="Q3987" i="1"/>
  <c r="S3987" i="1" s="1"/>
  <c r="R3987" i="1"/>
  <c r="Q3988" i="1"/>
  <c r="S3988" i="1" s="1"/>
  <c r="R3988" i="1"/>
  <c r="Q3989" i="1"/>
  <c r="S3989" i="1" s="1"/>
  <c r="R3989" i="1"/>
  <c r="Q3990" i="1"/>
  <c r="S3990" i="1" s="1"/>
  <c r="R3990" i="1"/>
  <c r="Q3991" i="1"/>
  <c r="S3991" i="1" s="1"/>
  <c r="R3991" i="1"/>
  <c r="Q3992" i="1"/>
  <c r="S3992" i="1" s="1"/>
  <c r="R3992" i="1"/>
  <c r="Q3993" i="1"/>
  <c r="S3993" i="1" s="1"/>
  <c r="R3993" i="1"/>
  <c r="Q3994" i="1"/>
  <c r="S3994" i="1" s="1"/>
  <c r="R3994" i="1"/>
  <c r="Q3995" i="1"/>
  <c r="S3995" i="1" s="1"/>
  <c r="R3995" i="1"/>
  <c r="Q3996" i="1"/>
  <c r="S3996" i="1" s="1"/>
  <c r="R3996" i="1"/>
  <c r="Q3997" i="1"/>
  <c r="S3997" i="1" s="1"/>
  <c r="R3997" i="1"/>
  <c r="Q3998" i="1"/>
  <c r="S3998" i="1" s="1"/>
  <c r="R3998" i="1"/>
  <c r="Q3999" i="1"/>
  <c r="S3999" i="1" s="1"/>
  <c r="R3999" i="1"/>
  <c r="Q4000" i="1"/>
  <c r="S4000" i="1" s="1"/>
  <c r="R4000" i="1"/>
  <c r="Q4001" i="1"/>
  <c r="S4001" i="1" s="1"/>
  <c r="R4001" i="1"/>
  <c r="Q4002" i="1"/>
  <c r="S4002" i="1" s="1"/>
  <c r="R4002" i="1"/>
  <c r="Q4003" i="1"/>
  <c r="S4003" i="1" s="1"/>
  <c r="R4003" i="1"/>
  <c r="Q4004" i="1"/>
  <c r="S4004" i="1" s="1"/>
  <c r="R4004" i="1"/>
  <c r="Q4005" i="1"/>
  <c r="S4005" i="1" s="1"/>
  <c r="R4005" i="1"/>
  <c r="Q4006" i="1"/>
  <c r="S4006" i="1" s="1"/>
  <c r="R4006" i="1"/>
  <c r="Q4007" i="1"/>
  <c r="S4007" i="1" s="1"/>
  <c r="R4007" i="1"/>
  <c r="Q4008" i="1"/>
  <c r="S4008" i="1" s="1"/>
  <c r="R4008" i="1"/>
  <c r="Q4009" i="1"/>
  <c r="S4009" i="1" s="1"/>
  <c r="R4009" i="1"/>
  <c r="Q4010" i="1"/>
  <c r="S4010" i="1" s="1"/>
  <c r="R4010" i="1"/>
  <c r="Q4011" i="1"/>
  <c r="S4011" i="1" s="1"/>
  <c r="R4011" i="1"/>
  <c r="Q4012" i="1"/>
  <c r="S4012" i="1" s="1"/>
  <c r="R4012" i="1"/>
  <c r="Q4013" i="1"/>
  <c r="S4013" i="1" s="1"/>
  <c r="R4013" i="1"/>
  <c r="Q4014" i="1"/>
  <c r="S4014" i="1" s="1"/>
  <c r="R4014" i="1"/>
  <c r="Q4015" i="1"/>
  <c r="S4015" i="1" s="1"/>
  <c r="R4015" i="1"/>
  <c r="Q4016" i="1"/>
  <c r="S4016" i="1" s="1"/>
  <c r="R4016" i="1"/>
  <c r="Q4017" i="1"/>
  <c r="S4017" i="1" s="1"/>
  <c r="R4017" i="1"/>
  <c r="Q4018" i="1"/>
  <c r="S4018" i="1" s="1"/>
  <c r="R4018" i="1"/>
  <c r="Q4019" i="1"/>
  <c r="S4019" i="1" s="1"/>
  <c r="R4019" i="1"/>
  <c r="Q4020" i="1"/>
  <c r="S4020" i="1" s="1"/>
  <c r="R4020" i="1"/>
  <c r="Q4021" i="1"/>
  <c r="S4021" i="1" s="1"/>
  <c r="R4021" i="1"/>
  <c r="Q4022" i="1"/>
  <c r="S4022" i="1" s="1"/>
  <c r="R4022" i="1"/>
  <c r="Q4023" i="1"/>
  <c r="S4023" i="1" s="1"/>
  <c r="R4023" i="1"/>
  <c r="Q4024" i="1"/>
  <c r="S4024" i="1" s="1"/>
  <c r="R4024" i="1"/>
  <c r="Q4025" i="1"/>
  <c r="S4025" i="1" s="1"/>
  <c r="R4025" i="1"/>
  <c r="Q4026" i="1"/>
  <c r="S4026" i="1" s="1"/>
  <c r="R4026" i="1"/>
  <c r="Q4027" i="1"/>
  <c r="S4027" i="1" s="1"/>
  <c r="R4027" i="1"/>
  <c r="Q4028" i="1"/>
  <c r="S4028" i="1" s="1"/>
  <c r="R4028" i="1"/>
  <c r="Q4029" i="1"/>
  <c r="S4029" i="1" s="1"/>
  <c r="R4029" i="1"/>
  <c r="Q4030" i="1"/>
  <c r="S4030" i="1" s="1"/>
  <c r="R4030" i="1"/>
  <c r="Q4031" i="1"/>
  <c r="S4031" i="1" s="1"/>
  <c r="R4031" i="1"/>
  <c r="Q4032" i="1"/>
  <c r="S4032" i="1" s="1"/>
  <c r="R4032" i="1"/>
  <c r="Q4033" i="1"/>
  <c r="S4033" i="1" s="1"/>
  <c r="R4033" i="1"/>
  <c r="Q4034" i="1"/>
  <c r="S4034" i="1" s="1"/>
  <c r="R4034" i="1"/>
  <c r="Q4035" i="1"/>
  <c r="S4035" i="1" s="1"/>
  <c r="R4035" i="1"/>
  <c r="Q4036" i="1"/>
  <c r="S4036" i="1" s="1"/>
  <c r="R4036" i="1"/>
  <c r="Q4037" i="1"/>
  <c r="S4037" i="1" s="1"/>
  <c r="R4037" i="1"/>
  <c r="Q4038" i="1"/>
  <c r="S4038" i="1" s="1"/>
  <c r="R4038" i="1"/>
  <c r="Q4039" i="1"/>
  <c r="S4039" i="1" s="1"/>
  <c r="R4039" i="1"/>
  <c r="Q4040" i="1"/>
  <c r="S4040" i="1" s="1"/>
  <c r="R4040" i="1"/>
  <c r="Q3121" i="1"/>
  <c r="S3121" i="1" s="1"/>
  <c r="R3121" i="1"/>
  <c r="Q3122" i="1"/>
  <c r="S3122" i="1" s="1"/>
  <c r="R3122" i="1"/>
  <c r="Q3123" i="1"/>
  <c r="S3123" i="1" s="1"/>
  <c r="R3123" i="1"/>
  <c r="Q3124" i="1"/>
  <c r="S3124" i="1" s="1"/>
  <c r="R3124" i="1"/>
  <c r="Q3125" i="1"/>
  <c r="S3125" i="1" s="1"/>
  <c r="R3125" i="1"/>
  <c r="Q3126" i="1"/>
  <c r="S3126" i="1" s="1"/>
  <c r="R3126" i="1"/>
  <c r="Q3127" i="1"/>
  <c r="S3127" i="1" s="1"/>
  <c r="R3127" i="1"/>
  <c r="Q3128" i="1"/>
  <c r="S3128" i="1" s="1"/>
  <c r="R3128" i="1"/>
  <c r="Q3129" i="1"/>
  <c r="S3129" i="1" s="1"/>
  <c r="R3129" i="1"/>
  <c r="Q3130" i="1"/>
  <c r="S3130" i="1" s="1"/>
  <c r="R3130" i="1"/>
  <c r="Q3131" i="1"/>
  <c r="S3131" i="1" s="1"/>
  <c r="R3131" i="1"/>
  <c r="Q3132" i="1"/>
  <c r="S3132" i="1" s="1"/>
  <c r="R3132" i="1"/>
  <c r="Q3133" i="1"/>
  <c r="S3133" i="1" s="1"/>
  <c r="R3133" i="1"/>
  <c r="Q3134" i="1"/>
  <c r="S3134" i="1" s="1"/>
  <c r="R3134" i="1"/>
  <c r="Q3135" i="1"/>
  <c r="S3135" i="1" s="1"/>
  <c r="R3135" i="1"/>
  <c r="Q3136" i="1"/>
  <c r="S3136" i="1" s="1"/>
  <c r="R3136" i="1"/>
  <c r="Q3137" i="1"/>
  <c r="S3137" i="1" s="1"/>
  <c r="R3137" i="1"/>
  <c r="Q3138" i="1"/>
  <c r="S3138" i="1" s="1"/>
  <c r="R3138" i="1"/>
  <c r="Q3139" i="1"/>
  <c r="S3139" i="1" s="1"/>
  <c r="R3139" i="1"/>
  <c r="Q3140" i="1"/>
  <c r="S3140" i="1" s="1"/>
  <c r="R3140" i="1"/>
  <c r="Q3141" i="1"/>
  <c r="S3141" i="1" s="1"/>
  <c r="R3141" i="1"/>
  <c r="Q3142" i="1"/>
  <c r="S3142" i="1" s="1"/>
  <c r="R3142" i="1"/>
  <c r="Q3143" i="1"/>
  <c r="S3143" i="1" s="1"/>
  <c r="R3143" i="1"/>
  <c r="Q3144" i="1"/>
  <c r="S3144" i="1" s="1"/>
  <c r="R3144" i="1"/>
  <c r="Q3145" i="1"/>
  <c r="S3145" i="1" s="1"/>
  <c r="R3145" i="1"/>
  <c r="Q3146" i="1"/>
  <c r="S3146" i="1" s="1"/>
  <c r="R3146" i="1"/>
  <c r="Q3147" i="1"/>
  <c r="S3147" i="1" s="1"/>
  <c r="R3147" i="1"/>
  <c r="Q3148" i="1"/>
  <c r="S3148" i="1" s="1"/>
  <c r="R3148" i="1"/>
  <c r="Q3149" i="1"/>
  <c r="S3149" i="1" s="1"/>
  <c r="R3149" i="1"/>
  <c r="Q3150" i="1"/>
  <c r="S3150" i="1" s="1"/>
  <c r="R3150" i="1"/>
  <c r="Q3151" i="1"/>
  <c r="S3151" i="1" s="1"/>
  <c r="R3151" i="1"/>
  <c r="Q3152" i="1"/>
  <c r="S3152" i="1" s="1"/>
  <c r="R3152" i="1"/>
  <c r="Q3153" i="1"/>
  <c r="S3153" i="1" s="1"/>
  <c r="R3153" i="1"/>
  <c r="Q3154" i="1"/>
  <c r="S3154" i="1" s="1"/>
  <c r="R3154" i="1"/>
  <c r="Q3155" i="1"/>
  <c r="S3155" i="1" s="1"/>
  <c r="R3155" i="1"/>
  <c r="Q3156" i="1"/>
  <c r="S3156" i="1" s="1"/>
  <c r="R3156" i="1"/>
  <c r="Q3157" i="1"/>
  <c r="S3157" i="1" s="1"/>
  <c r="R3157" i="1"/>
  <c r="Q3158" i="1"/>
  <c r="S3158" i="1" s="1"/>
  <c r="R3158" i="1"/>
  <c r="Q3159" i="1"/>
  <c r="S3159" i="1" s="1"/>
  <c r="R3159" i="1"/>
  <c r="Q3160" i="1"/>
  <c r="S3160" i="1" s="1"/>
  <c r="R3160" i="1"/>
  <c r="Q1219" i="1"/>
  <c r="S1219" i="1" s="1"/>
  <c r="R1219" i="1"/>
  <c r="Q1220" i="1"/>
  <c r="S1220" i="1" s="1"/>
  <c r="R1220" i="1"/>
  <c r="Q1221" i="1"/>
  <c r="S1221" i="1" s="1"/>
  <c r="R1221" i="1"/>
  <c r="Q1222" i="1"/>
  <c r="S1222" i="1" s="1"/>
  <c r="R1222" i="1"/>
  <c r="Q1223" i="1"/>
  <c r="S1223" i="1" s="1"/>
  <c r="R1223" i="1"/>
  <c r="Q1224" i="1"/>
  <c r="S1224" i="1" s="1"/>
  <c r="R1224" i="1"/>
  <c r="Q1225" i="1"/>
  <c r="S1225" i="1" s="1"/>
  <c r="R1225" i="1"/>
  <c r="Q1226" i="1"/>
  <c r="S1226" i="1" s="1"/>
  <c r="R1226" i="1"/>
  <c r="Q1227" i="1"/>
  <c r="S1227" i="1" s="1"/>
  <c r="R1227" i="1"/>
  <c r="Q1228" i="1"/>
  <c r="S1228" i="1" s="1"/>
  <c r="R1228" i="1"/>
  <c r="Q1229" i="1"/>
  <c r="S1229" i="1" s="1"/>
  <c r="R1229" i="1"/>
  <c r="Q1230" i="1"/>
  <c r="S1230" i="1" s="1"/>
  <c r="R1230" i="1"/>
  <c r="Q1231" i="1"/>
  <c r="S1231" i="1" s="1"/>
  <c r="R1231" i="1"/>
  <c r="Q1232" i="1"/>
  <c r="S1232" i="1" s="1"/>
  <c r="R1232" i="1"/>
  <c r="Q1233" i="1"/>
  <c r="S1233" i="1" s="1"/>
  <c r="R1233" i="1"/>
  <c r="Q1234" i="1"/>
  <c r="S1234" i="1" s="1"/>
  <c r="R1234" i="1"/>
  <c r="Q1235" i="1"/>
  <c r="S1235" i="1" s="1"/>
  <c r="R1235" i="1"/>
  <c r="Q1236" i="1"/>
  <c r="S1236" i="1" s="1"/>
  <c r="R1236" i="1"/>
  <c r="Q1237" i="1"/>
  <c r="S1237" i="1" s="1"/>
  <c r="R1237" i="1"/>
  <c r="Q1238" i="1"/>
  <c r="S1238" i="1" s="1"/>
  <c r="R1238" i="1"/>
  <c r="Q1239" i="1"/>
  <c r="S1239" i="1" s="1"/>
  <c r="R1239" i="1"/>
  <c r="Q1240" i="1"/>
  <c r="S1240" i="1" s="1"/>
  <c r="R1240" i="1"/>
  <c r="Q1241" i="1"/>
  <c r="S1241" i="1" s="1"/>
  <c r="R1241" i="1"/>
  <c r="Q1242" i="1"/>
  <c r="S1242" i="1" s="1"/>
  <c r="R1242" i="1"/>
  <c r="Q1243" i="1"/>
  <c r="S1243" i="1" s="1"/>
  <c r="R1243" i="1"/>
  <c r="Q1244" i="1"/>
  <c r="S1244" i="1" s="1"/>
  <c r="R1244" i="1"/>
  <c r="Q1245" i="1"/>
  <c r="S1245" i="1" s="1"/>
  <c r="R1245" i="1"/>
  <c r="Q1246" i="1"/>
  <c r="S1246" i="1" s="1"/>
  <c r="R1246" i="1"/>
  <c r="Q1247" i="1"/>
  <c r="S1247" i="1" s="1"/>
  <c r="R1247" i="1"/>
  <c r="Q1248" i="1"/>
  <c r="S1248" i="1" s="1"/>
  <c r="R1248" i="1"/>
  <c r="Q1249" i="1"/>
  <c r="S1249" i="1" s="1"/>
  <c r="R1249" i="1"/>
  <c r="Q1250" i="1"/>
  <c r="S1250" i="1" s="1"/>
  <c r="R1250" i="1"/>
  <c r="Q1251" i="1"/>
  <c r="S1251" i="1" s="1"/>
  <c r="R1251" i="1"/>
  <c r="Q1252" i="1"/>
  <c r="S1252" i="1" s="1"/>
  <c r="R1252" i="1"/>
  <c r="Q1253" i="1"/>
  <c r="S1253" i="1" s="1"/>
  <c r="R1253" i="1"/>
  <c r="Q1254" i="1"/>
  <c r="S1254" i="1" s="1"/>
  <c r="R1254" i="1"/>
  <c r="Q1255" i="1"/>
  <c r="S1255" i="1" s="1"/>
  <c r="R1255" i="1"/>
  <c r="Q1256" i="1"/>
  <c r="S1256" i="1" s="1"/>
  <c r="R1256" i="1"/>
  <c r="Q1257" i="1"/>
  <c r="S1257" i="1" s="1"/>
  <c r="R1257" i="1"/>
  <c r="Q1258" i="1"/>
  <c r="S1258" i="1" s="1"/>
  <c r="R1258" i="1"/>
  <c r="Q1259" i="1"/>
  <c r="S1259" i="1" s="1"/>
  <c r="R1259" i="1"/>
  <c r="Q1260" i="1"/>
  <c r="S1260" i="1" s="1"/>
  <c r="R1260" i="1"/>
  <c r="Q1261" i="1"/>
  <c r="S1261" i="1" s="1"/>
  <c r="R1261" i="1"/>
  <c r="Q1262" i="1"/>
  <c r="S1262" i="1" s="1"/>
  <c r="R1262" i="1"/>
  <c r="Q1263" i="1"/>
  <c r="S1263" i="1" s="1"/>
  <c r="R1263" i="1"/>
  <c r="Q1264" i="1"/>
  <c r="S1264" i="1" s="1"/>
  <c r="R1264" i="1"/>
  <c r="Q1265" i="1"/>
  <c r="S1265" i="1" s="1"/>
  <c r="R1265" i="1"/>
  <c r="Q1266" i="1"/>
  <c r="S1266" i="1" s="1"/>
  <c r="R1266" i="1"/>
  <c r="Q1267" i="1"/>
  <c r="S1267" i="1" s="1"/>
  <c r="R1267" i="1"/>
  <c r="Q1268" i="1"/>
  <c r="S1268" i="1" s="1"/>
  <c r="R1268" i="1"/>
  <c r="Q1269" i="1"/>
  <c r="S1269" i="1" s="1"/>
  <c r="R1269" i="1"/>
  <c r="Q1270" i="1"/>
  <c r="S1270" i="1" s="1"/>
  <c r="R1270" i="1"/>
  <c r="Q1271" i="1"/>
  <c r="S1271" i="1" s="1"/>
  <c r="R1271" i="1"/>
  <c r="Q1272" i="1"/>
  <c r="S1272" i="1" s="1"/>
  <c r="R1272" i="1"/>
  <c r="Q1273" i="1"/>
  <c r="S1273" i="1" s="1"/>
  <c r="R1273" i="1"/>
  <c r="Q1274" i="1"/>
  <c r="S1274" i="1" s="1"/>
  <c r="R1274" i="1"/>
  <c r="Q1275" i="1"/>
  <c r="S1275" i="1" s="1"/>
  <c r="R1275" i="1"/>
  <c r="Q1276" i="1"/>
  <c r="S1276" i="1" s="1"/>
  <c r="R1276" i="1"/>
  <c r="Q1277" i="1"/>
  <c r="S1277" i="1" s="1"/>
  <c r="R1277" i="1"/>
  <c r="Q1278" i="1"/>
  <c r="S1278" i="1" s="1"/>
  <c r="R1278" i="1"/>
  <c r="Q3161" i="1"/>
  <c r="S3161" i="1" s="1"/>
  <c r="R3161" i="1"/>
  <c r="Q3162" i="1"/>
  <c r="S3162" i="1" s="1"/>
  <c r="R3162" i="1"/>
  <c r="Q3163" i="1"/>
  <c r="S3163" i="1" s="1"/>
  <c r="R3163" i="1"/>
  <c r="Q3164" i="1"/>
  <c r="S3164" i="1" s="1"/>
  <c r="R3164" i="1"/>
  <c r="Q3165" i="1"/>
  <c r="S3165" i="1" s="1"/>
  <c r="R3165" i="1"/>
  <c r="Q3166" i="1"/>
  <c r="S3166" i="1" s="1"/>
  <c r="R3166" i="1"/>
  <c r="Q3167" i="1"/>
  <c r="S3167" i="1" s="1"/>
  <c r="R3167" i="1"/>
  <c r="Q3168" i="1"/>
  <c r="S3168" i="1" s="1"/>
  <c r="R3168" i="1"/>
  <c r="Q3169" i="1"/>
  <c r="S3169" i="1" s="1"/>
  <c r="R3169" i="1"/>
  <c r="Q3170" i="1"/>
  <c r="S3170" i="1" s="1"/>
  <c r="R3170" i="1"/>
  <c r="Q3171" i="1"/>
  <c r="S3171" i="1" s="1"/>
  <c r="R3171" i="1"/>
  <c r="Q3172" i="1"/>
  <c r="S3172" i="1" s="1"/>
  <c r="R3172" i="1"/>
  <c r="Q3173" i="1"/>
  <c r="S3173" i="1" s="1"/>
  <c r="R3173" i="1"/>
  <c r="Q3174" i="1"/>
  <c r="S3174" i="1" s="1"/>
  <c r="R3174" i="1"/>
  <c r="Q3175" i="1"/>
  <c r="S3175" i="1" s="1"/>
  <c r="R3175" i="1"/>
  <c r="Q3176" i="1"/>
  <c r="S3176" i="1" s="1"/>
  <c r="R3176" i="1"/>
  <c r="Q3177" i="1"/>
  <c r="S3177" i="1" s="1"/>
  <c r="R3177" i="1"/>
  <c r="Q3178" i="1"/>
  <c r="S3178" i="1" s="1"/>
  <c r="R3178" i="1"/>
  <c r="Q3179" i="1"/>
  <c r="S3179" i="1" s="1"/>
  <c r="R3179" i="1"/>
  <c r="Q3180" i="1"/>
  <c r="S3180" i="1" s="1"/>
  <c r="R3180" i="1"/>
  <c r="Q1279" i="1"/>
  <c r="S1279" i="1" s="1"/>
  <c r="R1279" i="1"/>
  <c r="Q1280" i="1"/>
  <c r="S1280" i="1" s="1"/>
  <c r="R1280" i="1"/>
  <c r="Q1281" i="1"/>
  <c r="S1281" i="1" s="1"/>
  <c r="R1281" i="1"/>
  <c r="Q1282" i="1"/>
  <c r="S1282" i="1" s="1"/>
  <c r="R1282" i="1"/>
  <c r="Q1283" i="1"/>
  <c r="S1283" i="1" s="1"/>
  <c r="R1283" i="1"/>
  <c r="Q1284" i="1"/>
  <c r="S1284" i="1" s="1"/>
  <c r="R1284" i="1"/>
  <c r="Q1285" i="1"/>
  <c r="S1285" i="1" s="1"/>
  <c r="R1285" i="1"/>
  <c r="Q1286" i="1"/>
  <c r="S1286" i="1" s="1"/>
  <c r="R1286" i="1"/>
  <c r="Q1287" i="1"/>
  <c r="S1287" i="1" s="1"/>
  <c r="R1287" i="1"/>
  <c r="Q1288" i="1"/>
  <c r="S1288" i="1" s="1"/>
  <c r="R1288" i="1"/>
  <c r="Q1289" i="1"/>
  <c r="S1289" i="1" s="1"/>
  <c r="R1289" i="1"/>
  <c r="Q1290" i="1"/>
  <c r="S1290" i="1" s="1"/>
  <c r="R1290" i="1"/>
  <c r="Q1291" i="1"/>
  <c r="S1291" i="1" s="1"/>
  <c r="R1291" i="1"/>
  <c r="Q1292" i="1"/>
  <c r="S1292" i="1" s="1"/>
  <c r="R1292" i="1"/>
  <c r="Q1293" i="1"/>
  <c r="S1293" i="1" s="1"/>
  <c r="R1293" i="1"/>
  <c r="Q1294" i="1"/>
  <c r="S1294" i="1" s="1"/>
  <c r="R1294" i="1"/>
  <c r="Q1295" i="1"/>
  <c r="S1295" i="1" s="1"/>
  <c r="R1295" i="1"/>
  <c r="Q1296" i="1"/>
  <c r="S1296" i="1" s="1"/>
  <c r="R1296" i="1"/>
  <c r="Q1297" i="1"/>
  <c r="S1297" i="1" s="1"/>
  <c r="R1297" i="1"/>
  <c r="Q1298" i="1"/>
  <c r="S1298" i="1" s="1"/>
  <c r="R1298" i="1"/>
  <c r="Q1299" i="1"/>
  <c r="S1299" i="1" s="1"/>
  <c r="R1299" i="1"/>
  <c r="Q1300" i="1"/>
  <c r="S1300" i="1" s="1"/>
  <c r="R1300" i="1"/>
  <c r="Q1301" i="1"/>
  <c r="S1301" i="1" s="1"/>
  <c r="R1301" i="1"/>
  <c r="Q1302" i="1"/>
  <c r="S1302" i="1" s="1"/>
  <c r="R1302" i="1"/>
  <c r="Q1303" i="1"/>
  <c r="S1303" i="1" s="1"/>
  <c r="R1303" i="1"/>
  <c r="Q1304" i="1"/>
  <c r="S1304" i="1" s="1"/>
  <c r="R1304" i="1"/>
  <c r="Q1305" i="1"/>
  <c r="S1305" i="1" s="1"/>
  <c r="R1305" i="1"/>
  <c r="Q1306" i="1"/>
  <c r="S1306" i="1" s="1"/>
  <c r="R1306" i="1"/>
  <c r="Q1307" i="1"/>
  <c r="S1307" i="1" s="1"/>
  <c r="R1307" i="1"/>
  <c r="Q1308" i="1"/>
  <c r="S1308" i="1" s="1"/>
  <c r="R1308" i="1"/>
  <c r="Q1309" i="1"/>
  <c r="S1309" i="1" s="1"/>
  <c r="R1309" i="1"/>
  <c r="Q1310" i="1"/>
  <c r="S1310" i="1" s="1"/>
  <c r="R1310" i="1"/>
  <c r="Q1311" i="1"/>
  <c r="S1311" i="1" s="1"/>
  <c r="R1311" i="1"/>
  <c r="Q1312" i="1"/>
  <c r="S1312" i="1" s="1"/>
  <c r="R1312" i="1"/>
  <c r="Q1313" i="1"/>
  <c r="S1313" i="1" s="1"/>
  <c r="R1313" i="1"/>
  <c r="Q1314" i="1"/>
  <c r="S1314" i="1" s="1"/>
  <c r="R1314" i="1"/>
  <c r="Q1315" i="1"/>
  <c r="S1315" i="1" s="1"/>
  <c r="R1315" i="1"/>
  <c r="Q1316" i="1"/>
  <c r="S1316" i="1" s="1"/>
  <c r="R1316" i="1"/>
  <c r="Q1317" i="1"/>
  <c r="S1317" i="1" s="1"/>
  <c r="R1317" i="1"/>
  <c r="Q1318" i="1"/>
  <c r="S1318" i="1" s="1"/>
  <c r="R1318" i="1"/>
  <c r="Q4041" i="1"/>
  <c r="S4041" i="1" s="1"/>
  <c r="R4041" i="1"/>
  <c r="Q4042" i="1"/>
  <c r="S4042" i="1" s="1"/>
  <c r="R4042" i="1"/>
  <c r="Q4043" i="1"/>
  <c r="S4043" i="1" s="1"/>
  <c r="R4043" i="1"/>
  <c r="Q4044" i="1"/>
  <c r="S4044" i="1" s="1"/>
  <c r="R4044" i="1"/>
  <c r="Q4045" i="1"/>
  <c r="S4045" i="1" s="1"/>
  <c r="R4045" i="1"/>
  <c r="Q4046" i="1"/>
  <c r="S4046" i="1" s="1"/>
  <c r="R4046" i="1"/>
  <c r="Q4047" i="1"/>
  <c r="S4047" i="1" s="1"/>
  <c r="R4047" i="1"/>
  <c r="Q4048" i="1"/>
  <c r="S4048" i="1" s="1"/>
  <c r="R4048" i="1"/>
  <c r="Q4049" i="1"/>
  <c r="S4049" i="1" s="1"/>
  <c r="R4049" i="1"/>
  <c r="Q4050" i="1"/>
  <c r="S4050" i="1" s="1"/>
  <c r="R4050" i="1"/>
  <c r="Q4051" i="1"/>
  <c r="S4051" i="1" s="1"/>
  <c r="R4051" i="1"/>
  <c r="Q4052" i="1"/>
  <c r="S4052" i="1" s="1"/>
  <c r="R4052" i="1"/>
  <c r="Q4053" i="1"/>
  <c r="S4053" i="1" s="1"/>
  <c r="R4053" i="1"/>
  <c r="Q4054" i="1"/>
  <c r="S4054" i="1" s="1"/>
  <c r="R4054" i="1"/>
  <c r="Q4055" i="1"/>
  <c r="S4055" i="1" s="1"/>
  <c r="R4055" i="1"/>
  <c r="Q4056" i="1"/>
  <c r="S4056" i="1" s="1"/>
  <c r="R4056" i="1"/>
  <c r="Q4057" i="1"/>
  <c r="S4057" i="1" s="1"/>
  <c r="R4057" i="1"/>
  <c r="Q4058" i="1"/>
  <c r="S4058" i="1" s="1"/>
  <c r="R4058" i="1"/>
  <c r="Q4059" i="1"/>
  <c r="S4059" i="1" s="1"/>
  <c r="R4059" i="1"/>
  <c r="Q4060" i="1"/>
  <c r="S4060" i="1" s="1"/>
  <c r="R4060" i="1"/>
  <c r="Q3181" i="1"/>
  <c r="S3181" i="1" s="1"/>
  <c r="R3181" i="1"/>
  <c r="Q3182" i="1"/>
  <c r="S3182" i="1" s="1"/>
  <c r="R3182" i="1"/>
  <c r="Q3183" i="1"/>
  <c r="S3183" i="1" s="1"/>
  <c r="R3183" i="1"/>
  <c r="Q3184" i="1"/>
  <c r="S3184" i="1" s="1"/>
  <c r="R3184" i="1"/>
  <c r="Q3185" i="1"/>
  <c r="S3185" i="1" s="1"/>
  <c r="R3185" i="1"/>
  <c r="Q3186" i="1"/>
  <c r="S3186" i="1" s="1"/>
  <c r="R3186" i="1"/>
  <c r="Q3187" i="1"/>
  <c r="S3187" i="1" s="1"/>
  <c r="R3187" i="1"/>
  <c r="Q3188" i="1"/>
  <c r="S3188" i="1" s="1"/>
  <c r="R3188" i="1"/>
  <c r="Q3189" i="1"/>
  <c r="S3189" i="1" s="1"/>
  <c r="R3189" i="1"/>
  <c r="Q3190" i="1"/>
  <c r="S3190" i="1" s="1"/>
  <c r="R3190" i="1"/>
  <c r="Q3191" i="1"/>
  <c r="S3191" i="1" s="1"/>
  <c r="R3191" i="1"/>
  <c r="Q3192" i="1"/>
  <c r="S3192" i="1" s="1"/>
  <c r="R3192" i="1"/>
  <c r="Q3193" i="1"/>
  <c r="S3193" i="1" s="1"/>
  <c r="R3193" i="1"/>
  <c r="Q3194" i="1"/>
  <c r="S3194" i="1" s="1"/>
  <c r="R3194" i="1"/>
  <c r="Q3195" i="1"/>
  <c r="S3195" i="1" s="1"/>
  <c r="R3195" i="1"/>
  <c r="Q3196" i="1"/>
  <c r="S3196" i="1" s="1"/>
  <c r="R3196" i="1"/>
  <c r="Q3197" i="1"/>
  <c r="S3197" i="1" s="1"/>
  <c r="R3197" i="1"/>
  <c r="Q3198" i="1"/>
  <c r="S3198" i="1" s="1"/>
  <c r="R3198" i="1"/>
  <c r="Q3199" i="1"/>
  <c r="S3199" i="1" s="1"/>
  <c r="R3199" i="1"/>
  <c r="Q3200" i="1"/>
  <c r="S3200" i="1" s="1"/>
  <c r="R3200" i="1"/>
  <c r="Q1319" i="1"/>
  <c r="S1319" i="1" s="1"/>
  <c r="R1319" i="1"/>
  <c r="Q1320" i="1"/>
  <c r="S1320" i="1" s="1"/>
  <c r="R1320" i="1"/>
  <c r="Q1321" i="1"/>
  <c r="S1321" i="1" s="1"/>
  <c r="R1321" i="1"/>
  <c r="Q1322" i="1"/>
  <c r="S1322" i="1" s="1"/>
  <c r="R1322" i="1"/>
  <c r="Q1323" i="1"/>
  <c r="S1323" i="1" s="1"/>
  <c r="R1323" i="1"/>
  <c r="Q1324" i="1"/>
  <c r="S1324" i="1" s="1"/>
  <c r="R1324" i="1"/>
  <c r="Q1325" i="1"/>
  <c r="S1325" i="1" s="1"/>
  <c r="R1325" i="1"/>
  <c r="Q1326" i="1"/>
  <c r="S1326" i="1" s="1"/>
  <c r="R1326" i="1"/>
  <c r="Q1327" i="1"/>
  <c r="S1327" i="1" s="1"/>
  <c r="R1327" i="1"/>
  <c r="Q1328" i="1"/>
  <c r="S1328" i="1" s="1"/>
  <c r="R1328" i="1"/>
  <c r="Q1329" i="1"/>
  <c r="S1329" i="1" s="1"/>
  <c r="R1329" i="1"/>
  <c r="Q1330" i="1"/>
  <c r="S1330" i="1" s="1"/>
  <c r="R1330" i="1"/>
  <c r="Q1331" i="1"/>
  <c r="S1331" i="1" s="1"/>
  <c r="R1331" i="1"/>
  <c r="Q1332" i="1"/>
  <c r="S1332" i="1" s="1"/>
  <c r="R1332" i="1"/>
  <c r="Q1333" i="1"/>
  <c r="S1333" i="1" s="1"/>
  <c r="R1333" i="1"/>
  <c r="Q1334" i="1"/>
  <c r="S1334" i="1" s="1"/>
  <c r="R1334" i="1"/>
  <c r="Q1335" i="1"/>
  <c r="S1335" i="1" s="1"/>
  <c r="R1335" i="1"/>
  <c r="Q1336" i="1"/>
  <c r="S1336" i="1" s="1"/>
  <c r="R1336" i="1"/>
  <c r="Q1337" i="1"/>
  <c r="S1337" i="1" s="1"/>
  <c r="R1337" i="1"/>
  <c r="Q1338" i="1"/>
  <c r="S1338" i="1" s="1"/>
  <c r="R1338" i="1"/>
  <c r="Q1339" i="1"/>
  <c r="S1339" i="1" s="1"/>
  <c r="R1339" i="1"/>
  <c r="Q1340" i="1"/>
  <c r="S1340" i="1" s="1"/>
  <c r="R1340" i="1"/>
  <c r="Q1341" i="1"/>
  <c r="S1341" i="1" s="1"/>
  <c r="R1341" i="1"/>
  <c r="Q1342" i="1"/>
  <c r="S1342" i="1" s="1"/>
  <c r="R1342" i="1"/>
  <c r="Q1343" i="1"/>
  <c r="S1343" i="1" s="1"/>
  <c r="R1343" i="1"/>
  <c r="Q1344" i="1"/>
  <c r="S1344" i="1" s="1"/>
  <c r="R1344" i="1"/>
  <c r="Q1345" i="1"/>
  <c r="S1345" i="1" s="1"/>
  <c r="R1345" i="1"/>
  <c r="Q1346" i="1"/>
  <c r="S1346" i="1" s="1"/>
  <c r="R1346" i="1"/>
  <c r="Q1347" i="1"/>
  <c r="S1347" i="1" s="1"/>
  <c r="R1347" i="1"/>
  <c r="Q1348" i="1"/>
  <c r="S1348" i="1" s="1"/>
  <c r="R1348" i="1"/>
  <c r="Q1349" i="1"/>
  <c r="S1349" i="1" s="1"/>
  <c r="R1349" i="1"/>
  <c r="Q1350" i="1"/>
  <c r="S1350" i="1" s="1"/>
  <c r="R1350" i="1"/>
  <c r="Q1351" i="1"/>
  <c r="S1351" i="1" s="1"/>
  <c r="R1351" i="1"/>
  <c r="Q1352" i="1"/>
  <c r="S1352" i="1" s="1"/>
  <c r="R1352" i="1"/>
  <c r="Q1353" i="1"/>
  <c r="S1353" i="1" s="1"/>
  <c r="R1353" i="1"/>
  <c r="Q1354" i="1"/>
  <c r="S1354" i="1" s="1"/>
  <c r="R1354" i="1"/>
  <c r="Q1355" i="1"/>
  <c r="S1355" i="1" s="1"/>
  <c r="R1355" i="1"/>
  <c r="Q1356" i="1"/>
  <c r="S1356" i="1" s="1"/>
  <c r="R1356" i="1"/>
  <c r="Q1357" i="1"/>
  <c r="S1357" i="1" s="1"/>
  <c r="R1357" i="1"/>
  <c r="Q1358" i="1"/>
  <c r="S1358" i="1" s="1"/>
  <c r="R1358" i="1"/>
  <c r="Q3201" i="1"/>
  <c r="S3201" i="1" s="1"/>
  <c r="R3201" i="1"/>
  <c r="Q3202" i="1"/>
  <c r="S3202" i="1" s="1"/>
  <c r="R3202" i="1"/>
  <c r="Q4061" i="1"/>
  <c r="S4061" i="1" s="1"/>
  <c r="R4061" i="1"/>
  <c r="Q4062" i="1"/>
  <c r="S4062" i="1" s="1"/>
  <c r="R4062" i="1"/>
  <c r="Q4063" i="1"/>
  <c r="S4063" i="1" s="1"/>
  <c r="R4063" i="1"/>
  <c r="Q4064" i="1"/>
  <c r="S4064" i="1" s="1"/>
  <c r="R4064" i="1"/>
  <c r="Q4065" i="1"/>
  <c r="S4065" i="1" s="1"/>
  <c r="R4065" i="1"/>
  <c r="Q4066" i="1"/>
  <c r="S4066" i="1" s="1"/>
  <c r="R4066" i="1"/>
  <c r="Q4067" i="1"/>
  <c r="S4067" i="1" s="1"/>
  <c r="R4067" i="1"/>
  <c r="Q4068" i="1"/>
  <c r="S4068" i="1" s="1"/>
  <c r="R4068" i="1"/>
  <c r="Q4069" i="1"/>
  <c r="S4069" i="1" s="1"/>
  <c r="R4069" i="1"/>
  <c r="Q4070" i="1"/>
  <c r="S4070" i="1" s="1"/>
  <c r="R4070" i="1"/>
  <c r="Q4071" i="1"/>
  <c r="S4071" i="1" s="1"/>
  <c r="R4071" i="1"/>
  <c r="Q4072" i="1"/>
  <c r="S4072" i="1" s="1"/>
  <c r="R4072" i="1"/>
  <c r="Q4073" i="1"/>
  <c r="S4073" i="1" s="1"/>
  <c r="R4073" i="1"/>
  <c r="Q4074" i="1"/>
  <c r="S4074" i="1" s="1"/>
  <c r="R4074" i="1"/>
  <c r="Q4075" i="1"/>
  <c r="S4075" i="1" s="1"/>
  <c r="R4075" i="1"/>
  <c r="Q4076" i="1"/>
  <c r="S4076" i="1" s="1"/>
  <c r="R4076" i="1"/>
  <c r="Q4077" i="1"/>
  <c r="S4077" i="1" s="1"/>
  <c r="R4077" i="1"/>
  <c r="Q4078" i="1"/>
  <c r="S4078" i="1" s="1"/>
  <c r="R4078" i="1"/>
  <c r="Q1359" i="1"/>
  <c r="S1359" i="1" s="1"/>
  <c r="R1359" i="1"/>
  <c r="Q1360" i="1"/>
  <c r="S1360" i="1" s="1"/>
  <c r="R1360" i="1"/>
  <c r="Q1361" i="1"/>
  <c r="S1361" i="1" s="1"/>
  <c r="R1361" i="1"/>
  <c r="Q1362" i="1"/>
  <c r="S1362" i="1" s="1"/>
  <c r="R1362" i="1"/>
  <c r="Q1363" i="1"/>
  <c r="S1363" i="1" s="1"/>
  <c r="R1363" i="1"/>
  <c r="Q1364" i="1"/>
  <c r="S1364" i="1" s="1"/>
  <c r="R1364" i="1"/>
  <c r="Q1365" i="1"/>
  <c r="S1365" i="1" s="1"/>
  <c r="R1365" i="1"/>
  <c r="Q1366" i="1"/>
  <c r="S1366" i="1" s="1"/>
  <c r="R1366" i="1"/>
  <c r="Q1367" i="1"/>
  <c r="S1367" i="1" s="1"/>
  <c r="R1367" i="1"/>
  <c r="Q3203" i="1"/>
  <c r="S3203" i="1" s="1"/>
  <c r="R3203" i="1"/>
  <c r="Q3204" i="1"/>
  <c r="S3204" i="1" s="1"/>
  <c r="R3204" i="1"/>
  <c r="Q3205" i="1"/>
  <c r="S3205" i="1" s="1"/>
  <c r="R3205" i="1"/>
  <c r="Q3206" i="1"/>
  <c r="S3206" i="1" s="1"/>
  <c r="R3206" i="1"/>
  <c r="Q3207" i="1"/>
  <c r="S3207" i="1" s="1"/>
  <c r="R3207" i="1"/>
  <c r="Q3208" i="1"/>
  <c r="S3208" i="1" s="1"/>
  <c r="R3208" i="1"/>
  <c r="Q3209" i="1"/>
  <c r="S3209" i="1" s="1"/>
  <c r="R3209" i="1"/>
  <c r="Q3210" i="1"/>
  <c r="S3210" i="1" s="1"/>
  <c r="R3210" i="1"/>
  <c r="Q3211" i="1"/>
  <c r="S3211" i="1" s="1"/>
  <c r="R3211" i="1"/>
  <c r="Q3212" i="1"/>
  <c r="S3212" i="1" s="1"/>
  <c r="R3212" i="1"/>
  <c r="Q3213" i="1"/>
  <c r="S3213" i="1" s="1"/>
  <c r="R3213" i="1"/>
  <c r="Q3214" i="1"/>
  <c r="S3214" i="1" s="1"/>
  <c r="R3214" i="1"/>
  <c r="Q3215" i="1"/>
  <c r="S3215" i="1" s="1"/>
  <c r="R3215" i="1"/>
  <c r="Q3216" i="1"/>
  <c r="S3216" i="1" s="1"/>
  <c r="R3216" i="1"/>
  <c r="Q3217" i="1"/>
  <c r="S3217" i="1" s="1"/>
  <c r="R3217" i="1"/>
  <c r="Q3218" i="1"/>
  <c r="S3218" i="1" s="1"/>
  <c r="R3218" i="1"/>
  <c r="Q3219" i="1"/>
  <c r="S3219" i="1" s="1"/>
  <c r="R3219" i="1"/>
  <c r="Q3220" i="1"/>
  <c r="S3220" i="1" s="1"/>
  <c r="R3220" i="1"/>
  <c r="Q3221" i="1"/>
  <c r="S3221" i="1" s="1"/>
  <c r="R3221" i="1"/>
  <c r="Q3222" i="1"/>
  <c r="S3222" i="1" s="1"/>
  <c r="R3222" i="1"/>
  <c r="Q3223" i="1"/>
  <c r="S3223" i="1" s="1"/>
  <c r="R3223" i="1"/>
  <c r="Q3224" i="1"/>
  <c r="S3224" i="1" s="1"/>
  <c r="R3224" i="1"/>
  <c r="Q3225" i="1"/>
  <c r="S3225" i="1" s="1"/>
  <c r="R3225" i="1"/>
  <c r="Q3226" i="1"/>
  <c r="S3226" i="1" s="1"/>
  <c r="R3226" i="1"/>
  <c r="Q3227" i="1"/>
  <c r="S3227" i="1" s="1"/>
  <c r="R3227" i="1"/>
  <c r="Q3228" i="1"/>
  <c r="S3228" i="1" s="1"/>
  <c r="R3228" i="1"/>
  <c r="Q3229" i="1"/>
  <c r="S3229" i="1" s="1"/>
  <c r="R3229" i="1"/>
  <c r="Q3230" i="1"/>
  <c r="S3230" i="1" s="1"/>
  <c r="R3230" i="1"/>
  <c r="Q3231" i="1"/>
  <c r="S3231" i="1" s="1"/>
  <c r="R3231" i="1"/>
  <c r="Q3232" i="1"/>
  <c r="S3232" i="1" s="1"/>
  <c r="R3232" i="1"/>
  <c r="Q3233" i="1"/>
  <c r="S3233" i="1" s="1"/>
  <c r="R3233" i="1"/>
  <c r="Q2213" i="1"/>
  <c r="S2213" i="1" s="1"/>
  <c r="R2213" i="1"/>
  <c r="Q2214" i="1"/>
  <c r="S2214" i="1" s="1"/>
  <c r="R2214" i="1"/>
  <c r="Q2215" i="1"/>
  <c r="S2215" i="1" s="1"/>
  <c r="R2215" i="1"/>
  <c r="Q2216" i="1"/>
  <c r="S2216" i="1" s="1"/>
  <c r="R2216" i="1"/>
  <c r="Q2217" i="1"/>
  <c r="S2217" i="1" s="1"/>
  <c r="R2217" i="1"/>
  <c r="Q1368" i="1"/>
  <c r="S1368" i="1" s="1"/>
  <c r="R1368" i="1"/>
  <c r="Q1369" i="1"/>
  <c r="S1369" i="1" s="1"/>
  <c r="R1369" i="1"/>
  <c r="Q1370" i="1"/>
  <c r="S1370" i="1" s="1"/>
  <c r="R1370" i="1"/>
  <c r="Q1371" i="1"/>
  <c r="S1371" i="1" s="1"/>
  <c r="R1371" i="1"/>
  <c r="Q1372" i="1"/>
  <c r="S1372" i="1" s="1"/>
  <c r="R1372" i="1"/>
  <c r="Q1373" i="1"/>
  <c r="S1373" i="1" s="1"/>
  <c r="R1373" i="1"/>
  <c r="Q1374" i="1"/>
  <c r="S1374" i="1" s="1"/>
  <c r="R1374" i="1"/>
  <c r="Q1375" i="1"/>
  <c r="S1375" i="1" s="1"/>
  <c r="R1375" i="1"/>
  <c r="Q1376" i="1"/>
  <c r="S1376" i="1" s="1"/>
  <c r="R1376" i="1"/>
  <c r="Q1377" i="1"/>
  <c r="S1377" i="1" s="1"/>
  <c r="R1377" i="1"/>
  <c r="Q1378" i="1"/>
  <c r="S1378" i="1" s="1"/>
  <c r="R1378" i="1"/>
  <c r="Q1379" i="1"/>
  <c r="S1379" i="1" s="1"/>
  <c r="R1379" i="1"/>
  <c r="Q1380" i="1"/>
  <c r="S1380" i="1" s="1"/>
  <c r="R1380" i="1"/>
  <c r="Q1381" i="1"/>
  <c r="S1381" i="1" s="1"/>
  <c r="R1381" i="1"/>
  <c r="Q1382" i="1"/>
  <c r="S1382" i="1" s="1"/>
  <c r="R1382" i="1"/>
  <c r="Q1383" i="1"/>
  <c r="S1383" i="1" s="1"/>
  <c r="R1383" i="1"/>
  <c r="Q1384" i="1"/>
  <c r="S1384" i="1" s="1"/>
  <c r="R1384" i="1"/>
  <c r="Q1385" i="1"/>
  <c r="S1385" i="1" s="1"/>
  <c r="R1385" i="1"/>
  <c r="Q1386" i="1"/>
  <c r="S1386" i="1" s="1"/>
  <c r="R1386" i="1"/>
  <c r="Q1387" i="1"/>
  <c r="S1387" i="1" s="1"/>
  <c r="R1387" i="1"/>
  <c r="Q1388" i="1"/>
  <c r="S1388" i="1" s="1"/>
  <c r="R1388" i="1"/>
  <c r="Q1389" i="1"/>
  <c r="S1389" i="1" s="1"/>
  <c r="R1389" i="1"/>
  <c r="Q1390" i="1"/>
  <c r="S1390" i="1" s="1"/>
  <c r="R1390" i="1"/>
  <c r="Q1391" i="1"/>
  <c r="S1391" i="1" s="1"/>
  <c r="R1391" i="1"/>
  <c r="Q1392" i="1"/>
  <c r="S1392" i="1" s="1"/>
  <c r="R1392" i="1"/>
  <c r="Q1393" i="1"/>
  <c r="S1393" i="1" s="1"/>
  <c r="R1393" i="1"/>
  <c r="Q1394" i="1"/>
  <c r="S1394" i="1" s="1"/>
  <c r="R1394" i="1"/>
  <c r="Q1395" i="1"/>
  <c r="S1395" i="1" s="1"/>
  <c r="R1395" i="1"/>
  <c r="Q1396" i="1"/>
  <c r="S1396" i="1" s="1"/>
  <c r="R1396" i="1"/>
  <c r="Q1397" i="1"/>
  <c r="S1397" i="1" s="1"/>
  <c r="R1397" i="1"/>
  <c r="Q1398" i="1"/>
  <c r="S1398" i="1" s="1"/>
  <c r="R1398" i="1"/>
  <c r="Q1399" i="1"/>
  <c r="S1399" i="1" s="1"/>
  <c r="R1399" i="1"/>
  <c r="Q1400" i="1"/>
  <c r="S1400" i="1" s="1"/>
  <c r="R1400" i="1"/>
  <c r="Q1401" i="1"/>
  <c r="S1401" i="1" s="1"/>
  <c r="R1401" i="1"/>
  <c r="Q1402" i="1"/>
  <c r="S1402" i="1" s="1"/>
  <c r="R1402" i="1"/>
  <c r="Q3234" i="1"/>
  <c r="S3234" i="1" s="1"/>
  <c r="R3234" i="1"/>
  <c r="Q3235" i="1"/>
  <c r="S3235" i="1" s="1"/>
  <c r="R3235" i="1"/>
  <c r="Q3236" i="1"/>
  <c r="S3236" i="1" s="1"/>
  <c r="R3236" i="1"/>
  <c r="Q3237" i="1"/>
  <c r="S3237" i="1" s="1"/>
  <c r="R3237" i="1"/>
  <c r="Q3238" i="1"/>
  <c r="S3238" i="1" s="1"/>
  <c r="R3238" i="1"/>
  <c r="Q3239" i="1"/>
  <c r="S3239" i="1" s="1"/>
  <c r="R3239" i="1"/>
  <c r="Q3240" i="1"/>
  <c r="S3240" i="1" s="1"/>
  <c r="R3240" i="1"/>
  <c r="Q3241" i="1"/>
  <c r="S3241" i="1" s="1"/>
  <c r="R3241" i="1"/>
  <c r="Q3242" i="1"/>
  <c r="S3242" i="1" s="1"/>
  <c r="R3242" i="1"/>
  <c r="Q3243" i="1"/>
  <c r="S3243" i="1" s="1"/>
  <c r="R3243" i="1"/>
  <c r="Q3244" i="1"/>
  <c r="S3244" i="1" s="1"/>
  <c r="R3244" i="1"/>
  <c r="Q3245" i="1"/>
  <c r="S3245" i="1" s="1"/>
  <c r="R3245" i="1"/>
  <c r="Q3246" i="1"/>
  <c r="S3246" i="1" s="1"/>
  <c r="R3246" i="1"/>
  <c r="Q3247" i="1"/>
  <c r="S3247" i="1" s="1"/>
  <c r="R3247" i="1"/>
  <c r="Q3248" i="1"/>
  <c r="S3248" i="1" s="1"/>
  <c r="R3248" i="1"/>
  <c r="Q3249" i="1"/>
  <c r="S3249" i="1" s="1"/>
  <c r="R3249" i="1"/>
  <c r="Q3250" i="1"/>
  <c r="S3250" i="1" s="1"/>
  <c r="R3250" i="1"/>
  <c r="Q3251" i="1"/>
  <c r="S3251" i="1" s="1"/>
  <c r="R3251" i="1"/>
  <c r="Q3252" i="1"/>
  <c r="S3252" i="1" s="1"/>
  <c r="R3252" i="1"/>
  <c r="Q3253" i="1"/>
  <c r="S3253" i="1" s="1"/>
  <c r="R3253" i="1"/>
  <c r="Q3254" i="1"/>
  <c r="S3254" i="1" s="1"/>
  <c r="R3254" i="1"/>
  <c r="Q3255" i="1"/>
  <c r="S3255" i="1" s="1"/>
  <c r="R3255" i="1"/>
  <c r="Q3256" i="1"/>
  <c r="S3256" i="1" s="1"/>
  <c r="R3256" i="1"/>
  <c r="Q3257" i="1"/>
  <c r="S3257" i="1" s="1"/>
  <c r="R3257" i="1"/>
  <c r="Q3258" i="1"/>
  <c r="S3258" i="1" s="1"/>
  <c r="R3258" i="1"/>
  <c r="Q3259" i="1"/>
  <c r="S3259" i="1" s="1"/>
  <c r="R3259" i="1"/>
  <c r="Q3260" i="1"/>
  <c r="S3260" i="1" s="1"/>
  <c r="R3260" i="1"/>
  <c r="Q3261" i="1"/>
  <c r="S3261" i="1" s="1"/>
  <c r="R3261" i="1"/>
  <c r="Q3262" i="1"/>
  <c r="S3262" i="1" s="1"/>
  <c r="R3262" i="1"/>
  <c r="Q3263" i="1"/>
  <c r="S3263" i="1" s="1"/>
  <c r="R3263" i="1"/>
  <c r="Q3264" i="1"/>
  <c r="S3264" i="1" s="1"/>
  <c r="R3264" i="1"/>
  <c r="Q3265" i="1"/>
  <c r="S3265" i="1" s="1"/>
  <c r="R3265" i="1"/>
  <c r="Q3266" i="1"/>
  <c r="S3266" i="1" s="1"/>
  <c r="R3266" i="1"/>
  <c r="Q3267" i="1"/>
  <c r="S3267" i="1" s="1"/>
  <c r="R3267" i="1"/>
  <c r="Q3268" i="1"/>
  <c r="S3268" i="1" s="1"/>
  <c r="R3268" i="1"/>
  <c r="Q3269" i="1"/>
  <c r="S3269" i="1" s="1"/>
  <c r="R3269" i="1"/>
  <c r="Q3270" i="1"/>
  <c r="S3270" i="1" s="1"/>
  <c r="R3270" i="1"/>
  <c r="Q3271" i="1"/>
  <c r="S3271" i="1" s="1"/>
  <c r="R3271" i="1"/>
  <c r="Q3272" i="1"/>
  <c r="S3272" i="1" s="1"/>
  <c r="R3272" i="1"/>
  <c r="Q3273" i="1"/>
  <c r="S3273" i="1" s="1"/>
  <c r="R3273" i="1"/>
  <c r="Q1865" i="1"/>
  <c r="S1865" i="1" s="1"/>
  <c r="R1865" i="1"/>
  <c r="Q1866" i="1"/>
  <c r="S1866" i="1" s="1"/>
  <c r="R1866" i="1"/>
  <c r="Q1867" i="1"/>
  <c r="S1867" i="1" s="1"/>
  <c r="R1867" i="1"/>
  <c r="Q1868" i="1"/>
  <c r="S1868" i="1" s="1"/>
  <c r="R1868" i="1"/>
  <c r="Q1869" i="1"/>
  <c r="S1869" i="1" s="1"/>
  <c r="R1869" i="1"/>
  <c r="Q1870" i="1"/>
  <c r="S1870" i="1" s="1"/>
  <c r="R1870" i="1"/>
  <c r="Q1871" i="1"/>
  <c r="S1871" i="1" s="1"/>
  <c r="R1871" i="1"/>
  <c r="Q1872" i="1"/>
  <c r="S1872" i="1" s="1"/>
  <c r="R1872" i="1"/>
  <c r="Q1873" i="1"/>
  <c r="S1873" i="1" s="1"/>
  <c r="R1873" i="1"/>
  <c r="Q1874" i="1"/>
  <c r="S1874" i="1" s="1"/>
  <c r="R1874" i="1"/>
  <c r="Q1875" i="1"/>
  <c r="S1875" i="1" s="1"/>
  <c r="R1875" i="1"/>
  <c r="Q1876" i="1"/>
  <c r="S1876" i="1" s="1"/>
  <c r="R1876" i="1"/>
  <c r="Q1877" i="1"/>
  <c r="S1877" i="1" s="1"/>
  <c r="R1877" i="1"/>
  <c r="Q1878" i="1"/>
  <c r="S1878" i="1" s="1"/>
  <c r="R1878" i="1"/>
  <c r="Q1879" i="1"/>
  <c r="S1879" i="1" s="1"/>
  <c r="R1879" i="1"/>
  <c r="Q1880" i="1"/>
  <c r="S1880" i="1" s="1"/>
  <c r="R1880" i="1"/>
  <c r="Q1881" i="1"/>
  <c r="S1881" i="1" s="1"/>
  <c r="R1881" i="1"/>
  <c r="Q1882" i="1"/>
  <c r="S1882" i="1" s="1"/>
  <c r="R1882" i="1"/>
  <c r="Q1883" i="1"/>
  <c r="S1883" i="1" s="1"/>
  <c r="R1883" i="1"/>
  <c r="Q1884" i="1"/>
  <c r="S1884" i="1" s="1"/>
  <c r="R1884" i="1"/>
  <c r="Q1885" i="1"/>
  <c r="S1885" i="1" s="1"/>
  <c r="R1885" i="1"/>
  <c r="Q1886" i="1"/>
  <c r="S1886" i="1" s="1"/>
  <c r="R1886" i="1"/>
  <c r="Q1887" i="1"/>
  <c r="S1887" i="1" s="1"/>
  <c r="R1887" i="1"/>
  <c r="Q1888" i="1"/>
  <c r="S1888" i="1" s="1"/>
  <c r="R1888" i="1"/>
  <c r="Q1889" i="1"/>
  <c r="S1889" i="1" s="1"/>
  <c r="R1889" i="1"/>
  <c r="Q1890" i="1"/>
  <c r="S1890" i="1" s="1"/>
  <c r="R1890" i="1"/>
  <c r="Q1891" i="1"/>
  <c r="S1891" i="1" s="1"/>
  <c r="R1891" i="1"/>
  <c r="Q1892" i="1"/>
  <c r="S1892" i="1" s="1"/>
  <c r="R1892" i="1"/>
  <c r="Q1893" i="1"/>
  <c r="S1893" i="1" s="1"/>
  <c r="R1893" i="1"/>
  <c r="Q1894" i="1"/>
  <c r="S1894" i="1" s="1"/>
  <c r="R1894" i="1"/>
  <c r="Q1895" i="1"/>
  <c r="S1895" i="1" s="1"/>
  <c r="R1895" i="1"/>
  <c r="Q1896" i="1"/>
  <c r="S1896" i="1" s="1"/>
  <c r="R1896" i="1"/>
  <c r="Q1897" i="1"/>
  <c r="S1897" i="1" s="1"/>
  <c r="R1897" i="1"/>
  <c r="Q1898" i="1"/>
  <c r="S1898" i="1" s="1"/>
  <c r="R1898" i="1"/>
  <c r="Q1899" i="1"/>
  <c r="S1899" i="1" s="1"/>
  <c r="R1899" i="1"/>
  <c r="Q1900" i="1"/>
  <c r="S1900" i="1" s="1"/>
  <c r="R1900" i="1"/>
  <c r="Q1901" i="1"/>
  <c r="S1901" i="1" s="1"/>
  <c r="R1901" i="1"/>
  <c r="Q1902" i="1"/>
  <c r="S1902" i="1" s="1"/>
  <c r="R1902" i="1"/>
  <c r="Q1903" i="1"/>
  <c r="S1903" i="1" s="1"/>
  <c r="R1903" i="1"/>
  <c r="Q1904" i="1"/>
  <c r="S1904" i="1" s="1"/>
  <c r="R1904" i="1"/>
  <c r="Q1905" i="1"/>
  <c r="S1905" i="1" s="1"/>
  <c r="R1905" i="1"/>
  <c r="Q1906" i="1"/>
  <c r="S1906" i="1" s="1"/>
  <c r="R1906" i="1"/>
  <c r="Q1907" i="1"/>
  <c r="S1907" i="1" s="1"/>
  <c r="R1907" i="1"/>
  <c r="Q1908" i="1"/>
  <c r="S1908" i="1" s="1"/>
  <c r="R1908" i="1"/>
  <c r="Q1909" i="1"/>
  <c r="S1909" i="1" s="1"/>
  <c r="R1909" i="1"/>
  <c r="Q1910" i="1"/>
  <c r="S1910" i="1" s="1"/>
  <c r="R1910" i="1"/>
  <c r="Q1911" i="1"/>
  <c r="S1911" i="1" s="1"/>
  <c r="R1911" i="1"/>
  <c r="Q1912" i="1"/>
  <c r="S1912" i="1" s="1"/>
  <c r="R1912" i="1"/>
  <c r="Q1913" i="1"/>
  <c r="S1913" i="1" s="1"/>
  <c r="R1913" i="1"/>
  <c r="Q1914" i="1"/>
  <c r="S1914" i="1" s="1"/>
  <c r="R1914" i="1"/>
  <c r="Q1915" i="1"/>
  <c r="S1915" i="1" s="1"/>
  <c r="R1915" i="1"/>
  <c r="Q1916" i="1"/>
  <c r="S1916" i="1" s="1"/>
  <c r="R1916" i="1"/>
  <c r="Q1917" i="1"/>
  <c r="S1917" i="1" s="1"/>
  <c r="R1917" i="1"/>
  <c r="Q1918" i="1"/>
  <c r="S1918" i="1" s="1"/>
  <c r="R1918" i="1"/>
  <c r="Q1919" i="1"/>
  <c r="S1919" i="1" s="1"/>
  <c r="R1919" i="1"/>
  <c r="Q1920" i="1"/>
  <c r="S1920" i="1" s="1"/>
  <c r="R1920" i="1"/>
  <c r="Q1921" i="1"/>
  <c r="S1921" i="1" s="1"/>
  <c r="R1921" i="1"/>
  <c r="Q1922" i="1"/>
  <c r="S1922" i="1" s="1"/>
  <c r="R1922" i="1"/>
  <c r="Q1923" i="1"/>
  <c r="S1923" i="1" s="1"/>
  <c r="R1923" i="1"/>
  <c r="Q1924" i="1"/>
  <c r="S1924" i="1" s="1"/>
  <c r="R1924" i="1"/>
  <c r="Q302" i="1"/>
  <c r="S302" i="1" s="1"/>
  <c r="R302" i="1"/>
  <c r="Q303" i="1"/>
  <c r="S303" i="1" s="1"/>
  <c r="R303" i="1"/>
  <c r="Q304" i="1"/>
  <c r="S304" i="1" s="1"/>
  <c r="R304" i="1"/>
  <c r="Q305" i="1"/>
  <c r="S305" i="1" s="1"/>
  <c r="R305" i="1"/>
  <c r="Q306" i="1"/>
  <c r="S306" i="1" s="1"/>
  <c r="R306" i="1"/>
  <c r="Q307" i="1"/>
  <c r="S307" i="1" s="1"/>
  <c r="R307" i="1"/>
  <c r="Q308" i="1"/>
  <c r="S308" i="1" s="1"/>
  <c r="R308" i="1"/>
  <c r="Q309" i="1"/>
  <c r="S309" i="1" s="1"/>
  <c r="R309" i="1"/>
  <c r="Q310" i="1"/>
  <c r="S310" i="1" s="1"/>
  <c r="R310" i="1"/>
  <c r="Q311" i="1"/>
  <c r="S311" i="1" s="1"/>
  <c r="R311" i="1"/>
  <c r="Q312" i="1"/>
  <c r="S312" i="1" s="1"/>
  <c r="R312" i="1"/>
  <c r="Q313" i="1"/>
  <c r="S313" i="1" s="1"/>
  <c r="R313" i="1"/>
  <c r="Q314" i="1"/>
  <c r="S314" i="1" s="1"/>
  <c r="R314" i="1"/>
  <c r="Q315" i="1"/>
  <c r="S315" i="1" s="1"/>
  <c r="R315" i="1"/>
  <c r="Q316" i="1"/>
  <c r="S316" i="1" s="1"/>
  <c r="R316" i="1"/>
  <c r="Q317" i="1"/>
  <c r="S317" i="1" s="1"/>
  <c r="R317" i="1"/>
  <c r="Q318" i="1"/>
  <c r="S318" i="1" s="1"/>
  <c r="R318" i="1"/>
  <c r="Q319" i="1"/>
  <c r="S319" i="1" s="1"/>
  <c r="R319" i="1"/>
  <c r="Q320" i="1"/>
  <c r="S320" i="1" s="1"/>
  <c r="R320" i="1"/>
  <c r="Q321" i="1"/>
  <c r="S321" i="1" s="1"/>
  <c r="R321" i="1"/>
  <c r="Q562" i="1"/>
  <c r="S562" i="1" s="1"/>
  <c r="R562" i="1"/>
  <c r="Q563" i="1"/>
  <c r="S563" i="1" s="1"/>
  <c r="R563" i="1"/>
  <c r="Q564" i="1"/>
  <c r="S564" i="1" s="1"/>
  <c r="R564" i="1"/>
  <c r="Q565" i="1"/>
  <c r="S565" i="1" s="1"/>
  <c r="R565" i="1"/>
  <c r="Q566" i="1"/>
  <c r="S566" i="1" s="1"/>
  <c r="R566" i="1"/>
  <c r="Q567" i="1"/>
  <c r="S567" i="1" s="1"/>
  <c r="R567" i="1"/>
  <c r="Q568" i="1"/>
  <c r="S568" i="1" s="1"/>
  <c r="R568" i="1"/>
  <c r="Q569" i="1"/>
  <c r="S569" i="1" s="1"/>
  <c r="R569" i="1"/>
  <c r="Q570" i="1"/>
  <c r="S570" i="1" s="1"/>
  <c r="R570" i="1"/>
  <c r="Q571" i="1"/>
  <c r="S571" i="1" s="1"/>
  <c r="R571" i="1"/>
  <c r="Q572" i="1"/>
  <c r="S572" i="1" s="1"/>
  <c r="R572" i="1"/>
  <c r="Q573" i="1"/>
  <c r="S573" i="1" s="1"/>
  <c r="R573" i="1"/>
  <c r="Q574" i="1"/>
  <c r="S574" i="1" s="1"/>
  <c r="R574" i="1"/>
  <c r="Q575" i="1"/>
  <c r="S575" i="1" s="1"/>
  <c r="R575" i="1"/>
  <c r="Q576" i="1"/>
  <c r="S576" i="1" s="1"/>
  <c r="R576" i="1"/>
  <c r="Q577" i="1"/>
  <c r="S577" i="1" s="1"/>
  <c r="R577" i="1"/>
  <c r="Q578" i="1"/>
  <c r="S578" i="1" s="1"/>
  <c r="R578" i="1"/>
  <c r="Q579" i="1"/>
  <c r="S579" i="1" s="1"/>
  <c r="R579" i="1"/>
  <c r="Q580" i="1"/>
  <c r="S580" i="1" s="1"/>
  <c r="R580" i="1"/>
  <c r="Q581" i="1"/>
  <c r="S581" i="1" s="1"/>
  <c r="R581" i="1"/>
  <c r="Q1403" i="1"/>
  <c r="S1403" i="1" s="1"/>
  <c r="R1403" i="1"/>
  <c r="Q1404" i="1"/>
  <c r="S1404" i="1" s="1"/>
  <c r="R1404" i="1"/>
  <c r="Q1405" i="1"/>
  <c r="S1405" i="1" s="1"/>
  <c r="R1405" i="1"/>
  <c r="Q1406" i="1"/>
  <c r="S1406" i="1" s="1"/>
  <c r="R1406" i="1"/>
  <c r="Q1407" i="1"/>
  <c r="S1407" i="1" s="1"/>
  <c r="R1407" i="1"/>
  <c r="Q1408" i="1"/>
  <c r="S1408" i="1" s="1"/>
  <c r="R1408" i="1"/>
  <c r="Q1409" i="1"/>
  <c r="S1409" i="1" s="1"/>
  <c r="R1409" i="1"/>
  <c r="Q1410" i="1"/>
  <c r="S1410" i="1" s="1"/>
  <c r="R1410" i="1"/>
  <c r="Q1411" i="1"/>
  <c r="S1411" i="1" s="1"/>
  <c r="R1411" i="1"/>
  <c r="Q1412" i="1"/>
  <c r="S1412" i="1" s="1"/>
  <c r="R1412" i="1"/>
  <c r="Q1413" i="1"/>
  <c r="S1413" i="1" s="1"/>
  <c r="R1413" i="1"/>
  <c r="Q1414" i="1"/>
  <c r="S1414" i="1" s="1"/>
  <c r="R1414" i="1"/>
  <c r="Q1415" i="1"/>
  <c r="S1415" i="1" s="1"/>
  <c r="R1415" i="1"/>
  <c r="Q1416" i="1"/>
  <c r="S1416" i="1" s="1"/>
  <c r="R1416" i="1"/>
  <c r="Q1417" i="1"/>
  <c r="S1417" i="1" s="1"/>
  <c r="R1417" i="1"/>
  <c r="Q1418" i="1"/>
  <c r="S1418" i="1" s="1"/>
  <c r="R1418" i="1"/>
  <c r="Q1419" i="1"/>
  <c r="S1419" i="1" s="1"/>
  <c r="R1419" i="1"/>
  <c r="Q1420" i="1"/>
  <c r="S1420" i="1" s="1"/>
  <c r="R1420" i="1"/>
  <c r="Q1421" i="1"/>
  <c r="S1421" i="1" s="1"/>
  <c r="R1421" i="1"/>
  <c r="Q1422" i="1"/>
  <c r="S1422" i="1" s="1"/>
  <c r="R1422" i="1"/>
  <c r="Q1423" i="1"/>
  <c r="S1423" i="1" s="1"/>
  <c r="R1423" i="1"/>
  <c r="Q1424" i="1"/>
  <c r="S1424" i="1" s="1"/>
  <c r="R1424" i="1"/>
  <c r="Q1425" i="1"/>
  <c r="S1425" i="1" s="1"/>
  <c r="R1425" i="1"/>
  <c r="Q1426" i="1"/>
  <c r="S1426" i="1" s="1"/>
  <c r="R1426" i="1"/>
  <c r="Q1427" i="1"/>
  <c r="S1427" i="1" s="1"/>
  <c r="R1427" i="1"/>
  <c r="Q1428" i="1"/>
  <c r="S1428" i="1" s="1"/>
  <c r="R1428" i="1"/>
  <c r="Q1429" i="1"/>
  <c r="S1429" i="1" s="1"/>
  <c r="R1429" i="1"/>
  <c r="Q1430" i="1"/>
  <c r="S1430" i="1" s="1"/>
  <c r="R1430" i="1"/>
  <c r="Q1431" i="1"/>
  <c r="S1431" i="1" s="1"/>
  <c r="R1431" i="1"/>
  <c r="Q1432" i="1"/>
  <c r="S1432" i="1" s="1"/>
  <c r="R1432" i="1"/>
  <c r="Q1433" i="1"/>
  <c r="S1433" i="1" s="1"/>
  <c r="R1433" i="1"/>
  <c r="Q1434" i="1"/>
  <c r="S1434" i="1" s="1"/>
  <c r="R1434" i="1"/>
  <c r="Q1435" i="1"/>
  <c r="S1435" i="1" s="1"/>
  <c r="R1435" i="1"/>
  <c r="Q1436" i="1"/>
  <c r="S1436" i="1" s="1"/>
  <c r="R1436" i="1"/>
  <c r="Q1437" i="1"/>
  <c r="S1437" i="1" s="1"/>
  <c r="R1437" i="1"/>
  <c r="Q1438" i="1"/>
  <c r="S1438" i="1" s="1"/>
  <c r="R1438" i="1"/>
  <c r="Q1439" i="1"/>
  <c r="S1439" i="1" s="1"/>
  <c r="R1439" i="1"/>
  <c r="Q1440" i="1"/>
  <c r="S1440" i="1" s="1"/>
  <c r="R1440" i="1"/>
  <c r="Q1441" i="1"/>
  <c r="S1441" i="1" s="1"/>
  <c r="R1441" i="1"/>
  <c r="Q1442" i="1"/>
  <c r="S1442" i="1" s="1"/>
  <c r="R1442" i="1"/>
  <c r="Q1463" i="1"/>
  <c r="S1463" i="1" s="1"/>
  <c r="R1463" i="1"/>
  <c r="Q1464" i="1"/>
  <c r="S1464" i="1" s="1"/>
  <c r="R1464" i="1"/>
  <c r="Q1465" i="1"/>
  <c r="S1465" i="1" s="1"/>
  <c r="R1465" i="1"/>
  <c r="Q1466" i="1"/>
  <c r="S1466" i="1" s="1"/>
  <c r="R1466" i="1"/>
  <c r="Q1467" i="1"/>
  <c r="S1467" i="1" s="1"/>
  <c r="R1467" i="1"/>
  <c r="Q1468" i="1"/>
  <c r="S1468" i="1" s="1"/>
  <c r="R1468" i="1"/>
  <c r="Q1469" i="1"/>
  <c r="S1469" i="1" s="1"/>
  <c r="R1469" i="1"/>
  <c r="Q1470" i="1"/>
  <c r="S1470" i="1" s="1"/>
  <c r="R1470" i="1"/>
  <c r="Q1471" i="1"/>
  <c r="S1471" i="1" s="1"/>
  <c r="R1471" i="1"/>
  <c r="Q1472" i="1"/>
  <c r="S1472" i="1" s="1"/>
  <c r="R1472" i="1"/>
  <c r="Q1473" i="1"/>
  <c r="S1473" i="1" s="1"/>
  <c r="R1473" i="1"/>
  <c r="Q1474" i="1"/>
  <c r="S1474" i="1" s="1"/>
  <c r="R1474" i="1"/>
  <c r="Q1475" i="1"/>
  <c r="S1475" i="1" s="1"/>
  <c r="R1475" i="1"/>
  <c r="Q1476" i="1"/>
  <c r="S1476" i="1" s="1"/>
  <c r="R1476" i="1"/>
  <c r="Q1477" i="1"/>
  <c r="S1477" i="1" s="1"/>
  <c r="R1477" i="1"/>
  <c r="Q1478" i="1"/>
  <c r="S1478" i="1" s="1"/>
  <c r="R1478" i="1"/>
  <c r="Q1479" i="1"/>
  <c r="S1479" i="1" s="1"/>
  <c r="R1479" i="1"/>
  <c r="Q1480" i="1"/>
  <c r="S1480" i="1" s="1"/>
  <c r="R1480" i="1"/>
  <c r="Q1481" i="1"/>
  <c r="S1481" i="1" s="1"/>
  <c r="R1481" i="1"/>
  <c r="Q1482" i="1"/>
  <c r="S1482" i="1" s="1"/>
  <c r="R1482" i="1"/>
  <c r="Q3354" i="1"/>
  <c r="S3354" i="1" s="1"/>
  <c r="R3354" i="1"/>
  <c r="Q3355" i="1"/>
  <c r="S3355" i="1" s="1"/>
  <c r="R3355" i="1"/>
  <c r="Q3356" i="1"/>
  <c r="S3356" i="1" s="1"/>
  <c r="R3356" i="1"/>
  <c r="Q3357" i="1"/>
  <c r="S3357" i="1" s="1"/>
  <c r="R3357" i="1"/>
  <c r="Q3358" i="1"/>
  <c r="S3358" i="1" s="1"/>
  <c r="R3358" i="1"/>
  <c r="Q3359" i="1"/>
  <c r="S3359" i="1" s="1"/>
  <c r="R3359" i="1"/>
  <c r="Q3360" i="1"/>
  <c r="S3360" i="1" s="1"/>
  <c r="R3360" i="1"/>
  <c r="Q3361" i="1"/>
  <c r="S3361" i="1" s="1"/>
  <c r="R3361" i="1"/>
  <c r="Q3362" i="1"/>
  <c r="S3362" i="1" s="1"/>
  <c r="R3362" i="1"/>
  <c r="Q3363" i="1"/>
  <c r="S3363" i="1" s="1"/>
  <c r="R3363" i="1"/>
  <c r="Q4079" i="1"/>
  <c r="S4079" i="1" s="1"/>
  <c r="R4079" i="1"/>
  <c r="Q4080" i="1"/>
  <c r="S4080" i="1" s="1"/>
  <c r="R4080" i="1"/>
  <c r="Q4081" i="1"/>
  <c r="S4081" i="1" s="1"/>
  <c r="R4081" i="1"/>
  <c r="Q4082" i="1"/>
  <c r="S4082" i="1" s="1"/>
  <c r="R4082" i="1"/>
  <c r="Q4083" i="1"/>
  <c r="S4083" i="1" s="1"/>
  <c r="R4083" i="1"/>
  <c r="Q4084" i="1"/>
  <c r="S4084" i="1" s="1"/>
  <c r="R4084" i="1"/>
  <c r="Q4085" i="1"/>
  <c r="S4085" i="1" s="1"/>
  <c r="R4085" i="1"/>
  <c r="Q4086" i="1"/>
  <c r="S4086" i="1" s="1"/>
  <c r="R4086" i="1"/>
  <c r="Q4087" i="1"/>
  <c r="S4087" i="1" s="1"/>
  <c r="R4087" i="1"/>
  <c r="Q4088" i="1"/>
  <c r="S4088" i="1" s="1"/>
  <c r="R4088" i="1"/>
  <c r="Q1925" i="1"/>
  <c r="S1925" i="1" s="1"/>
  <c r="R1925" i="1"/>
  <c r="Q1926" i="1"/>
  <c r="S1926" i="1" s="1"/>
  <c r="R1926" i="1"/>
  <c r="Q1927" i="1"/>
  <c r="S1927" i="1" s="1"/>
  <c r="R1927" i="1"/>
  <c r="Q1928" i="1"/>
  <c r="S1928" i="1" s="1"/>
  <c r="R1928" i="1"/>
  <c r="Q1929" i="1"/>
  <c r="S1929" i="1" s="1"/>
  <c r="R1929" i="1"/>
  <c r="Q1930" i="1"/>
  <c r="S1930" i="1" s="1"/>
  <c r="R1930" i="1"/>
  <c r="Q1931" i="1"/>
  <c r="S1931" i="1" s="1"/>
  <c r="R1931" i="1"/>
  <c r="Q1932" i="1"/>
  <c r="S1932" i="1" s="1"/>
  <c r="R1932" i="1"/>
  <c r="Q1933" i="1"/>
  <c r="S1933" i="1" s="1"/>
  <c r="R1933" i="1"/>
  <c r="Q1934" i="1"/>
  <c r="S1934" i="1" s="1"/>
  <c r="R1934" i="1"/>
  <c r="Q1935" i="1"/>
  <c r="S1935" i="1" s="1"/>
  <c r="R1935" i="1"/>
  <c r="Q1936" i="1"/>
  <c r="S1936" i="1" s="1"/>
  <c r="R1936" i="1"/>
  <c r="Q1937" i="1"/>
  <c r="S1937" i="1" s="1"/>
  <c r="R1937" i="1"/>
  <c r="Q1938" i="1"/>
  <c r="S1938" i="1" s="1"/>
  <c r="R1938" i="1"/>
  <c r="Q1939" i="1"/>
  <c r="S1939" i="1" s="1"/>
  <c r="R1939" i="1"/>
  <c r="Q1940" i="1"/>
  <c r="S1940" i="1" s="1"/>
  <c r="R1940" i="1"/>
  <c r="Q1941" i="1"/>
  <c r="S1941" i="1" s="1"/>
  <c r="R1941" i="1"/>
  <c r="Q1942" i="1"/>
  <c r="S1942" i="1" s="1"/>
  <c r="R1942" i="1"/>
  <c r="Q1943" i="1"/>
  <c r="S1943" i="1" s="1"/>
  <c r="R1943" i="1"/>
  <c r="Q1944" i="1"/>
  <c r="S1944" i="1" s="1"/>
  <c r="R1944" i="1"/>
  <c r="Q1503" i="1"/>
  <c r="S1503" i="1" s="1"/>
  <c r="R1503" i="1"/>
  <c r="Q1504" i="1"/>
  <c r="S1504" i="1" s="1"/>
  <c r="R1504" i="1"/>
  <c r="Q1505" i="1"/>
  <c r="S1505" i="1" s="1"/>
  <c r="R1505" i="1"/>
  <c r="Q1506" i="1"/>
  <c r="S1506" i="1" s="1"/>
  <c r="R1506" i="1"/>
  <c r="Q1507" i="1"/>
  <c r="S1507" i="1" s="1"/>
  <c r="R1507" i="1"/>
  <c r="Q1508" i="1"/>
  <c r="S1508" i="1" s="1"/>
  <c r="R1508" i="1"/>
  <c r="Q1509" i="1"/>
  <c r="S1509" i="1" s="1"/>
  <c r="R1509" i="1"/>
  <c r="Q1510" i="1"/>
  <c r="S1510" i="1" s="1"/>
  <c r="R1510" i="1"/>
  <c r="Q1511" i="1"/>
  <c r="S1511" i="1" s="1"/>
  <c r="R1511" i="1"/>
  <c r="Q1512" i="1"/>
  <c r="S1512" i="1" s="1"/>
  <c r="R1512" i="1"/>
  <c r="Q1513" i="1"/>
  <c r="S1513" i="1" s="1"/>
  <c r="R1513" i="1"/>
  <c r="Q1514" i="1"/>
  <c r="S1514" i="1" s="1"/>
  <c r="R1514" i="1"/>
  <c r="Q1515" i="1"/>
  <c r="S1515" i="1" s="1"/>
  <c r="R1515" i="1"/>
  <c r="Q1516" i="1"/>
  <c r="S1516" i="1" s="1"/>
  <c r="R1516" i="1"/>
  <c r="Q1517" i="1"/>
  <c r="S1517" i="1" s="1"/>
  <c r="R1517" i="1"/>
  <c r="Q1518" i="1"/>
  <c r="S1518" i="1" s="1"/>
  <c r="R1518" i="1"/>
  <c r="Q1519" i="1"/>
  <c r="S1519" i="1" s="1"/>
  <c r="R1519" i="1"/>
  <c r="Q1520" i="1"/>
  <c r="S1520" i="1" s="1"/>
  <c r="R1520" i="1"/>
  <c r="Q1521" i="1"/>
  <c r="S1521" i="1" s="1"/>
  <c r="R1521" i="1"/>
  <c r="Q1522" i="1"/>
  <c r="S1522" i="1" s="1"/>
  <c r="R1522" i="1"/>
  <c r="Q1523" i="1"/>
  <c r="S1523" i="1" s="1"/>
  <c r="R1523" i="1"/>
  <c r="Q1524" i="1"/>
  <c r="S1524" i="1" s="1"/>
  <c r="R1524" i="1"/>
  <c r="Q1525" i="1"/>
  <c r="S1525" i="1" s="1"/>
  <c r="R1525" i="1"/>
  <c r="Q1526" i="1"/>
  <c r="S1526" i="1" s="1"/>
  <c r="R1526" i="1"/>
  <c r="Q1527" i="1"/>
  <c r="S1527" i="1" s="1"/>
  <c r="R1527" i="1"/>
  <c r="Q1528" i="1"/>
  <c r="S1528" i="1" s="1"/>
  <c r="R1528" i="1"/>
  <c r="Q1529" i="1"/>
  <c r="S1529" i="1" s="1"/>
  <c r="R1529" i="1"/>
  <c r="Q1530" i="1"/>
  <c r="S1530" i="1" s="1"/>
  <c r="R1530" i="1"/>
  <c r="Q1531" i="1"/>
  <c r="S1531" i="1" s="1"/>
  <c r="R1531" i="1"/>
  <c r="Q1532" i="1"/>
  <c r="S1532" i="1" s="1"/>
  <c r="R1532" i="1"/>
  <c r="Q1533" i="1"/>
  <c r="S1533" i="1" s="1"/>
  <c r="R1533" i="1"/>
  <c r="Q1534" i="1"/>
  <c r="S1534" i="1" s="1"/>
  <c r="R1534" i="1"/>
  <c r="Q1535" i="1"/>
  <c r="S1535" i="1" s="1"/>
  <c r="R1535" i="1"/>
  <c r="Q1536" i="1"/>
  <c r="S1536" i="1" s="1"/>
  <c r="R1536" i="1"/>
  <c r="Q1537" i="1"/>
  <c r="S1537" i="1" s="1"/>
  <c r="R1537" i="1"/>
  <c r="Q1538" i="1"/>
  <c r="S1538" i="1" s="1"/>
  <c r="R1538" i="1"/>
  <c r="Q1539" i="1"/>
  <c r="S1539" i="1" s="1"/>
  <c r="R1539" i="1"/>
  <c r="Q1540" i="1"/>
  <c r="S1540" i="1" s="1"/>
  <c r="R1540" i="1"/>
  <c r="Q1541" i="1"/>
  <c r="S1541" i="1" s="1"/>
  <c r="R1541" i="1"/>
  <c r="Q1542" i="1"/>
  <c r="S1542" i="1" s="1"/>
  <c r="R1542" i="1"/>
  <c r="Q1543" i="1"/>
  <c r="S1543" i="1" s="1"/>
  <c r="R1543" i="1"/>
  <c r="Q1544" i="1"/>
  <c r="S1544" i="1" s="1"/>
  <c r="R1544" i="1"/>
  <c r="Q1545" i="1"/>
  <c r="S1545" i="1" s="1"/>
  <c r="R1545" i="1"/>
  <c r="Q1546" i="1"/>
  <c r="S1546" i="1" s="1"/>
  <c r="R1546" i="1"/>
  <c r="Q1547" i="1"/>
  <c r="S1547" i="1" s="1"/>
  <c r="R1547" i="1"/>
  <c r="Q1548" i="1"/>
  <c r="S1548" i="1" s="1"/>
  <c r="R1548" i="1"/>
  <c r="Q1549" i="1"/>
  <c r="S1549" i="1" s="1"/>
  <c r="R1549" i="1"/>
  <c r="Q1550" i="1"/>
  <c r="S1550" i="1" s="1"/>
  <c r="R1550" i="1"/>
  <c r="Q1551" i="1"/>
  <c r="S1551" i="1" s="1"/>
  <c r="R1551" i="1"/>
  <c r="Q1552" i="1"/>
  <c r="S1552" i="1" s="1"/>
  <c r="R1552" i="1"/>
  <c r="Q1553" i="1"/>
  <c r="S1553" i="1" s="1"/>
  <c r="R1553" i="1"/>
  <c r="Q1554" i="1"/>
  <c r="S1554" i="1" s="1"/>
  <c r="R1554" i="1"/>
  <c r="Q1555" i="1"/>
  <c r="S1555" i="1" s="1"/>
  <c r="R1555" i="1"/>
  <c r="Q1556" i="1"/>
  <c r="S1556" i="1" s="1"/>
  <c r="R1556" i="1"/>
  <c r="Q1557" i="1"/>
  <c r="S1557" i="1" s="1"/>
  <c r="R1557" i="1"/>
  <c r="Q1558" i="1"/>
  <c r="S1558" i="1" s="1"/>
  <c r="R1558" i="1"/>
  <c r="Q1559" i="1"/>
  <c r="S1559" i="1" s="1"/>
  <c r="R1559" i="1"/>
  <c r="Q1560" i="1"/>
  <c r="S1560" i="1" s="1"/>
  <c r="R1560" i="1"/>
  <c r="Q1561" i="1"/>
  <c r="S1561" i="1" s="1"/>
  <c r="R1561" i="1"/>
  <c r="Q1562" i="1"/>
  <c r="S1562" i="1" s="1"/>
  <c r="R1562" i="1"/>
  <c r="Q1563" i="1"/>
  <c r="S1563" i="1" s="1"/>
  <c r="R1563" i="1"/>
  <c r="Q1564" i="1"/>
  <c r="S1564" i="1" s="1"/>
  <c r="R1564" i="1"/>
  <c r="Q1565" i="1"/>
  <c r="S1565" i="1" s="1"/>
  <c r="R1565" i="1"/>
  <c r="Q1566" i="1"/>
  <c r="S1566" i="1" s="1"/>
  <c r="R1566" i="1"/>
  <c r="Q1567" i="1"/>
  <c r="S1567" i="1" s="1"/>
  <c r="R1567" i="1"/>
  <c r="Q1568" i="1"/>
  <c r="S1568" i="1" s="1"/>
  <c r="R1568" i="1"/>
  <c r="Q1569" i="1"/>
  <c r="S1569" i="1" s="1"/>
  <c r="R1569" i="1"/>
  <c r="Q1570" i="1"/>
  <c r="S1570" i="1" s="1"/>
  <c r="R1570" i="1"/>
  <c r="Q1571" i="1"/>
  <c r="S1571" i="1" s="1"/>
  <c r="R1571" i="1"/>
  <c r="Q1572" i="1"/>
  <c r="S1572" i="1" s="1"/>
  <c r="R1572" i="1"/>
  <c r="Q3364" i="1"/>
  <c r="S3364" i="1" s="1"/>
  <c r="R3364" i="1"/>
  <c r="Q3365" i="1"/>
  <c r="S3365" i="1" s="1"/>
  <c r="R3365" i="1"/>
  <c r="Q3366" i="1"/>
  <c r="S3366" i="1" s="1"/>
  <c r="R3366" i="1"/>
  <c r="Q3367" i="1"/>
  <c r="S3367" i="1" s="1"/>
  <c r="R3367" i="1"/>
  <c r="Q3368" i="1"/>
  <c r="S3368" i="1" s="1"/>
  <c r="R3368" i="1"/>
  <c r="Q3369" i="1"/>
  <c r="S3369" i="1" s="1"/>
  <c r="R3369" i="1"/>
  <c r="Q3370" i="1"/>
  <c r="S3370" i="1" s="1"/>
  <c r="R3370" i="1"/>
  <c r="Q3371" i="1"/>
  <c r="S3371" i="1" s="1"/>
  <c r="R3371" i="1"/>
  <c r="Q3372" i="1"/>
  <c r="S3372" i="1" s="1"/>
  <c r="R3372" i="1"/>
  <c r="Q3373" i="1"/>
  <c r="S3373" i="1" s="1"/>
  <c r="R3373" i="1"/>
  <c r="Q3374" i="1"/>
  <c r="S3374" i="1" s="1"/>
  <c r="R3374" i="1"/>
  <c r="Q3375" i="1"/>
  <c r="S3375" i="1" s="1"/>
  <c r="R3375" i="1"/>
  <c r="Q3376" i="1"/>
  <c r="S3376" i="1" s="1"/>
  <c r="R3376" i="1"/>
  <c r="Q3377" i="1"/>
  <c r="S3377" i="1" s="1"/>
  <c r="R3377" i="1"/>
  <c r="Q3378" i="1"/>
  <c r="S3378" i="1" s="1"/>
  <c r="R3378" i="1"/>
  <c r="Q3379" i="1"/>
  <c r="S3379" i="1" s="1"/>
  <c r="R3379" i="1"/>
  <c r="Q3380" i="1"/>
  <c r="S3380" i="1" s="1"/>
  <c r="R3380" i="1"/>
  <c r="Q3381" i="1"/>
  <c r="S3381" i="1" s="1"/>
  <c r="R3381" i="1"/>
  <c r="Q3382" i="1"/>
  <c r="S3382" i="1" s="1"/>
  <c r="R3382" i="1"/>
  <c r="Q3383" i="1"/>
  <c r="S3383" i="1" s="1"/>
  <c r="R3383" i="1"/>
  <c r="Q3384" i="1"/>
  <c r="S3384" i="1" s="1"/>
  <c r="R3384" i="1"/>
  <c r="Q3385" i="1"/>
  <c r="S3385" i="1" s="1"/>
  <c r="R3385" i="1"/>
  <c r="Q3386" i="1"/>
  <c r="S3386" i="1" s="1"/>
  <c r="R3386" i="1"/>
  <c r="Q3387" i="1"/>
  <c r="S3387" i="1" s="1"/>
  <c r="R3387" i="1"/>
  <c r="Q3388" i="1"/>
  <c r="S3388" i="1" s="1"/>
  <c r="R3388" i="1"/>
  <c r="Q3389" i="1"/>
  <c r="S3389" i="1" s="1"/>
  <c r="R3389" i="1"/>
  <c r="Q3390" i="1"/>
  <c r="S3390" i="1" s="1"/>
  <c r="R3390" i="1"/>
  <c r="Q3391" i="1"/>
  <c r="S3391" i="1" s="1"/>
  <c r="R3391" i="1"/>
  <c r="Q3392" i="1"/>
  <c r="S3392" i="1" s="1"/>
  <c r="R3392" i="1"/>
  <c r="Q3393" i="1"/>
  <c r="S3393" i="1" s="1"/>
  <c r="R3393" i="1"/>
  <c r="Q3394" i="1"/>
  <c r="S3394" i="1" s="1"/>
  <c r="R3394" i="1"/>
  <c r="Q3395" i="1"/>
  <c r="S3395" i="1" s="1"/>
  <c r="R3395" i="1"/>
  <c r="Q3396" i="1"/>
  <c r="S3396" i="1" s="1"/>
  <c r="R3396" i="1"/>
  <c r="Q3397" i="1"/>
  <c r="S3397" i="1" s="1"/>
  <c r="R3397" i="1"/>
  <c r="Q3398" i="1"/>
  <c r="S3398" i="1" s="1"/>
  <c r="R3398" i="1"/>
  <c r="Q3399" i="1"/>
  <c r="S3399" i="1" s="1"/>
  <c r="R3399" i="1"/>
  <c r="Q3400" i="1"/>
  <c r="S3400" i="1" s="1"/>
  <c r="R3400" i="1"/>
  <c r="Q3401" i="1"/>
  <c r="S3401" i="1" s="1"/>
  <c r="R3401" i="1"/>
  <c r="Q3402" i="1"/>
  <c r="S3402" i="1" s="1"/>
  <c r="R3402" i="1"/>
  <c r="Q3403" i="1"/>
  <c r="S3403" i="1" s="1"/>
  <c r="R3403" i="1"/>
  <c r="Q3404" i="1"/>
  <c r="S3404" i="1" s="1"/>
  <c r="R3404" i="1"/>
  <c r="Q3405" i="1"/>
  <c r="S3405" i="1" s="1"/>
  <c r="R3405" i="1"/>
  <c r="Q3406" i="1"/>
  <c r="S3406" i="1" s="1"/>
  <c r="R3406" i="1"/>
  <c r="Q3407" i="1"/>
  <c r="S3407" i="1" s="1"/>
  <c r="R3407" i="1"/>
  <c r="Q3408" i="1"/>
  <c r="S3408" i="1" s="1"/>
  <c r="R3408" i="1"/>
  <c r="Q3409" i="1"/>
  <c r="S3409" i="1" s="1"/>
  <c r="R3409" i="1"/>
  <c r="Q3410" i="1"/>
  <c r="S3410" i="1" s="1"/>
  <c r="R3410" i="1"/>
  <c r="Q3411" i="1"/>
  <c r="S3411" i="1" s="1"/>
  <c r="R3411" i="1"/>
  <c r="Q3412" i="1"/>
  <c r="S3412" i="1" s="1"/>
  <c r="R3412" i="1"/>
  <c r="Q3413" i="1"/>
  <c r="S3413" i="1" s="1"/>
  <c r="R3413" i="1"/>
  <c r="Q3414" i="1"/>
  <c r="S3414" i="1" s="1"/>
  <c r="R3414" i="1"/>
  <c r="Q3415" i="1"/>
  <c r="S3415" i="1" s="1"/>
  <c r="R3415" i="1"/>
  <c r="Q3416" i="1"/>
  <c r="S3416" i="1" s="1"/>
  <c r="R3416" i="1"/>
  <c r="Q3417" i="1"/>
  <c r="S3417" i="1" s="1"/>
  <c r="R3417" i="1"/>
  <c r="Q3418" i="1"/>
  <c r="S3418" i="1" s="1"/>
  <c r="R3418" i="1"/>
  <c r="Q3419" i="1"/>
  <c r="S3419" i="1" s="1"/>
  <c r="R3419" i="1"/>
  <c r="Q3420" i="1"/>
  <c r="S3420" i="1" s="1"/>
  <c r="R3420" i="1"/>
  <c r="Q3421" i="1"/>
  <c r="S3421" i="1" s="1"/>
  <c r="R3421" i="1"/>
  <c r="Q3422" i="1"/>
  <c r="S3422" i="1" s="1"/>
  <c r="R3422" i="1"/>
  <c r="Q3423" i="1"/>
  <c r="S3423" i="1" s="1"/>
  <c r="R3423" i="1"/>
  <c r="Q3424" i="1"/>
  <c r="S3424" i="1" s="1"/>
  <c r="R3424" i="1"/>
  <c r="Q3425" i="1"/>
  <c r="S3425" i="1" s="1"/>
  <c r="R3425" i="1"/>
  <c r="Q3426" i="1"/>
  <c r="S3426" i="1" s="1"/>
  <c r="R3426" i="1"/>
  <c r="Q3427" i="1"/>
  <c r="S3427" i="1" s="1"/>
  <c r="R3427" i="1"/>
  <c r="Q3428" i="1"/>
  <c r="S3428" i="1" s="1"/>
  <c r="R3428" i="1"/>
  <c r="Q3429" i="1"/>
  <c r="S3429" i="1" s="1"/>
  <c r="R3429" i="1"/>
  <c r="Q3430" i="1"/>
  <c r="S3430" i="1" s="1"/>
  <c r="R3430" i="1"/>
  <c r="Q3431" i="1"/>
  <c r="S3431" i="1" s="1"/>
  <c r="R3431" i="1"/>
  <c r="Q3432" i="1"/>
  <c r="S3432" i="1" s="1"/>
  <c r="R3432" i="1"/>
  <c r="Q3433" i="1"/>
  <c r="S3433" i="1" s="1"/>
  <c r="R3433" i="1"/>
  <c r="Q4089" i="1"/>
  <c r="S4089" i="1" s="1"/>
  <c r="R4089" i="1"/>
  <c r="Q4090" i="1"/>
  <c r="S4090" i="1" s="1"/>
  <c r="R4090" i="1"/>
  <c r="Q4091" i="1"/>
  <c r="S4091" i="1" s="1"/>
  <c r="R4091" i="1"/>
  <c r="Q4092" i="1"/>
  <c r="S4092" i="1" s="1"/>
  <c r="R4092" i="1"/>
  <c r="Q4093" i="1"/>
  <c r="S4093" i="1" s="1"/>
  <c r="R4093" i="1"/>
  <c r="Q4094" i="1"/>
  <c r="S4094" i="1" s="1"/>
  <c r="R4094" i="1"/>
  <c r="Q4095" i="1"/>
  <c r="S4095" i="1" s="1"/>
  <c r="R4095" i="1"/>
  <c r="Q1806" i="1"/>
  <c r="S1806" i="1" s="1"/>
  <c r="R1806" i="1"/>
  <c r="Q1807" i="1"/>
  <c r="S1807" i="1" s="1"/>
  <c r="R1807" i="1"/>
  <c r="Q1808" i="1"/>
  <c r="S1808" i="1" s="1"/>
  <c r="R1808" i="1"/>
  <c r="Q1809" i="1"/>
  <c r="S1809" i="1" s="1"/>
  <c r="R1809" i="1"/>
  <c r="Q1810" i="1"/>
  <c r="S1810" i="1" s="1"/>
  <c r="R1810" i="1"/>
  <c r="Q1811" i="1"/>
  <c r="S1811" i="1" s="1"/>
  <c r="R1811" i="1"/>
  <c r="Q1812" i="1"/>
  <c r="S1812" i="1" s="1"/>
  <c r="R1812" i="1"/>
  <c r="Q1813" i="1"/>
  <c r="S1813" i="1" s="1"/>
  <c r="R1813" i="1"/>
  <c r="Q1814" i="1"/>
  <c r="S1814" i="1" s="1"/>
  <c r="R1814" i="1"/>
  <c r="Q1815" i="1"/>
  <c r="S1815" i="1" s="1"/>
  <c r="R1815" i="1"/>
  <c r="Q1816" i="1"/>
  <c r="S1816" i="1" s="1"/>
  <c r="R1816" i="1"/>
  <c r="Q1817" i="1"/>
  <c r="S1817" i="1" s="1"/>
  <c r="R1817" i="1"/>
  <c r="Q1818" i="1"/>
  <c r="S1818" i="1" s="1"/>
  <c r="R1818" i="1"/>
  <c r="Q1819" i="1"/>
  <c r="S1819" i="1" s="1"/>
  <c r="R1819" i="1"/>
  <c r="Q1820" i="1"/>
  <c r="S1820" i="1" s="1"/>
  <c r="R1820" i="1"/>
  <c r="Q1821" i="1"/>
  <c r="S1821" i="1" s="1"/>
  <c r="R1821" i="1"/>
  <c r="Q1822" i="1"/>
  <c r="S1822" i="1" s="1"/>
  <c r="R1822" i="1"/>
  <c r="Q1823" i="1"/>
  <c r="S1823" i="1" s="1"/>
  <c r="R1823" i="1"/>
  <c r="Q1824" i="1"/>
  <c r="S1824" i="1" s="1"/>
  <c r="R1824" i="1"/>
  <c r="Q1945" i="1"/>
  <c r="S1945" i="1" s="1"/>
  <c r="R1945" i="1"/>
  <c r="Q1946" i="1"/>
  <c r="S1946" i="1" s="1"/>
  <c r="R1946" i="1"/>
  <c r="Q1947" i="1"/>
  <c r="S1947" i="1" s="1"/>
  <c r="R1947" i="1"/>
  <c r="Q1948" i="1"/>
  <c r="S1948" i="1" s="1"/>
  <c r="R1948" i="1"/>
  <c r="Q1949" i="1"/>
  <c r="S1949" i="1" s="1"/>
  <c r="R1949" i="1"/>
  <c r="Q1950" i="1"/>
  <c r="S1950" i="1" s="1"/>
  <c r="R1950" i="1"/>
  <c r="Q1951" i="1"/>
  <c r="S1951" i="1" s="1"/>
  <c r="R1951" i="1"/>
  <c r="Q1952" i="1"/>
  <c r="S1952" i="1" s="1"/>
  <c r="R1952" i="1"/>
  <c r="Q1953" i="1"/>
  <c r="S1953" i="1" s="1"/>
  <c r="R1953" i="1"/>
  <c r="Q1954" i="1"/>
  <c r="S1954" i="1" s="1"/>
  <c r="R1954" i="1"/>
  <c r="Q1955" i="1"/>
  <c r="S1955" i="1" s="1"/>
  <c r="R1955" i="1"/>
  <c r="Q1956" i="1"/>
  <c r="S1956" i="1" s="1"/>
  <c r="R1956" i="1"/>
  <c r="Q1957" i="1"/>
  <c r="S1957" i="1" s="1"/>
  <c r="R1957" i="1"/>
  <c r="Q1958" i="1"/>
  <c r="S1958" i="1" s="1"/>
  <c r="R1958" i="1"/>
  <c r="Q1959" i="1"/>
  <c r="S1959" i="1" s="1"/>
  <c r="R1959" i="1"/>
  <c r="Q1960" i="1"/>
  <c r="S1960" i="1" s="1"/>
  <c r="R1960" i="1"/>
  <c r="Q1961" i="1"/>
  <c r="S1961" i="1" s="1"/>
  <c r="R1961" i="1"/>
  <c r="Q1962" i="1"/>
  <c r="S1962" i="1" s="1"/>
  <c r="R1962" i="1"/>
  <c r="Q1963" i="1"/>
  <c r="S1963" i="1" s="1"/>
  <c r="R1963" i="1"/>
  <c r="Q1964" i="1"/>
  <c r="S1964" i="1" s="1"/>
  <c r="R1964" i="1"/>
  <c r="Q1965" i="1"/>
  <c r="S1965" i="1" s="1"/>
  <c r="R1965" i="1"/>
  <c r="Q1966" i="1"/>
  <c r="S1966" i="1" s="1"/>
  <c r="R1966" i="1"/>
  <c r="Q1967" i="1"/>
  <c r="S1967" i="1" s="1"/>
  <c r="R1967" i="1"/>
  <c r="Q1968" i="1"/>
  <c r="S1968" i="1" s="1"/>
  <c r="R1968" i="1"/>
  <c r="Q1969" i="1"/>
  <c r="S1969" i="1" s="1"/>
  <c r="R1969" i="1"/>
  <c r="Q1970" i="1"/>
  <c r="S1970" i="1" s="1"/>
  <c r="R1970" i="1"/>
  <c r="Q1971" i="1"/>
  <c r="S1971" i="1" s="1"/>
  <c r="R1971" i="1"/>
  <c r="Q1972" i="1"/>
  <c r="S1972" i="1" s="1"/>
  <c r="R1972" i="1"/>
  <c r="Q1973" i="1"/>
  <c r="S1973" i="1" s="1"/>
  <c r="R1973" i="1"/>
  <c r="Q1974" i="1"/>
  <c r="S1974" i="1" s="1"/>
  <c r="R1974" i="1"/>
  <c r="Q1975" i="1"/>
  <c r="S1975" i="1" s="1"/>
  <c r="R1975" i="1"/>
  <c r="Q1976" i="1"/>
  <c r="S1976" i="1" s="1"/>
  <c r="R1976" i="1"/>
  <c r="Q1977" i="1"/>
  <c r="S1977" i="1" s="1"/>
  <c r="R1977" i="1"/>
  <c r="Q1978" i="1"/>
  <c r="S1978" i="1" s="1"/>
  <c r="R1978" i="1"/>
  <c r="Q1979" i="1"/>
  <c r="S1979" i="1" s="1"/>
  <c r="R1979" i="1"/>
  <c r="Q1980" i="1"/>
  <c r="S1980" i="1" s="1"/>
  <c r="R1980" i="1"/>
  <c r="Q1981" i="1"/>
  <c r="S1981" i="1" s="1"/>
  <c r="R1981" i="1"/>
  <c r="Q1982" i="1"/>
  <c r="S1982" i="1" s="1"/>
  <c r="R1982" i="1"/>
  <c r="Q1983" i="1"/>
  <c r="S1983" i="1" s="1"/>
  <c r="R1983" i="1"/>
  <c r="Q1984" i="1"/>
  <c r="S1984" i="1" s="1"/>
  <c r="R1984" i="1"/>
  <c r="Q1985" i="1"/>
  <c r="S1985" i="1" s="1"/>
  <c r="R1985" i="1"/>
  <c r="Q3434" i="1"/>
  <c r="S3434" i="1" s="1"/>
  <c r="R3434" i="1"/>
  <c r="Q3435" i="1"/>
  <c r="S3435" i="1" s="1"/>
  <c r="R3435" i="1"/>
  <c r="Q3436" i="1"/>
  <c r="S3436" i="1" s="1"/>
  <c r="R3436" i="1"/>
  <c r="Q3437" i="1"/>
  <c r="S3437" i="1" s="1"/>
  <c r="R3437" i="1"/>
  <c r="Q3438" i="1"/>
  <c r="S3438" i="1" s="1"/>
  <c r="R3438" i="1"/>
  <c r="Q3439" i="1"/>
  <c r="S3439" i="1" s="1"/>
  <c r="R3439" i="1"/>
  <c r="Q3440" i="1"/>
  <c r="S3440" i="1" s="1"/>
  <c r="R3440" i="1"/>
  <c r="Q3441" i="1"/>
  <c r="S3441" i="1" s="1"/>
  <c r="R3441" i="1"/>
  <c r="Q3442" i="1"/>
  <c r="S3442" i="1" s="1"/>
  <c r="R3442" i="1"/>
  <c r="Q3443" i="1"/>
  <c r="S3443" i="1" s="1"/>
  <c r="R3443" i="1"/>
  <c r="Q3444" i="1"/>
  <c r="S3444" i="1" s="1"/>
  <c r="R3444" i="1"/>
  <c r="Q3445" i="1"/>
  <c r="S3445" i="1" s="1"/>
  <c r="R3445" i="1"/>
  <c r="Q3446" i="1"/>
  <c r="S3446" i="1" s="1"/>
  <c r="R3446" i="1"/>
  <c r="Q3447" i="1"/>
  <c r="S3447" i="1" s="1"/>
  <c r="R3447" i="1"/>
  <c r="Q3448" i="1"/>
  <c r="S3448" i="1" s="1"/>
  <c r="R3448" i="1"/>
  <c r="Q3449" i="1"/>
  <c r="S3449" i="1" s="1"/>
  <c r="R3449" i="1"/>
  <c r="Q3450" i="1"/>
  <c r="S3450" i="1" s="1"/>
  <c r="R3450" i="1"/>
  <c r="Q3451" i="1"/>
  <c r="S3451" i="1" s="1"/>
  <c r="R3451" i="1"/>
  <c r="Q3452" i="1"/>
  <c r="S3452" i="1" s="1"/>
  <c r="R3452" i="1"/>
  <c r="Q3453" i="1"/>
  <c r="S3453" i="1" s="1"/>
  <c r="R3453" i="1"/>
  <c r="Q1986" i="1"/>
  <c r="S1986" i="1" s="1"/>
  <c r="R1986" i="1"/>
  <c r="Q1987" i="1"/>
  <c r="S1987" i="1" s="1"/>
  <c r="R1987" i="1"/>
  <c r="Q1988" i="1"/>
  <c r="S1988" i="1" s="1"/>
  <c r="R1988" i="1"/>
  <c r="Q1989" i="1"/>
  <c r="S1989" i="1" s="1"/>
  <c r="R1989" i="1"/>
  <c r="Q1990" i="1"/>
  <c r="S1990" i="1" s="1"/>
  <c r="R1990" i="1"/>
  <c r="Q1991" i="1"/>
  <c r="S1991" i="1" s="1"/>
  <c r="R1991" i="1"/>
  <c r="Q1992" i="1"/>
  <c r="S1992" i="1" s="1"/>
  <c r="R1992" i="1"/>
  <c r="Q1993" i="1"/>
  <c r="S1993" i="1" s="1"/>
  <c r="R1993" i="1"/>
  <c r="Q1994" i="1"/>
  <c r="S1994" i="1" s="1"/>
  <c r="R1994" i="1"/>
  <c r="Q1995" i="1"/>
  <c r="S1995" i="1" s="1"/>
  <c r="R1995" i="1"/>
  <c r="Q1996" i="1"/>
  <c r="S1996" i="1" s="1"/>
  <c r="R1996" i="1"/>
  <c r="Q1997" i="1"/>
  <c r="S1997" i="1" s="1"/>
  <c r="R1997" i="1"/>
  <c r="Q1998" i="1"/>
  <c r="S1998" i="1" s="1"/>
  <c r="R1998" i="1"/>
  <c r="Q1999" i="1"/>
  <c r="S1999" i="1" s="1"/>
  <c r="R1999" i="1"/>
  <c r="Q2000" i="1"/>
  <c r="S2000" i="1" s="1"/>
  <c r="R2000" i="1"/>
  <c r="Q2001" i="1"/>
  <c r="S2001" i="1" s="1"/>
  <c r="R2001" i="1"/>
  <c r="Q2002" i="1"/>
  <c r="S2002" i="1" s="1"/>
  <c r="R2002" i="1"/>
  <c r="Q2003" i="1"/>
  <c r="S2003" i="1" s="1"/>
  <c r="R2003" i="1"/>
  <c r="Q2004" i="1"/>
  <c r="S2004" i="1" s="1"/>
  <c r="R2004" i="1"/>
  <c r="Q2005" i="1"/>
  <c r="S2005" i="1" s="1"/>
  <c r="R2005" i="1"/>
  <c r="Q2006" i="1"/>
  <c r="S2006" i="1" s="1"/>
  <c r="R2006" i="1"/>
  <c r="Q2007" i="1"/>
  <c r="S2007" i="1" s="1"/>
  <c r="R2007" i="1"/>
  <c r="Q2008" i="1"/>
  <c r="S2008" i="1" s="1"/>
  <c r="R2008" i="1"/>
  <c r="Q2009" i="1"/>
  <c r="S2009" i="1" s="1"/>
  <c r="R2009" i="1"/>
  <c r="Q2010" i="1"/>
  <c r="S2010" i="1" s="1"/>
  <c r="R2010" i="1"/>
  <c r="Q2011" i="1"/>
  <c r="S2011" i="1" s="1"/>
  <c r="R2011" i="1"/>
  <c r="Q2012" i="1"/>
  <c r="S2012" i="1" s="1"/>
  <c r="R2012" i="1"/>
  <c r="Q2013" i="1"/>
  <c r="S2013" i="1" s="1"/>
  <c r="R2013" i="1"/>
  <c r="Q2014" i="1"/>
  <c r="S2014" i="1" s="1"/>
  <c r="R2014" i="1"/>
  <c r="Q2015" i="1"/>
  <c r="S2015" i="1" s="1"/>
  <c r="R2015" i="1"/>
  <c r="Q2016" i="1"/>
  <c r="S2016" i="1" s="1"/>
  <c r="R2016" i="1"/>
  <c r="Q2017" i="1"/>
  <c r="S2017" i="1" s="1"/>
  <c r="R2017" i="1"/>
  <c r="Q2018" i="1"/>
  <c r="S2018" i="1" s="1"/>
  <c r="R2018" i="1"/>
  <c r="Q2019" i="1"/>
  <c r="S2019" i="1" s="1"/>
  <c r="R2019" i="1"/>
  <c r="Q2020" i="1"/>
  <c r="S2020" i="1" s="1"/>
  <c r="R2020" i="1"/>
  <c r="Q2021" i="1"/>
  <c r="S2021" i="1" s="1"/>
  <c r="R2021" i="1"/>
  <c r="Q2022" i="1"/>
  <c r="S2022" i="1" s="1"/>
  <c r="R2022" i="1"/>
  <c r="Q2023" i="1"/>
  <c r="S2023" i="1" s="1"/>
  <c r="R2023" i="1"/>
  <c r="Q2024" i="1"/>
  <c r="S2024" i="1" s="1"/>
  <c r="R2024" i="1"/>
  <c r="Q2025" i="1"/>
  <c r="S2025" i="1" s="1"/>
  <c r="R2025" i="1"/>
  <c r="Q2026" i="1"/>
  <c r="S2026" i="1" s="1"/>
  <c r="R2026" i="1"/>
  <c r="Q2027" i="1"/>
  <c r="S2027" i="1" s="1"/>
  <c r="R2027" i="1"/>
  <c r="Q2028" i="1"/>
  <c r="S2028" i="1" s="1"/>
  <c r="R2028" i="1"/>
  <c r="Q2029" i="1"/>
  <c r="S2029" i="1" s="1"/>
  <c r="R2029" i="1"/>
  <c r="Q2030" i="1"/>
  <c r="S2030" i="1" s="1"/>
  <c r="R2030" i="1"/>
  <c r="Q2031" i="1"/>
  <c r="S2031" i="1" s="1"/>
  <c r="R2031" i="1"/>
  <c r="Q2032" i="1"/>
  <c r="S2032" i="1" s="1"/>
  <c r="R2032" i="1"/>
  <c r="Q2033" i="1"/>
  <c r="S2033" i="1" s="1"/>
  <c r="R2033" i="1"/>
  <c r="Q2034" i="1"/>
  <c r="S2034" i="1" s="1"/>
  <c r="R2034" i="1"/>
  <c r="Q2035" i="1"/>
  <c r="S2035" i="1" s="1"/>
  <c r="R2035" i="1"/>
  <c r="Q2036" i="1"/>
  <c r="S2036" i="1" s="1"/>
  <c r="R2036" i="1"/>
  <c r="Q2037" i="1"/>
  <c r="S2037" i="1" s="1"/>
  <c r="R2037" i="1"/>
  <c r="Q2038" i="1"/>
  <c r="S2038" i="1" s="1"/>
  <c r="R2038" i="1"/>
  <c r="Q2039" i="1"/>
  <c r="S2039" i="1" s="1"/>
  <c r="R2039" i="1"/>
  <c r="Q2040" i="1"/>
  <c r="S2040" i="1" s="1"/>
  <c r="R2040" i="1"/>
  <c r="Q2041" i="1"/>
  <c r="S2041" i="1" s="1"/>
  <c r="R2041" i="1"/>
  <c r="Q2042" i="1"/>
  <c r="S2042" i="1" s="1"/>
  <c r="R2042" i="1"/>
  <c r="Q2043" i="1"/>
  <c r="S2043" i="1" s="1"/>
  <c r="R2043" i="1"/>
  <c r="Q2044" i="1"/>
  <c r="S2044" i="1" s="1"/>
  <c r="R2044" i="1"/>
  <c r="Q2045" i="1"/>
  <c r="S2045" i="1" s="1"/>
  <c r="R2045" i="1"/>
  <c r="Q2046" i="1"/>
  <c r="S2046" i="1" s="1"/>
  <c r="R2046" i="1"/>
  <c r="Q2047" i="1"/>
  <c r="S2047" i="1" s="1"/>
  <c r="R2047" i="1"/>
  <c r="Q2048" i="1"/>
  <c r="S2048" i="1" s="1"/>
  <c r="R2048" i="1"/>
  <c r="Q2049" i="1"/>
  <c r="S2049" i="1" s="1"/>
  <c r="R2049" i="1"/>
  <c r="Q2050" i="1"/>
  <c r="S2050" i="1" s="1"/>
  <c r="R2050" i="1"/>
  <c r="Q2051" i="1"/>
  <c r="S2051" i="1" s="1"/>
  <c r="R2051" i="1"/>
  <c r="Q2052" i="1"/>
  <c r="S2052" i="1" s="1"/>
  <c r="R2052" i="1"/>
  <c r="Q2053" i="1"/>
  <c r="S2053" i="1" s="1"/>
  <c r="R2053" i="1"/>
  <c r="Q2054" i="1"/>
  <c r="S2054" i="1" s="1"/>
  <c r="R2054" i="1"/>
  <c r="Q2055" i="1"/>
  <c r="S2055" i="1" s="1"/>
  <c r="R2055" i="1"/>
  <c r="Q2056" i="1"/>
  <c r="S2056" i="1" s="1"/>
  <c r="R2056" i="1"/>
  <c r="Q2057" i="1"/>
  <c r="S2057" i="1" s="1"/>
  <c r="R2057" i="1"/>
  <c r="Q2058" i="1"/>
  <c r="S2058" i="1" s="1"/>
  <c r="R2058" i="1"/>
  <c r="Q2059" i="1"/>
  <c r="S2059" i="1" s="1"/>
  <c r="R2059" i="1"/>
  <c r="Q2060" i="1"/>
  <c r="S2060" i="1" s="1"/>
  <c r="R2060" i="1"/>
  <c r="Q2061" i="1"/>
  <c r="S2061" i="1" s="1"/>
  <c r="R2061" i="1"/>
  <c r="Q2062" i="1"/>
  <c r="S2062" i="1" s="1"/>
  <c r="R2062" i="1"/>
  <c r="Q2063" i="1"/>
  <c r="S2063" i="1" s="1"/>
  <c r="R2063" i="1"/>
  <c r="Q2064" i="1"/>
  <c r="S2064" i="1" s="1"/>
  <c r="R2064" i="1"/>
  <c r="Q2065" i="1"/>
  <c r="S2065" i="1" s="1"/>
  <c r="R2065" i="1"/>
  <c r="Q2066" i="1"/>
  <c r="S2066" i="1" s="1"/>
  <c r="R2066" i="1"/>
  <c r="Q2067" i="1"/>
  <c r="S2067" i="1" s="1"/>
  <c r="R2067" i="1"/>
  <c r="Q2068" i="1"/>
  <c r="S2068" i="1" s="1"/>
  <c r="R2068" i="1"/>
  <c r="Q2069" i="1"/>
  <c r="S2069" i="1" s="1"/>
  <c r="R2069" i="1"/>
  <c r="Q2070" i="1"/>
  <c r="S2070" i="1" s="1"/>
  <c r="R2070" i="1"/>
  <c r="Q2071" i="1"/>
  <c r="S2071" i="1" s="1"/>
  <c r="R2071" i="1"/>
  <c r="Q2072" i="1"/>
  <c r="S2072" i="1" s="1"/>
  <c r="R2072" i="1"/>
  <c r="Q2073" i="1"/>
  <c r="S2073" i="1" s="1"/>
  <c r="R2073" i="1"/>
  <c r="Q2074" i="1"/>
  <c r="S2074" i="1" s="1"/>
  <c r="R2074" i="1"/>
  <c r="Q2075" i="1"/>
  <c r="S2075" i="1" s="1"/>
  <c r="R2075" i="1"/>
  <c r="Q2076" i="1"/>
  <c r="S2076" i="1" s="1"/>
  <c r="R2076" i="1"/>
  <c r="Q2077" i="1"/>
  <c r="S2077" i="1" s="1"/>
  <c r="R2077" i="1"/>
  <c r="Q2078" i="1"/>
  <c r="S2078" i="1" s="1"/>
  <c r="R2078" i="1"/>
  <c r="Q2079" i="1"/>
  <c r="S2079" i="1" s="1"/>
  <c r="R2079" i="1"/>
  <c r="Q2080" i="1"/>
  <c r="S2080" i="1" s="1"/>
  <c r="R2080" i="1"/>
  <c r="Q2081" i="1"/>
  <c r="S2081" i="1" s="1"/>
  <c r="R2081" i="1"/>
  <c r="Q2082" i="1"/>
  <c r="S2082" i="1" s="1"/>
  <c r="R2082" i="1"/>
  <c r="Q2083" i="1"/>
  <c r="S2083" i="1" s="1"/>
  <c r="R2083" i="1"/>
  <c r="Q2084" i="1"/>
  <c r="S2084" i="1" s="1"/>
  <c r="R2084" i="1"/>
  <c r="Q2085" i="1"/>
  <c r="S2085" i="1" s="1"/>
  <c r="R2085" i="1"/>
  <c r="Q2086" i="1"/>
  <c r="S2086" i="1" s="1"/>
  <c r="R2086" i="1"/>
  <c r="Q2087" i="1"/>
  <c r="S2087" i="1" s="1"/>
  <c r="R2087" i="1"/>
  <c r="Q2088" i="1"/>
  <c r="S2088" i="1" s="1"/>
  <c r="R2088" i="1"/>
  <c r="Q2089" i="1"/>
  <c r="S2089" i="1" s="1"/>
  <c r="R2089" i="1"/>
  <c r="Q2090" i="1"/>
  <c r="S2090" i="1" s="1"/>
  <c r="R2090" i="1"/>
  <c r="Q2091" i="1"/>
  <c r="S2091" i="1" s="1"/>
  <c r="R2091" i="1"/>
  <c r="Q2092" i="1"/>
  <c r="S2092" i="1" s="1"/>
  <c r="R2092" i="1"/>
  <c r="Q2093" i="1"/>
  <c r="S2093" i="1" s="1"/>
  <c r="R2093" i="1"/>
  <c r="Q2094" i="1"/>
  <c r="S2094" i="1" s="1"/>
  <c r="R2094" i="1"/>
  <c r="Q2095" i="1"/>
  <c r="S2095" i="1" s="1"/>
  <c r="R2095" i="1"/>
  <c r="Q2096" i="1"/>
  <c r="S2096" i="1" s="1"/>
  <c r="R2096" i="1"/>
  <c r="Q2097" i="1"/>
  <c r="S2097" i="1" s="1"/>
  <c r="R2097" i="1"/>
  <c r="Q2098" i="1"/>
  <c r="S2098" i="1" s="1"/>
  <c r="R2098" i="1"/>
  <c r="Q2099" i="1"/>
  <c r="S2099" i="1" s="1"/>
  <c r="R2099" i="1"/>
  <c r="Q2100" i="1"/>
  <c r="S2100" i="1" s="1"/>
  <c r="R2100" i="1"/>
  <c r="Q2101" i="1"/>
  <c r="S2101" i="1" s="1"/>
  <c r="R2101" i="1"/>
  <c r="Q2102" i="1"/>
  <c r="S2102" i="1" s="1"/>
  <c r="R2102" i="1"/>
  <c r="Q2103" i="1"/>
  <c r="S2103" i="1" s="1"/>
  <c r="R2103" i="1"/>
  <c r="Q2104" i="1"/>
  <c r="S2104" i="1" s="1"/>
  <c r="R2104" i="1"/>
  <c r="Q2105" i="1"/>
  <c r="S2105" i="1" s="1"/>
  <c r="R2105" i="1"/>
  <c r="Q2106" i="1"/>
  <c r="S2106" i="1" s="1"/>
  <c r="R2106" i="1"/>
  <c r="Q2107" i="1"/>
  <c r="S2107" i="1" s="1"/>
  <c r="R2107" i="1"/>
  <c r="Q2108" i="1"/>
  <c r="S2108" i="1" s="1"/>
  <c r="R2108" i="1"/>
  <c r="Q2109" i="1"/>
  <c r="S2109" i="1" s="1"/>
  <c r="R2109" i="1"/>
  <c r="Q2110" i="1"/>
  <c r="S2110" i="1" s="1"/>
  <c r="R2110" i="1"/>
  <c r="Q2111" i="1"/>
  <c r="S2111" i="1" s="1"/>
  <c r="R2111" i="1"/>
  <c r="Q2112" i="1"/>
  <c r="S2112" i="1" s="1"/>
  <c r="R2112" i="1"/>
  <c r="Q2113" i="1"/>
  <c r="S2113" i="1" s="1"/>
  <c r="R2113" i="1"/>
  <c r="Q2154" i="1"/>
  <c r="S2154" i="1" s="1"/>
  <c r="R2154" i="1"/>
  <c r="Q2155" i="1"/>
  <c r="S2155" i="1" s="1"/>
  <c r="R2155" i="1"/>
  <c r="Q2156" i="1"/>
  <c r="S2156" i="1" s="1"/>
  <c r="R2156" i="1"/>
  <c r="Q2157" i="1"/>
  <c r="S2157" i="1" s="1"/>
  <c r="R2157" i="1"/>
  <c r="Q2158" i="1"/>
  <c r="S2158" i="1" s="1"/>
  <c r="R2158" i="1"/>
  <c r="Q2159" i="1"/>
  <c r="S2159" i="1" s="1"/>
  <c r="R2159" i="1"/>
  <c r="Q2160" i="1"/>
  <c r="S2160" i="1" s="1"/>
  <c r="R2160" i="1"/>
  <c r="Q2161" i="1"/>
  <c r="S2161" i="1" s="1"/>
  <c r="R2161" i="1"/>
  <c r="Q2162" i="1"/>
  <c r="S2162" i="1" s="1"/>
  <c r="R2162" i="1"/>
  <c r="Q2163" i="1"/>
  <c r="S2163" i="1" s="1"/>
  <c r="R2163" i="1"/>
  <c r="Q2164" i="1"/>
  <c r="S2164" i="1" s="1"/>
  <c r="R2164" i="1"/>
  <c r="Q2165" i="1"/>
  <c r="S2165" i="1" s="1"/>
  <c r="R2165" i="1"/>
  <c r="Q2166" i="1"/>
  <c r="S2166" i="1" s="1"/>
  <c r="R2166" i="1"/>
  <c r="Q2167" i="1"/>
  <c r="S2167" i="1" s="1"/>
  <c r="R2167" i="1"/>
  <c r="Q2168" i="1"/>
  <c r="S2168" i="1" s="1"/>
  <c r="R2168" i="1"/>
  <c r="Q2169" i="1"/>
  <c r="S2169" i="1" s="1"/>
  <c r="R2169" i="1"/>
  <c r="Q2170" i="1"/>
  <c r="S2170" i="1" s="1"/>
  <c r="R2170" i="1"/>
  <c r="Q2171" i="1"/>
  <c r="S2171" i="1" s="1"/>
  <c r="R2171" i="1"/>
  <c r="Q2172" i="1"/>
  <c r="S2172" i="1" s="1"/>
  <c r="R2172" i="1"/>
  <c r="Q2173" i="1"/>
  <c r="S2173" i="1" s="1"/>
  <c r="R2173" i="1"/>
  <c r="Q2174" i="1"/>
  <c r="S2174" i="1" s="1"/>
  <c r="R2174" i="1"/>
  <c r="Q2175" i="1"/>
  <c r="S2175" i="1" s="1"/>
  <c r="R2175" i="1"/>
  <c r="Q2176" i="1"/>
  <c r="S2176" i="1" s="1"/>
  <c r="R2176" i="1"/>
  <c r="Q2177" i="1"/>
  <c r="S2177" i="1" s="1"/>
  <c r="R2177" i="1"/>
  <c r="Q2178" i="1"/>
  <c r="S2178" i="1" s="1"/>
  <c r="R2178" i="1"/>
  <c r="Q2179" i="1"/>
  <c r="S2179" i="1" s="1"/>
  <c r="R2179" i="1"/>
  <c r="Q2180" i="1"/>
  <c r="S2180" i="1" s="1"/>
  <c r="R2180" i="1"/>
  <c r="Q2181" i="1"/>
  <c r="S2181" i="1" s="1"/>
  <c r="R2181" i="1"/>
  <c r="Q2182" i="1"/>
  <c r="S2182" i="1" s="1"/>
  <c r="R2182" i="1"/>
  <c r="Q2183" i="1"/>
  <c r="S2183" i="1" s="1"/>
  <c r="R2183" i="1"/>
  <c r="Q2184" i="1"/>
  <c r="S2184" i="1" s="1"/>
  <c r="R2184" i="1"/>
  <c r="Q2185" i="1"/>
  <c r="S2185" i="1" s="1"/>
  <c r="R2185" i="1"/>
  <c r="Q2186" i="1"/>
  <c r="S2186" i="1" s="1"/>
  <c r="R2186" i="1"/>
  <c r="Q2218" i="1"/>
  <c r="S2218" i="1" s="1"/>
  <c r="R2218" i="1"/>
  <c r="Q2219" i="1"/>
  <c r="S2219" i="1" s="1"/>
  <c r="R2219" i="1"/>
  <c r="Q2220" i="1"/>
  <c r="S2220" i="1" s="1"/>
  <c r="R2220" i="1"/>
  <c r="Q2221" i="1"/>
  <c r="S2221" i="1" s="1"/>
  <c r="R2221" i="1"/>
  <c r="Q2222" i="1"/>
  <c r="S2222" i="1" s="1"/>
  <c r="R2222" i="1"/>
  <c r="Q2223" i="1"/>
  <c r="S2223" i="1" s="1"/>
  <c r="R2223" i="1"/>
  <c r="Q2224" i="1"/>
  <c r="S2224" i="1" s="1"/>
  <c r="R2224" i="1"/>
  <c r="Q2225" i="1"/>
  <c r="S2225" i="1" s="1"/>
  <c r="R2225" i="1"/>
  <c r="Q2226" i="1"/>
  <c r="S2226" i="1" s="1"/>
  <c r="R2226" i="1"/>
  <c r="Q2227" i="1"/>
  <c r="S2227" i="1" s="1"/>
  <c r="R2227" i="1"/>
  <c r="Q2228" i="1"/>
  <c r="S2228" i="1" s="1"/>
  <c r="R2228" i="1"/>
  <c r="Q2229" i="1"/>
  <c r="S2229" i="1" s="1"/>
  <c r="R2229" i="1"/>
  <c r="Q2230" i="1"/>
  <c r="S2230" i="1" s="1"/>
  <c r="R2230" i="1"/>
  <c r="Q2231" i="1"/>
  <c r="S2231" i="1" s="1"/>
  <c r="R2231" i="1"/>
  <c r="Q2232" i="1"/>
  <c r="S2232" i="1" s="1"/>
  <c r="R2232" i="1"/>
  <c r="Q2233" i="1"/>
  <c r="S2233" i="1" s="1"/>
  <c r="R2233" i="1"/>
  <c r="Q2234" i="1"/>
  <c r="S2234" i="1" s="1"/>
  <c r="R2234" i="1"/>
  <c r="Q2235" i="1"/>
  <c r="S2235" i="1" s="1"/>
  <c r="R2235" i="1"/>
  <c r="Q2236" i="1"/>
  <c r="S2236" i="1" s="1"/>
  <c r="R2236" i="1"/>
  <c r="Q3274" i="1"/>
  <c r="S3274" i="1" s="1"/>
  <c r="R3274" i="1"/>
  <c r="Q3275" i="1"/>
  <c r="S3275" i="1" s="1"/>
  <c r="R3275" i="1"/>
  <c r="Q3276" i="1"/>
  <c r="S3276" i="1" s="1"/>
  <c r="R3276" i="1"/>
  <c r="Q3277" i="1"/>
  <c r="S3277" i="1" s="1"/>
  <c r="R3277" i="1"/>
  <c r="Q3278" i="1"/>
  <c r="S3278" i="1" s="1"/>
  <c r="R3278" i="1"/>
  <c r="Q3279" i="1"/>
  <c r="S3279" i="1" s="1"/>
  <c r="R3279" i="1"/>
  <c r="Q3280" i="1"/>
  <c r="S3280" i="1" s="1"/>
  <c r="R3280" i="1"/>
  <c r="Q3281" i="1"/>
  <c r="S3281" i="1" s="1"/>
  <c r="R3281" i="1"/>
  <c r="Q3282" i="1"/>
  <c r="S3282" i="1" s="1"/>
  <c r="R3282" i="1"/>
  <c r="Q3283" i="1"/>
  <c r="S3283" i="1" s="1"/>
  <c r="R3283" i="1"/>
  <c r="Q3284" i="1"/>
  <c r="S3284" i="1" s="1"/>
  <c r="R3284" i="1"/>
  <c r="Q3285" i="1"/>
  <c r="S3285" i="1" s="1"/>
  <c r="R3285" i="1"/>
  <c r="Q3286" i="1"/>
  <c r="S3286" i="1" s="1"/>
  <c r="R3286" i="1"/>
  <c r="Q3287" i="1"/>
  <c r="S3287" i="1" s="1"/>
  <c r="R3287" i="1"/>
  <c r="Q3288" i="1"/>
  <c r="S3288" i="1" s="1"/>
  <c r="R3288" i="1"/>
  <c r="Q3289" i="1"/>
  <c r="S3289" i="1" s="1"/>
  <c r="R3289" i="1"/>
  <c r="Q3290" i="1"/>
  <c r="S3290" i="1" s="1"/>
  <c r="R3290" i="1"/>
  <c r="Q3291" i="1"/>
  <c r="S3291" i="1" s="1"/>
  <c r="R3291" i="1"/>
  <c r="Q3292" i="1"/>
  <c r="S3292" i="1" s="1"/>
  <c r="R3292" i="1"/>
  <c r="Q3293" i="1"/>
  <c r="S3293" i="1" s="1"/>
  <c r="R3293" i="1"/>
  <c r="Q3294" i="1"/>
  <c r="S3294" i="1" s="1"/>
  <c r="R3294" i="1"/>
  <c r="Q3295" i="1"/>
  <c r="S3295" i="1" s="1"/>
  <c r="R3295" i="1"/>
  <c r="Q3296" i="1"/>
  <c r="S3296" i="1" s="1"/>
  <c r="R3296" i="1"/>
  <c r="Q3297" i="1"/>
  <c r="S3297" i="1" s="1"/>
  <c r="R3297" i="1"/>
  <c r="Q3298" i="1"/>
  <c r="S3298" i="1" s="1"/>
  <c r="R3298" i="1"/>
  <c r="Q3299" i="1"/>
  <c r="S3299" i="1" s="1"/>
  <c r="R3299" i="1"/>
  <c r="Q3300" i="1"/>
  <c r="S3300" i="1" s="1"/>
  <c r="R3300" i="1"/>
  <c r="Q3301" i="1"/>
  <c r="S3301" i="1" s="1"/>
  <c r="R3301" i="1"/>
  <c r="Q3302" i="1"/>
  <c r="S3302" i="1" s="1"/>
  <c r="R3302" i="1"/>
  <c r="Q3303" i="1"/>
  <c r="S3303" i="1" s="1"/>
  <c r="R3303" i="1"/>
  <c r="Q3304" i="1"/>
  <c r="S3304" i="1" s="1"/>
  <c r="R3304" i="1"/>
  <c r="Q3305" i="1"/>
  <c r="S3305" i="1" s="1"/>
  <c r="R3305" i="1"/>
  <c r="Q3306" i="1"/>
  <c r="S3306" i="1" s="1"/>
  <c r="R3306" i="1"/>
  <c r="Q3307" i="1"/>
  <c r="S3307" i="1" s="1"/>
  <c r="R3307" i="1"/>
  <c r="Q3308" i="1"/>
  <c r="S3308" i="1" s="1"/>
  <c r="R3308" i="1"/>
  <c r="Q3309" i="1"/>
  <c r="S3309" i="1" s="1"/>
  <c r="R3309" i="1"/>
  <c r="Q3310" i="1"/>
  <c r="S3310" i="1" s="1"/>
  <c r="R3310" i="1"/>
  <c r="Q3311" i="1"/>
  <c r="S3311" i="1" s="1"/>
  <c r="R3311" i="1"/>
  <c r="Q3312" i="1"/>
  <c r="S3312" i="1" s="1"/>
  <c r="R3312" i="1"/>
  <c r="Q3313" i="1"/>
  <c r="S3313" i="1" s="1"/>
  <c r="R3313" i="1"/>
  <c r="Q3314" i="1"/>
  <c r="S3314" i="1" s="1"/>
  <c r="R3314" i="1"/>
  <c r="Q3315" i="1"/>
  <c r="S3315" i="1" s="1"/>
  <c r="R3315" i="1"/>
  <c r="Q3316" i="1"/>
  <c r="S3316" i="1" s="1"/>
  <c r="R3316" i="1"/>
  <c r="Q3317" i="1"/>
  <c r="S3317" i="1" s="1"/>
  <c r="R3317" i="1"/>
  <c r="Q3318" i="1"/>
  <c r="S3318" i="1" s="1"/>
  <c r="R3318" i="1"/>
  <c r="Q3319" i="1"/>
  <c r="S3319" i="1" s="1"/>
  <c r="R3319" i="1"/>
  <c r="Q3320" i="1"/>
  <c r="S3320" i="1" s="1"/>
  <c r="R3320" i="1"/>
  <c r="Q3321" i="1"/>
  <c r="S3321" i="1" s="1"/>
  <c r="R3321" i="1"/>
  <c r="Q3322" i="1"/>
  <c r="S3322" i="1" s="1"/>
  <c r="R3322" i="1"/>
  <c r="Q3323" i="1"/>
  <c r="S3323" i="1" s="1"/>
  <c r="R3323" i="1"/>
  <c r="Q3324" i="1"/>
  <c r="S3324" i="1" s="1"/>
  <c r="R3324" i="1"/>
  <c r="Q3325" i="1"/>
  <c r="S3325" i="1" s="1"/>
  <c r="R3325" i="1"/>
  <c r="Q3326" i="1"/>
  <c r="S3326" i="1" s="1"/>
  <c r="R3326" i="1"/>
  <c r="Q3327" i="1"/>
  <c r="S3327" i="1" s="1"/>
  <c r="R3327" i="1"/>
  <c r="Q3328" i="1"/>
  <c r="S3328" i="1" s="1"/>
  <c r="R3328" i="1"/>
  <c r="Q3329" i="1"/>
  <c r="S3329" i="1" s="1"/>
  <c r="R3329" i="1"/>
  <c r="Q3330" i="1"/>
  <c r="S3330" i="1" s="1"/>
  <c r="R3330" i="1"/>
  <c r="Q3331" i="1"/>
  <c r="S3331" i="1" s="1"/>
  <c r="R3331" i="1"/>
  <c r="Q3332" i="1"/>
  <c r="S3332" i="1" s="1"/>
  <c r="R3332" i="1"/>
  <c r="Q3333" i="1"/>
  <c r="S3333" i="1" s="1"/>
  <c r="R3333" i="1"/>
  <c r="Q3334" i="1"/>
  <c r="S3334" i="1" s="1"/>
  <c r="R3334" i="1"/>
  <c r="Q3335" i="1"/>
  <c r="S3335" i="1" s="1"/>
  <c r="R3335" i="1"/>
  <c r="Q3336" i="1"/>
  <c r="S3336" i="1" s="1"/>
  <c r="R3336" i="1"/>
  <c r="Q3337" i="1"/>
  <c r="S3337" i="1" s="1"/>
  <c r="R3337" i="1"/>
  <c r="Q3338" i="1"/>
  <c r="S3338" i="1" s="1"/>
  <c r="R3338" i="1"/>
  <c r="Q3339" i="1"/>
  <c r="S3339" i="1" s="1"/>
  <c r="R3339" i="1"/>
  <c r="Q3340" i="1"/>
  <c r="S3340" i="1" s="1"/>
  <c r="R3340" i="1"/>
  <c r="Q3341" i="1"/>
  <c r="S3341" i="1" s="1"/>
  <c r="R3341" i="1"/>
  <c r="Q3342" i="1"/>
  <c r="S3342" i="1" s="1"/>
  <c r="R3342" i="1"/>
  <c r="Q3343" i="1"/>
  <c r="S3343" i="1" s="1"/>
  <c r="R3343" i="1"/>
  <c r="Q3344" i="1"/>
  <c r="S3344" i="1" s="1"/>
  <c r="R3344" i="1"/>
  <c r="Q3345" i="1"/>
  <c r="S3345" i="1" s="1"/>
  <c r="R3345" i="1"/>
  <c r="Q3346" i="1"/>
  <c r="S3346" i="1" s="1"/>
  <c r="R3346" i="1"/>
  <c r="Q3347" i="1"/>
  <c r="S3347" i="1" s="1"/>
  <c r="R3347" i="1"/>
  <c r="Q3348" i="1"/>
  <c r="S3348" i="1" s="1"/>
  <c r="R3348" i="1"/>
  <c r="Q3349" i="1"/>
  <c r="S3349" i="1" s="1"/>
  <c r="R3349" i="1"/>
  <c r="Q3350" i="1"/>
  <c r="S3350" i="1" s="1"/>
  <c r="R3350" i="1"/>
  <c r="Q3351" i="1"/>
  <c r="S3351" i="1" s="1"/>
  <c r="R3351" i="1"/>
  <c r="Q3352" i="1"/>
  <c r="S3352" i="1" s="1"/>
  <c r="R3352" i="1"/>
  <c r="Q3353" i="1"/>
  <c r="S3353" i="1" s="1"/>
  <c r="R3353" i="1"/>
  <c r="Q3474" i="1"/>
  <c r="S3474" i="1" s="1"/>
  <c r="R3474" i="1"/>
  <c r="Q3475" i="1"/>
  <c r="S3475" i="1" s="1"/>
  <c r="R3475" i="1"/>
  <c r="Q3476" i="1"/>
  <c r="S3476" i="1" s="1"/>
  <c r="R3476" i="1"/>
  <c r="Q3477" i="1"/>
  <c r="S3477" i="1" s="1"/>
  <c r="R3477" i="1"/>
  <c r="Q3478" i="1"/>
  <c r="S3478" i="1" s="1"/>
  <c r="R3478" i="1"/>
  <c r="Q3479" i="1"/>
  <c r="S3479" i="1" s="1"/>
  <c r="R3479" i="1"/>
  <c r="Q3480" i="1"/>
  <c r="S3480" i="1" s="1"/>
  <c r="R3480" i="1"/>
  <c r="Q3481" i="1"/>
  <c r="S3481" i="1" s="1"/>
  <c r="R3481" i="1"/>
  <c r="Q3482" i="1"/>
  <c r="S3482" i="1" s="1"/>
  <c r="R3482" i="1"/>
  <c r="Q3483" i="1"/>
  <c r="S3483" i="1" s="1"/>
  <c r="R3483" i="1"/>
  <c r="Q3484" i="1"/>
  <c r="S3484" i="1" s="1"/>
  <c r="R3484" i="1"/>
  <c r="Q3485" i="1"/>
  <c r="S3485" i="1" s="1"/>
  <c r="R3485" i="1"/>
  <c r="Q3486" i="1"/>
  <c r="S3486" i="1" s="1"/>
  <c r="R3486" i="1"/>
  <c r="Q3487" i="1"/>
  <c r="S3487" i="1" s="1"/>
  <c r="R3487" i="1"/>
  <c r="Q3488" i="1"/>
  <c r="S3488" i="1" s="1"/>
  <c r="R3488" i="1"/>
  <c r="Q3489" i="1"/>
  <c r="S3489" i="1" s="1"/>
  <c r="R3489" i="1"/>
  <c r="Q3490" i="1"/>
  <c r="S3490" i="1" s="1"/>
  <c r="R3490" i="1"/>
  <c r="Q3491" i="1"/>
  <c r="S3491" i="1" s="1"/>
  <c r="R3491" i="1"/>
  <c r="Q3492" i="1"/>
  <c r="S3492" i="1" s="1"/>
  <c r="R3492" i="1"/>
  <c r="Q3493" i="1"/>
  <c r="S3493" i="1" s="1"/>
  <c r="R3493" i="1"/>
  <c r="Q3514" i="1"/>
  <c r="S3514" i="1" s="1"/>
  <c r="R3514" i="1"/>
  <c r="Q3515" i="1"/>
  <c r="S3515" i="1" s="1"/>
  <c r="R3515" i="1"/>
  <c r="Q3516" i="1"/>
  <c r="S3516" i="1" s="1"/>
  <c r="R3516" i="1"/>
  <c r="Q3517" i="1"/>
  <c r="S3517" i="1" s="1"/>
  <c r="R3517" i="1"/>
  <c r="Q3518" i="1"/>
  <c r="S3518" i="1" s="1"/>
  <c r="R3518" i="1"/>
  <c r="Q3519" i="1"/>
  <c r="S3519" i="1" s="1"/>
  <c r="R3519" i="1"/>
  <c r="Q3520" i="1"/>
  <c r="S3520" i="1" s="1"/>
  <c r="R3520" i="1"/>
  <c r="Q3521" i="1"/>
  <c r="S3521" i="1" s="1"/>
  <c r="R3521" i="1"/>
  <c r="Q3522" i="1"/>
  <c r="S3522" i="1" s="1"/>
  <c r="R3522" i="1"/>
  <c r="Q3523" i="1"/>
  <c r="S3523" i="1" s="1"/>
  <c r="R3523" i="1"/>
  <c r="Q3524" i="1"/>
  <c r="S3524" i="1" s="1"/>
  <c r="R3524" i="1"/>
  <c r="Q3525" i="1"/>
  <c r="S3525" i="1" s="1"/>
  <c r="R3525" i="1"/>
  <c r="Q3526" i="1"/>
  <c r="S3526" i="1" s="1"/>
  <c r="R3526" i="1"/>
  <c r="Q3527" i="1"/>
  <c r="S3527" i="1" s="1"/>
  <c r="R3527" i="1"/>
  <c r="Q3528" i="1"/>
  <c r="S3528" i="1" s="1"/>
  <c r="R3528" i="1"/>
  <c r="Q3529" i="1"/>
  <c r="S3529" i="1" s="1"/>
  <c r="R3529" i="1"/>
  <c r="Q3530" i="1"/>
  <c r="S3530" i="1" s="1"/>
  <c r="R3530" i="1"/>
  <c r="Q3531" i="1"/>
  <c r="S3531" i="1" s="1"/>
  <c r="R3531" i="1"/>
  <c r="Q3532" i="1"/>
  <c r="S3532" i="1" s="1"/>
  <c r="R3532" i="1"/>
  <c r="Q3533" i="1"/>
  <c r="S3533" i="1" s="1"/>
  <c r="R3533" i="1"/>
  <c r="Q3534" i="1"/>
  <c r="S3534" i="1" s="1"/>
  <c r="R3534" i="1"/>
  <c r="Q3535" i="1"/>
  <c r="S3535" i="1" s="1"/>
  <c r="R3535" i="1"/>
  <c r="Q3536" i="1"/>
  <c r="S3536" i="1" s="1"/>
  <c r="R3536" i="1"/>
  <c r="Q3537" i="1"/>
  <c r="S3537" i="1" s="1"/>
  <c r="R3537" i="1"/>
  <c r="Q3538" i="1"/>
  <c r="S3538" i="1" s="1"/>
  <c r="R3538" i="1"/>
  <c r="Q3539" i="1"/>
  <c r="S3539" i="1" s="1"/>
  <c r="R3539" i="1"/>
  <c r="Q3540" i="1"/>
  <c r="S3540" i="1" s="1"/>
  <c r="R3540" i="1"/>
  <c r="Q3541" i="1"/>
  <c r="S3541" i="1" s="1"/>
  <c r="R3541" i="1"/>
  <c r="Q3542" i="1"/>
  <c r="S3542" i="1" s="1"/>
  <c r="R3542" i="1"/>
  <c r="Q3543" i="1"/>
  <c r="S3543" i="1" s="1"/>
  <c r="R3543" i="1"/>
  <c r="Q3544" i="1"/>
  <c r="S3544" i="1" s="1"/>
  <c r="R3544" i="1"/>
  <c r="Q3545" i="1"/>
  <c r="S3545" i="1" s="1"/>
  <c r="R3545" i="1"/>
  <c r="Q3546" i="1"/>
  <c r="S3546" i="1" s="1"/>
  <c r="R3546" i="1"/>
  <c r="Q3547" i="1"/>
  <c r="S3547" i="1" s="1"/>
  <c r="R3547" i="1"/>
  <c r="Q3548" i="1"/>
  <c r="S3548" i="1" s="1"/>
  <c r="R3548" i="1"/>
  <c r="Q3549" i="1"/>
  <c r="S3549" i="1" s="1"/>
  <c r="R3549" i="1"/>
  <c r="Q3550" i="1"/>
  <c r="S3550" i="1" s="1"/>
  <c r="R3550" i="1"/>
  <c r="Q3551" i="1"/>
  <c r="S3551" i="1" s="1"/>
  <c r="R3551" i="1"/>
  <c r="Q3552" i="1"/>
  <c r="S3552" i="1" s="1"/>
  <c r="R3552" i="1"/>
  <c r="Q3553" i="1"/>
  <c r="S3553" i="1" s="1"/>
  <c r="R3553" i="1"/>
  <c r="Q3554" i="1"/>
  <c r="S3554" i="1" s="1"/>
  <c r="R3554" i="1"/>
  <c r="Q3555" i="1"/>
  <c r="S3555" i="1" s="1"/>
  <c r="R3555" i="1"/>
  <c r="Q3556" i="1"/>
  <c r="S3556" i="1" s="1"/>
  <c r="R3556" i="1"/>
  <c r="Q3557" i="1"/>
  <c r="S3557" i="1" s="1"/>
  <c r="R3557" i="1"/>
  <c r="Q3558" i="1"/>
  <c r="S3558" i="1" s="1"/>
  <c r="R3558" i="1"/>
  <c r="Q3559" i="1"/>
  <c r="S3559" i="1" s="1"/>
  <c r="R3559" i="1"/>
  <c r="Q3560" i="1"/>
  <c r="S3560" i="1" s="1"/>
  <c r="R3560" i="1"/>
  <c r="Q3561" i="1"/>
  <c r="S3561" i="1" s="1"/>
  <c r="R3561" i="1"/>
  <c r="Q3562" i="1"/>
  <c r="S3562" i="1" s="1"/>
  <c r="R3562" i="1"/>
  <c r="Q3563" i="1"/>
  <c r="S3563" i="1" s="1"/>
  <c r="R3563" i="1"/>
  <c r="Q3564" i="1"/>
  <c r="S3564" i="1" s="1"/>
  <c r="R3564" i="1"/>
  <c r="Q3565" i="1"/>
  <c r="S3565" i="1" s="1"/>
  <c r="R3565" i="1"/>
  <c r="Q3566" i="1"/>
  <c r="S3566" i="1" s="1"/>
  <c r="R3566" i="1"/>
  <c r="Q3567" i="1"/>
  <c r="S3567" i="1" s="1"/>
  <c r="R3567" i="1"/>
  <c r="Q3568" i="1"/>
  <c r="S3568" i="1" s="1"/>
  <c r="R3568" i="1"/>
  <c r="Q3569" i="1"/>
  <c r="S3569" i="1" s="1"/>
  <c r="R3569" i="1"/>
  <c r="Q3570" i="1"/>
  <c r="S3570" i="1" s="1"/>
  <c r="R3570" i="1"/>
  <c r="Q3571" i="1"/>
  <c r="S3571" i="1" s="1"/>
  <c r="R3571" i="1"/>
  <c r="Q3572" i="1"/>
  <c r="S3572" i="1" s="1"/>
  <c r="R3572" i="1"/>
  <c r="Q3573" i="1"/>
  <c r="S3573" i="1" s="1"/>
  <c r="R3573" i="1"/>
  <c r="Q3574" i="1"/>
  <c r="S3574" i="1" s="1"/>
  <c r="R3574" i="1"/>
  <c r="Q3575" i="1"/>
  <c r="S3575" i="1" s="1"/>
  <c r="R3575" i="1"/>
  <c r="Q3576" i="1"/>
  <c r="S3576" i="1" s="1"/>
  <c r="R3576" i="1"/>
  <c r="Q3577" i="1"/>
  <c r="S3577" i="1" s="1"/>
  <c r="R3577" i="1"/>
  <c r="Q3578" i="1"/>
  <c r="S3578" i="1" s="1"/>
  <c r="R3578" i="1"/>
  <c r="Q3579" i="1"/>
  <c r="S3579" i="1" s="1"/>
  <c r="R3579" i="1"/>
  <c r="Q3580" i="1"/>
  <c r="S3580" i="1" s="1"/>
  <c r="R3580" i="1"/>
  <c r="Q3581" i="1"/>
  <c r="S3581" i="1" s="1"/>
  <c r="R3581" i="1"/>
  <c r="Q3582" i="1"/>
  <c r="S3582" i="1" s="1"/>
  <c r="R3582" i="1"/>
  <c r="Q3583" i="1"/>
  <c r="S3583" i="1" s="1"/>
  <c r="R3583" i="1"/>
  <c r="Q3584" i="1"/>
  <c r="S3584" i="1" s="1"/>
  <c r="R3584" i="1"/>
  <c r="Q3585" i="1"/>
  <c r="S3585" i="1" s="1"/>
  <c r="R3585" i="1"/>
  <c r="Q3586" i="1"/>
  <c r="S3586" i="1" s="1"/>
  <c r="R3586" i="1"/>
  <c r="Q3587" i="1"/>
  <c r="S3587" i="1" s="1"/>
  <c r="R3587" i="1"/>
  <c r="Q3588" i="1"/>
  <c r="S3588" i="1" s="1"/>
  <c r="R3588" i="1"/>
  <c r="Q3589" i="1"/>
  <c r="S3589" i="1" s="1"/>
  <c r="R3589" i="1"/>
  <c r="Q3590" i="1"/>
  <c r="S3590" i="1" s="1"/>
  <c r="R3590" i="1"/>
  <c r="Q3591" i="1"/>
  <c r="S3591" i="1" s="1"/>
  <c r="R3591" i="1"/>
  <c r="Q3592" i="1"/>
  <c r="S3592" i="1" s="1"/>
  <c r="R3592" i="1"/>
  <c r="Q3593" i="1"/>
  <c r="S3593" i="1" s="1"/>
  <c r="R3593" i="1"/>
  <c r="Q3594" i="1"/>
  <c r="S3594" i="1" s="1"/>
  <c r="R3594" i="1"/>
  <c r="Q3595" i="1"/>
  <c r="S3595" i="1" s="1"/>
  <c r="R3595" i="1"/>
  <c r="Q3596" i="1"/>
  <c r="S3596" i="1" s="1"/>
  <c r="R3596" i="1"/>
  <c r="Q3597" i="1"/>
  <c r="S3597" i="1" s="1"/>
  <c r="R3597" i="1"/>
  <c r="Q3598" i="1"/>
  <c r="S3598" i="1" s="1"/>
  <c r="R3598" i="1"/>
  <c r="Q3599" i="1"/>
  <c r="S3599" i="1" s="1"/>
  <c r="R3599" i="1"/>
  <c r="Q3600" i="1"/>
  <c r="S3600" i="1" s="1"/>
  <c r="R3600" i="1"/>
  <c r="Q3601" i="1"/>
  <c r="S3601" i="1" s="1"/>
  <c r="R3601" i="1"/>
  <c r="Q3602" i="1"/>
  <c r="S3602" i="1" s="1"/>
  <c r="R3602" i="1"/>
  <c r="Q3603" i="1"/>
  <c r="S3603" i="1" s="1"/>
  <c r="R3603" i="1"/>
  <c r="Q3604" i="1"/>
  <c r="S3604" i="1" s="1"/>
  <c r="R3604" i="1"/>
  <c r="Q3605" i="1"/>
  <c r="S3605" i="1" s="1"/>
  <c r="R3605" i="1"/>
  <c r="Q3606" i="1"/>
  <c r="S3606" i="1" s="1"/>
  <c r="R3606" i="1"/>
  <c r="Q3607" i="1"/>
  <c r="S3607" i="1" s="1"/>
  <c r="R3607" i="1"/>
  <c r="Q3608" i="1"/>
  <c r="S3608" i="1" s="1"/>
  <c r="R3608" i="1"/>
  <c r="Q3609" i="1"/>
  <c r="S3609" i="1" s="1"/>
  <c r="R3609" i="1"/>
  <c r="Q3610" i="1"/>
  <c r="S3610" i="1" s="1"/>
  <c r="R3610" i="1"/>
  <c r="Q3611" i="1"/>
  <c r="S3611" i="1" s="1"/>
  <c r="R3611" i="1"/>
  <c r="Q3612" i="1"/>
  <c r="S3612" i="1" s="1"/>
  <c r="R3612" i="1"/>
  <c r="Q3613" i="1"/>
  <c r="S3613" i="1" s="1"/>
  <c r="R3613" i="1"/>
  <c r="Q3614" i="1"/>
  <c r="S3614" i="1" s="1"/>
  <c r="R3614" i="1"/>
  <c r="Q3615" i="1"/>
  <c r="S3615" i="1" s="1"/>
  <c r="R3615" i="1"/>
  <c r="Q3616" i="1"/>
  <c r="S3616" i="1" s="1"/>
  <c r="R3616" i="1"/>
  <c r="Q3617" i="1"/>
  <c r="S3617" i="1" s="1"/>
  <c r="R3617" i="1"/>
  <c r="Q3618" i="1"/>
  <c r="S3618" i="1" s="1"/>
  <c r="R3618" i="1"/>
  <c r="Q3619" i="1"/>
  <c r="S3619" i="1" s="1"/>
  <c r="R3619" i="1"/>
  <c r="Q3620" i="1"/>
  <c r="S3620" i="1" s="1"/>
  <c r="R3620" i="1"/>
  <c r="Q3621" i="1"/>
  <c r="S3621" i="1" s="1"/>
  <c r="R3621" i="1"/>
  <c r="Q3622" i="1"/>
  <c r="S3622" i="1" s="1"/>
  <c r="R3622" i="1"/>
  <c r="Q3623" i="1"/>
  <c r="S3623" i="1" s="1"/>
  <c r="R3623" i="1"/>
  <c r="Q3624" i="1"/>
  <c r="S3624" i="1" s="1"/>
  <c r="R3624" i="1"/>
  <c r="Q3625" i="1"/>
  <c r="S3625" i="1" s="1"/>
  <c r="R3625" i="1"/>
  <c r="Q3626" i="1"/>
  <c r="S3626" i="1" s="1"/>
  <c r="R3626" i="1"/>
  <c r="Q3627" i="1"/>
  <c r="S3627" i="1" s="1"/>
  <c r="R3627" i="1"/>
  <c r="Q3628" i="1"/>
  <c r="S3628" i="1" s="1"/>
  <c r="R3628" i="1"/>
  <c r="Q3629" i="1"/>
  <c r="S3629" i="1" s="1"/>
  <c r="R3629" i="1"/>
  <c r="Q3630" i="1"/>
  <c r="S3630" i="1" s="1"/>
  <c r="R3630" i="1"/>
  <c r="Q3631" i="1"/>
  <c r="S3631" i="1" s="1"/>
  <c r="R3631" i="1"/>
  <c r="Q3632" i="1"/>
  <c r="S3632" i="1" s="1"/>
  <c r="R3632" i="1"/>
  <c r="Q3633" i="1"/>
  <c r="S3633" i="1" s="1"/>
  <c r="R3633" i="1"/>
  <c r="Q3634" i="1"/>
  <c r="S3634" i="1" s="1"/>
  <c r="R3634" i="1"/>
  <c r="Q3635" i="1"/>
  <c r="S3635" i="1" s="1"/>
  <c r="R3635" i="1"/>
  <c r="Q3636" i="1"/>
  <c r="S3636" i="1" s="1"/>
  <c r="R3636" i="1"/>
  <c r="Q3637" i="1"/>
  <c r="S3637" i="1" s="1"/>
  <c r="R3637" i="1"/>
  <c r="Q3638" i="1"/>
  <c r="S3638" i="1" s="1"/>
  <c r="R3638" i="1"/>
  <c r="Q3639" i="1"/>
  <c r="S3639" i="1" s="1"/>
  <c r="R3639" i="1"/>
  <c r="Q3640" i="1"/>
  <c r="S3640" i="1" s="1"/>
  <c r="R3640" i="1"/>
  <c r="Q3641" i="1"/>
  <c r="S3641" i="1" s="1"/>
  <c r="R3641" i="1"/>
  <c r="Q3642" i="1"/>
  <c r="S3642" i="1" s="1"/>
  <c r="R3642" i="1"/>
  <c r="Q3643" i="1"/>
  <c r="S3643" i="1" s="1"/>
  <c r="R3643" i="1"/>
  <c r="Q3644" i="1"/>
  <c r="S3644" i="1" s="1"/>
  <c r="R3644" i="1"/>
  <c r="Q3645" i="1"/>
  <c r="S3645" i="1" s="1"/>
  <c r="R3645" i="1"/>
  <c r="Q3646" i="1"/>
  <c r="S3646" i="1" s="1"/>
  <c r="R3646" i="1"/>
  <c r="Q3647" i="1"/>
  <c r="S3647" i="1" s="1"/>
  <c r="R3647" i="1"/>
  <c r="Q3648" i="1"/>
  <c r="S3648" i="1" s="1"/>
  <c r="R3648" i="1"/>
  <c r="Q3649" i="1"/>
  <c r="S3649" i="1" s="1"/>
  <c r="R3649" i="1"/>
  <c r="Q3650" i="1"/>
  <c r="S3650" i="1" s="1"/>
  <c r="R3650" i="1"/>
  <c r="Q3651" i="1"/>
  <c r="S3651" i="1" s="1"/>
  <c r="R3651" i="1"/>
  <c r="Q3652" i="1"/>
  <c r="S3652" i="1" s="1"/>
  <c r="R3652" i="1"/>
  <c r="Q3653" i="1"/>
  <c r="S3653" i="1" s="1"/>
  <c r="R3653" i="1"/>
  <c r="Q3454" i="1"/>
  <c r="S3454" i="1" s="1"/>
  <c r="R3454" i="1"/>
  <c r="Q3455" i="1"/>
  <c r="S3455" i="1" s="1"/>
  <c r="R3455" i="1"/>
  <c r="Q3456" i="1"/>
  <c r="S3456" i="1" s="1"/>
  <c r="R3456" i="1"/>
  <c r="Q3457" i="1"/>
  <c r="S3457" i="1" s="1"/>
  <c r="R3457" i="1"/>
  <c r="Q3458" i="1"/>
  <c r="S3458" i="1" s="1"/>
  <c r="R3458" i="1"/>
  <c r="Q3459" i="1"/>
  <c r="S3459" i="1" s="1"/>
  <c r="R3459" i="1"/>
  <c r="Q3460" i="1"/>
  <c r="S3460" i="1" s="1"/>
  <c r="R3460" i="1"/>
  <c r="Q3461" i="1"/>
  <c r="S3461" i="1" s="1"/>
  <c r="R3461" i="1"/>
  <c r="Q3462" i="1"/>
  <c r="S3462" i="1" s="1"/>
  <c r="R3462" i="1"/>
  <c r="Q3463" i="1"/>
  <c r="S3463" i="1" s="1"/>
  <c r="R3463" i="1"/>
  <c r="Q3464" i="1"/>
  <c r="S3464" i="1" s="1"/>
  <c r="R3464" i="1"/>
  <c r="Q3465" i="1"/>
  <c r="S3465" i="1" s="1"/>
  <c r="R3465" i="1"/>
  <c r="Q3466" i="1"/>
  <c r="S3466" i="1" s="1"/>
  <c r="R3466" i="1"/>
  <c r="Q3467" i="1"/>
  <c r="S3467" i="1" s="1"/>
  <c r="R3467" i="1"/>
  <c r="Q3468" i="1"/>
  <c r="S3468" i="1" s="1"/>
  <c r="R3468" i="1"/>
  <c r="Q3469" i="1"/>
  <c r="S3469" i="1" s="1"/>
  <c r="R3469" i="1"/>
  <c r="Q3470" i="1"/>
  <c r="S3470" i="1" s="1"/>
  <c r="R3470" i="1"/>
  <c r="Q3471" i="1"/>
  <c r="S3471" i="1" s="1"/>
  <c r="R3471" i="1"/>
  <c r="Q3472" i="1"/>
  <c r="S3472" i="1" s="1"/>
  <c r="R3472" i="1"/>
  <c r="Q3473" i="1"/>
  <c r="S3473" i="1" s="1"/>
  <c r="R3473" i="1"/>
  <c r="Q3654" i="1"/>
  <c r="S3654" i="1" s="1"/>
  <c r="R3654" i="1"/>
  <c r="Q3655" i="1"/>
  <c r="S3655" i="1" s="1"/>
  <c r="R3655" i="1"/>
  <c r="Q3656" i="1"/>
  <c r="S3656" i="1" s="1"/>
  <c r="R3656" i="1"/>
  <c r="Q3657" i="1"/>
  <c r="S3657" i="1" s="1"/>
  <c r="R3657" i="1"/>
  <c r="Q3658" i="1"/>
  <c r="S3658" i="1" s="1"/>
  <c r="R3658" i="1"/>
  <c r="Q3659" i="1"/>
  <c r="S3659" i="1" s="1"/>
  <c r="R3659" i="1"/>
  <c r="Q3660" i="1"/>
  <c r="S3660" i="1" s="1"/>
  <c r="R3660" i="1"/>
  <c r="Q3661" i="1"/>
  <c r="S3661" i="1" s="1"/>
  <c r="R3661" i="1"/>
  <c r="Q3662" i="1"/>
  <c r="S3662" i="1" s="1"/>
  <c r="R3662" i="1"/>
  <c r="Q3663" i="1"/>
  <c r="S3663" i="1" s="1"/>
  <c r="R3663" i="1"/>
  <c r="Q3664" i="1"/>
  <c r="S3664" i="1" s="1"/>
  <c r="R3664" i="1"/>
  <c r="Q3665" i="1"/>
  <c r="S3665" i="1" s="1"/>
  <c r="R3665" i="1"/>
  <c r="Q3666" i="1"/>
  <c r="S3666" i="1" s="1"/>
  <c r="R3666" i="1"/>
  <c r="Q3667" i="1"/>
  <c r="S3667" i="1" s="1"/>
  <c r="R3667" i="1"/>
  <c r="Q3668" i="1"/>
  <c r="S3668" i="1" s="1"/>
  <c r="R3668" i="1"/>
  <c r="Q3669" i="1"/>
  <c r="S3669" i="1" s="1"/>
  <c r="R3669" i="1"/>
  <c r="Q3670" i="1"/>
  <c r="S3670" i="1" s="1"/>
  <c r="R3670" i="1"/>
  <c r="Q3671" i="1"/>
  <c r="S3671" i="1" s="1"/>
  <c r="R3671" i="1"/>
  <c r="Q3672" i="1"/>
  <c r="S3672" i="1" s="1"/>
  <c r="R3672" i="1"/>
  <c r="Q3673" i="1"/>
  <c r="S3673" i="1" s="1"/>
  <c r="R3673" i="1"/>
  <c r="Q3674" i="1"/>
  <c r="S3674" i="1" s="1"/>
  <c r="R3674" i="1"/>
  <c r="Q3675" i="1"/>
  <c r="S3675" i="1" s="1"/>
  <c r="R3675" i="1"/>
  <c r="Q3676" i="1"/>
  <c r="S3676" i="1" s="1"/>
  <c r="R3676" i="1"/>
  <c r="Q3677" i="1"/>
  <c r="S3677" i="1" s="1"/>
  <c r="R3677" i="1"/>
  <c r="Q3678" i="1"/>
  <c r="S3678" i="1" s="1"/>
  <c r="R3678" i="1"/>
  <c r="Q3679" i="1"/>
  <c r="S3679" i="1" s="1"/>
  <c r="R3679" i="1"/>
  <c r="Q3680" i="1"/>
  <c r="S3680" i="1" s="1"/>
  <c r="R3680" i="1"/>
  <c r="Q3681" i="1"/>
  <c r="S3681" i="1" s="1"/>
  <c r="R3681" i="1"/>
  <c r="Q3682" i="1"/>
  <c r="S3682" i="1" s="1"/>
  <c r="R3682" i="1"/>
  <c r="Q3683" i="1"/>
  <c r="S3683" i="1" s="1"/>
  <c r="R3683" i="1"/>
  <c r="Q3684" i="1"/>
  <c r="S3684" i="1" s="1"/>
  <c r="R3684" i="1"/>
  <c r="Q3685" i="1"/>
  <c r="S3685" i="1" s="1"/>
  <c r="R3685" i="1"/>
  <c r="Q3686" i="1"/>
  <c r="S3686" i="1" s="1"/>
  <c r="R3686" i="1"/>
  <c r="Q3687" i="1"/>
  <c r="S3687" i="1" s="1"/>
  <c r="R3687" i="1"/>
  <c r="Q3688" i="1"/>
  <c r="S3688" i="1" s="1"/>
  <c r="R3688" i="1"/>
  <c r="Q3689" i="1"/>
  <c r="S3689" i="1" s="1"/>
  <c r="R3689" i="1"/>
  <c r="Q3690" i="1"/>
  <c r="S3690" i="1" s="1"/>
  <c r="R3690" i="1"/>
  <c r="Q3691" i="1"/>
  <c r="S3691" i="1" s="1"/>
  <c r="R3691" i="1"/>
  <c r="Q3692" i="1"/>
  <c r="S3692" i="1" s="1"/>
  <c r="R3692" i="1"/>
  <c r="Q3693" i="1"/>
  <c r="S3693" i="1" s="1"/>
  <c r="R3693" i="1"/>
  <c r="Q3694" i="1"/>
  <c r="S3694" i="1" s="1"/>
  <c r="R3694" i="1"/>
  <c r="Q3695" i="1"/>
  <c r="S3695" i="1" s="1"/>
  <c r="R3695" i="1"/>
  <c r="Q3696" i="1"/>
  <c r="S3696" i="1" s="1"/>
  <c r="R3696" i="1"/>
  <c r="Q3697" i="1"/>
  <c r="S3697" i="1" s="1"/>
  <c r="R3697" i="1"/>
  <c r="Q3698" i="1"/>
  <c r="S3698" i="1" s="1"/>
  <c r="R3698" i="1"/>
  <c r="Q3699" i="1"/>
  <c r="S3699" i="1" s="1"/>
  <c r="R3699" i="1"/>
  <c r="Q3700" i="1"/>
  <c r="S3700" i="1" s="1"/>
  <c r="R3700" i="1"/>
  <c r="Q3701" i="1"/>
  <c r="S3701" i="1" s="1"/>
  <c r="R3701" i="1"/>
  <c r="Q3702" i="1"/>
  <c r="S3702" i="1" s="1"/>
  <c r="R3702" i="1"/>
  <c r="Q3703" i="1"/>
  <c r="S3703" i="1" s="1"/>
  <c r="R3703" i="1"/>
  <c r="Q3704" i="1"/>
  <c r="S3704" i="1" s="1"/>
  <c r="R3704" i="1"/>
  <c r="Q3705" i="1"/>
  <c r="S3705" i="1" s="1"/>
  <c r="R3705" i="1"/>
  <c r="Q3706" i="1"/>
  <c r="S3706" i="1" s="1"/>
  <c r="R3706" i="1"/>
  <c r="Q3707" i="1"/>
  <c r="S3707" i="1" s="1"/>
  <c r="R3707" i="1"/>
  <c r="Q3708" i="1"/>
  <c r="S3708" i="1" s="1"/>
  <c r="R3708" i="1"/>
  <c r="Q3709" i="1"/>
  <c r="S3709" i="1" s="1"/>
  <c r="R3709" i="1"/>
  <c r="Q3710" i="1"/>
  <c r="S3710" i="1" s="1"/>
  <c r="R3710" i="1"/>
  <c r="Q3711" i="1"/>
  <c r="S3711" i="1" s="1"/>
  <c r="R3711" i="1"/>
  <c r="Q3712" i="1"/>
  <c r="S3712" i="1" s="1"/>
  <c r="R3712" i="1"/>
  <c r="Q3713" i="1"/>
  <c r="S3713" i="1" s="1"/>
  <c r="R3713" i="1"/>
  <c r="Q3714" i="1"/>
  <c r="S3714" i="1" s="1"/>
  <c r="R3714" i="1"/>
  <c r="Q3715" i="1"/>
  <c r="S3715" i="1" s="1"/>
  <c r="R3715" i="1"/>
  <c r="Q3716" i="1"/>
  <c r="S3716" i="1" s="1"/>
  <c r="R3716" i="1"/>
  <c r="Q3717" i="1"/>
  <c r="S3717" i="1" s="1"/>
  <c r="R3717" i="1"/>
  <c r="Q3718" i="1"/>
  <c r="S3718" i="1" s="1"/>
  <c r="R3718" i="1"/>
  <c r="Q3719" i="1"/>
  <c r="S3719" i="1" s="1"/>
  <c r="R3719" i="1"/>
  <c r="Q3720" i="1"/>
  <c r="S3720" i="1" s="1"/>
  <c r="R3720" i="1"/>
  <c r="Q3721" i="1"/>
  <c r="S3721" i="1" s="1"/>
  <c r="R3721" i="1"/>
  <c r="Q3722" i="1"/>
  <c r="S3722" i="1" s="1"/>
  <c r="R3722" i="1"/>
  <c r="Q3723" i="1"/>
  <c r="S3723" i="1" s="1"/>
  <c r="R3723" i="1"/>
  <c r="Q3724" i="1"/>
  <c r="S3724" i="1" s="1"/>
  <c r="R3724" i="1"/>
  <c r="Q3725" i="1"/>
  <c r="S3725" i="1" s="1"/>
  <c r="R3725" i="1"/>
  <c r="Q3726" i="1"/>
  <c r="S3726" i="1" s="1"/>
  <c r="R3726" i="1"/>
  <c r="Q3727" i="1"/>
  <c r="S3727" i="1" s="1"/>
  <c r="R3727" i="1"/>
  <c r="Q3728" i="1"/>
  <c r="S3728" i="1" s="1"/>
  <c r="R3728" i="1"/>
  <c r="Q3729" i="1"/>
  <c r="S3729" i="1" s="1"/>
  <c r="R3729" i="1"/>
  <c r="Q3730" i="1"/>
  <c r="S3730" i="1" s="1"/>
  <c r="R3730" i="1"/>
  <c r="Q3731" i="1"/>
  <c r="S3731" i="1" s="1"/>
  <c r="R3731" i="1"/>
  <c r="Q3732" i="1"/>
  <c r="S3732" i="1" s="1"/>
  <c r="R3732" i="1"/>
  <c r="Q3733" i="1"/>
  <c r="S3733" i="1" s="1"/>
  <c r="R3733" i="1"/>
  <c r="Q1443" i="1"/>
  <c r="S1443" i="1" s="1"/>
  <c r="R1443" i="1"/>
  <c r="Q1444" i="1"/>
  <c r="S1444" i="1" s="1"/>
  <c r="R1444" i="1"/>
  <c r="Q1445" i="1"/>
  <c r="S1445" i="1" s="1"/>
  <c r="R1445" i="1"/>
  <c r="Q1446" i="1"/>
  <c r="S1446" i="1" s="1"/>
  <c r="R1446" i="1"/>
  <c r="Q1447" i="1"/>
  <c r="S1447" i="1" s="1"/>
  <c r="R1447" i="1"/>
  <c r="Q1448" i="1"/>
  <c r="S1448" i="1" s="1"/>
  <c r="R1448" i="1"/>
  <c r="Q1449" i="1"/>
  <c r="S1449" i="1" s="1"/>
  <c r="R1449" i="1"/>
  <c r="Q1450" i="1"/>
  <c r="S1450" i="1" s="1"/>
  <c r="R1450" i="1"/>
  <c r="Q1451" i="1"/>
  <c r="S1451" i="1" s="1"/>
  <c r="R1451" i="1"/>
  <c r="Q1452" i="1"/>
  <c r="S1452" i="1" s="1"/>
  <c r="R1452" i="1"/>
  <c r="Q1453" i="1"/>
  <c r="S1453" i="1" s="1"/>
  <c r="R1453" i="1"/>
  <c r="Q1454" i="1"/>
  <c r="S1454" i="1" s="1"/>
  <c r="R1454" i="1"/>
  <c r="Q1455" i="1"/>
  <c r="S1455" i="1" s="1"/>
  <c r="R1455" i="1"/>
  <c r="Q1456" i="1"/>
  <c r="S1456" i="1" s="1"/>
  <c r="R1456" i="1"/>
  <c r="Q1457" i="1"/>
  <c r="S1457" i="1" s="1"/>
  <c r="R1457" i="1"/>
  <c r="Q1458" i="1"/>
  <c r="S1458" i="1" s="1"/>
  <c r="R1458" i="1"/>
  <c r="Q1459" i="1"/>
  <c r="S1459" i="1" s="1"/>
  <c r="R1459" i="1"/>
  <c r="Q1460" i="1"/>
  <c r="S1460" i="1" s="1"/>
  <c r="R1460" i="1"/>
  <c r="Q1461" i="1"/>
  <c r="S1461" i="1" s="1"/>
  <c r="R1461" i="1"/>
  <c r="Q1462" i="1"/>
  <c r="S1462" i="1" s="1"/>
  <c r="R1462" i="1"/>
  <c r="Q2114" i="1"/>
  <c r="S2114" i="1" s="1"/>
  <c r="R2114" i="1"/>
  <c r="Q2115" i="1"/>
  <c r="S2115" i="1" s="1"/>
  <c r="R2115" i="1"/>
  <c r="Q2116" i="1"/>
  <c r="S2116" i="1" s="1"/>
  <c r="R2116" i="1"/>
  <c r="Q2117" i="1"/>
  <c r="S2117" i="1" s="1"/>
  <c r="R2117" i="1"/>
  <c r="Q2118" i="1"/>
  <c r="S2118" i="1" s="1"/>
  <c r="R2118" i="1"/>
  <c r="Q2119" i="1"/>
  <c r="S2119" i="1" s="1"/>
  <c r="R2119" i="1"/>
  <c r="Q2120" i="1"/>
  <c r="S2120" i="1" s="1"/>
  <c r="R2120" i="1"/>
  <c r="Q2121" i="1"/>
  <c r="S2121" i="1" s="1"/>
  <c r="R2121" i="1"/>
  <c r="Q2122" i="1"/>
  <c r="S2122" i="1" s="1"/>
  <c r="R2122" i="1"/>
  <c r="Q2123" i="1"/>
  <c r="S2123" i="1" s="1"/>
  <c r="R2123" i="1"/>
  <c r="Q2124" i="1"/>
  <c r="S2124" i="1" s="1"/>
  <c r="R2124" i="1"/>
  <c r="Q2125" i="1"/>
  <c r="S2125" i="1" s="1"/>
  <c r="R2125" i="1"/>
  <c r="Q2126" i="1"/>
  <c r="S2126" i="1" s="1"/>
  <c r="R2126" i="1"/>
  <c r="Q2127" i="1"/>
  <c r="S2127" i="1" s="1"/>
  <c r="R2127" i="1"/>
  <c r="Q2128" i="1"/>
  <c r="S2128" i="1" s="1"/>
  <c r="R2128" i="1"/>
  <c r="Q2129" i="1"/>
  <c r="S2129" i="1" s="1"/>
  <c r="R2129" i="1"/>
  <c r="Q2130" i="1"/>
  <c r="S2130" i="1" s="1"/>
  <c r="R2130" i="1"/>
  <c r="Q2131" i="1"/>
  <c r="S2131" i="1" s="1"/>
  <c r="R2131" i="1"/>
  <c r="Q2132" i="1"/>
  <c r="S2132" i="1" s="1"/>
  <c r="R2132" i="1"/>
  <c r="Q2133" i="1"/>
  <c r="S2133" i="1" s="1"/>
  <c r="R2133" i="1"/>
  <c r="Q2134" i="1"/>
  <c r="S2134" i="1" s="1"/>
  <c r="R2134" i="1"/>
  <c r="Q2135" i="1"/>
  <c r="S2135" i="1" s="1"/>
  <c r="R2135" i="1"/>
  <c r="Q2136" i="1"/>
  <c r="S2136" i="1" s="1"/>
  <c r="R2136" i="1"/>
  <c r="Q2137" i="1"/>
  <c r="S2137" i="1" s="1"/>
  <c r="R2137" i="1"/>
  <c r="Q2138" i="1"/>
  <c r="S2138" i="1" s="1"/>
  <c r="R2138" i="1"/>
  <c r="Q2139" i="1"/>
  <c r="S2139" i="1" s="1"/>
  <c r="R2139" i="1"/>
  <c r="Q2140" i="1"/>
  <c r="S2140" i="1" s="1"/>
  <c r="R2140" i="1"/>
  <c r="Q2141" i="1"/>
  <c r="S2141" i="1" s="1"/>
  <c r="R2141" i="1"/>
  <c r="Q2142" i="1"/>
  <c r="S2142" i="1" s="1"/>
  <c r="R2142" i="1"/>
  <c r="Q2143" i="1"/>
  <c r="S2143" i="1" s="1"/>
  <c r="R2143" i="1"/>
  <c r="Q2144" i="1"/>
  <c r="S2144" i="1" s="1"/>
  <c r="R2144" i="1"/>
  <c r="Q2145" i="1"/>
  <c r="S2145" i="1" s="1"/>
  <c r="R2145" i="1"/>
  <c r="Q2146" i="1"/>
  <c r="S2146" i="1" s="1"/>
  <c r="R2146" i="1"/>
  <c r="Q2147" i="1"/>
  <c r="S2147" i="1" s="1"/>
  <c r="R2147" i="1"/>
  <c r="Q2148" i="1"/>
  <c r="S2148" i="1" s="1"/>
  <c r="R2148" i="1"/>
  <c r="Q2149" i="1"/>
  <c r="S2149" i="1" s="1"/>
  <c r="R2149" i="1"/>
  <c r="Q2150" i="1"/>
  <c r="S2150" i="1" s="1"/>
  <c r="R2150" i="1"/>
  <c r="Q2151" i="1"/>
  <c r="S2151" i="1" s="1"/>
  <c r="R2151" i="1"/>
  <c r="Q2152" i="1"/>
  <c r="S2152" i="1" s="1"/>
  <c r="R2152" i="1"/>
  <c r="Q2153" i="1"/>
  <c r="S2153" i="1" s="1"/>
  <c r="R2153" i="1"/>
  <c r="Q3494" i="1"/>
  <c r="S3494" i="1" s="1"/>
  <c r="R3494" i="1"/>
  <c r="Q3495" i="1"/>
  <c r="S3495" i="1" s="1"/>
  <c r="R3495" i="1"/>
  <c r="Q3496" i="1"/>
  <c r="S3496" i="1" s="1"/>
  <c r="R3496" i="1"/>
  <c r="Q3497" i="1"/>
  <c r="S3497" i="1" s="1"/>
  <c r="R3497" i="1"/>
  <c r="Q3498" i="1"/>
  <c r="S3498" i="1" s="1"/>
  <c r="R3498" i="1"/>
  <c r="Q3499" i="1"/>
  <c r="S3499" i="1" s="1"/>
  <c r="R3499" i="1"/>
  <c r="Q3500" i="1"/>
  <c r="S3500" i="1" s="1"/>
  <c r="R3500" i="1"/>
  <c r="Q3501" i="1"/>
  <c r="S3501" i="1" s="1"/>
  <c r="R3501" i="1"/>
  <c r="Q3502" i="1"/>
  <c r="S3502" i="1" s="1"/>
  <c r="R3502" i="1"/>
  <c r="Q3503" i="1"/>
  <c r="S3503" i="1" s="1"/>
  <c r="R3503" i="1"/>
  <c r="Q3504" i="1"/>
  <c r="S3504" i="1" s="1"/>
  <c r="R3504" i="1"/>
  <c r="Q3505" i="1"/>
  <c r="S3505" i="1" s="1"/>
  <c r="R3505" i="1"/>
  <c r="Q3506" i="1"/>
  <c r="S3506" i="1" s="1"/>
  <c r="R3506" i="1"/>
  <c r="Q3507" i="1"/>
  <c r="S3507" i="1" s="1"/>
  <c r="R3507" i="1"/>
  <c r="Q3508" i="1"/>
  <c r="S3508" i="1" s="1"/>
  <c r="R3508" i="1"/>
  <c r="Q3509" i="1"/>
  <c r="S3509" i="1" s="1"/>
  <c r="R3509" i="1"/>
  <c r="Q3510" i="1"/>
  <c r="S3510" i="1" s="1"/>
  <c r="R3510" i="1"/>
  <c r="Q3511" i="1"/>
  <c r="S3511" i="1" s="1"/>
  <c r="R3511" i="1"/>
  <c r="Q3512" i="1"/>
  <c r="S3512" i="1" s="1"/>
  <c r="R3512" i="1"/>
  <c r="Q3513" i="1"/>
  <c r="S3513" i="1" s="1"/>
  <c r="R3513" i="1"/>
  <c r="Q3734" i="1"/>
  <c r="S3734" i="1" s="1"/>
  <c r="R3734" i="1"/>
  <c r="Q3735" i="1"/>
  <c r="S3735" i="1" s="1"/>
  <c r="R3735" i="1"/>
  <c r="Q3736" i="1"/>
  <c r="S3736" i="1" s="1"/>
  <c r="R3736" i="1"/>
  <c r="Q3737" i="1"/>
  <c r="S3737" i="1" s="1"/>
  <c r="R3737" i="1"/>
  <c r="Q3738" i="1"/>
  <c r="S3738" i="1" s="1"/>
  <c r="R3738" i="1"/>
  <c r="Q3739" i="1"/>
  <c r="S3739" i="1" s="1"/>
  <c r="R3739" i="1"/>
  <c r="Q3740" i="1"/>
  <c r="S3740" i="1" s="1"/>
  <c r="R3740" i="1"/>
  <c r="Q3741" i="1"/>
  <c r="S3741" i="1" s="1"/>
  <c r="R3741" i="1"/>
  <c r="Q3742" i="1"/>
  <c r="S3742" i="1" s="1"/>
  <c r="R3742" i="1"/>
  <c r="Q3743" i="1"/>
  <c r="S3743" i="1" s="1"/>
  <c r="R3743" i="1"/>
  <c r="Q3744" i="1"/>
  <c r="S3744" i="1" s="1"/>
  <c r="R3744" i="1"/>
  <c r="Q3745" i="1"/>
  <c r="S3745" i="1" s="1"/>
  <c r="R3745" i="1"/>
  <c r="Q3746" i="1"/>
  <c r="S3746" i="1" s="1"/>
  <c r="R3746" i="1"/>
  <c r="Q3747" i="1"/>
  <c r="S3747" i="1" s="1"/>
  <c r="R3747" i="1"/>
  <c r="Q3748" i="1"/>
  <c r="S3748" i="1" s="1"/>
  <c r="R3748" i="1"/>
  <c r="Q3749" i="1"/>
  <c r="S3749" i="1" s="1"/>
  <c r="R3749" i="1"/>
  <c r="Q3750" i="1"/>
  <c r="S3750" i="1" s="1"/>
  <c r="R3750" i="1"/>
  <c r="Q3751" i="1"/>
  <c r="S3751" i="1" s="1"/>
  <c r="R3751" i="1"/>
  <c r="Q3752" i="1"/>
  <c r="S3752" i="1" s="1"/>
  <c r="R3752" i="1"/>
  <c r="Q3753" i="1"/>
  <c r="S3753" i="1" s="1"/>
  <c r="R3753" i="1"/>
  <c r="Q3754" i="1"/>
  <c r="S3754" i="1" s="1"/>
  <c r="R3754" i="1"/>
  <c r="Q3755" i="1"/>
  <c r="S3755" i="1" s="1"/>
  <c r="R3755" i="1"/>
  <c r="Q3756" i="1"/>
  <c r="S3756" i="1" s="1"/>
  <c r="R3756" i="1"/>
  <c r="Q3757" i="1"/>
  <c r="S3757" i="1" s="1"/>
  <c r="R3757" i="1"/>
  <c r="Q3758" i="1"/>
  <c r="S3758" i="1" s="1"/>
  <c r="R3758" i="1"/>
  <c r="Q3759" i="1"/>
  <c r="S3759" i="1" s="1"/>
  <c r="R3759" i="1"/>
  <c r="Q3760" i="1"/>
  <c r="S3760" i="1" s="1"/>
  <c r="R3760" i="1"/>
  <c r="Q3761" i="1"/>
  <c r="S3761" i="1" s="1"/>
  <c r="R3761" i="1"/>
  <c r="Q3762" i="1"/>
  <c r="S3762" i="1" s="1"/>
  <c r="R3762" i="1"/>
  <c r="Q3763" i="1"/>
  <c r="S3763" i="1" s="1"/>
  <c r="R3763" i="1"/>
  <c r="Q3764" i="1"/>
  <c r="S3764" i="1" s="1"/>
  <c r="R3764" i="1"/>
  <c r="Q3765" i="1"/>
  <c r="S3765" i="1" s="1"/>
  <c r="R3765" i="1"/>
  <c r="Q3766" i="1"/>
  <c r="S3766" i="1" s="1"/>
  <c r="R3766" i="1"/>
  <c r="Q1483" i="1"/>
  <c r="S1483" i="1" s="1"/>
  <c r="R1483" i="1"/>
  <c r="Q1484" i="1"/>
  <c r="S1484" i="1" s="1"/>
  <c r="R1484" i="1"/>
  <c r="Q1485" i="1"/>
  <c r="S1485" i="1" s="1"/>
  <c r="R1485" i="1"/>
  <c r="Q1486" i="1"/>
  <c r="S1486" i="1" s="1"/>
  <c r="R1486" i="1"/>
  <c r="Q1487" i="1"/>
  <c r="S1487" i="1" s="1"/>
  <c r="R1487" i="1"/>
  <c r="Q1488" i="1"/>
  <c r="S1488" i="1" s="1"/>
  <c r="R1488" i="1"/>
  <c r="Q1489" i="1"/>
  <c r="S1489" i="1" s="1"/>
  <c r="R1489" i="1"/>
  <c r="Q1490" i="1"/>
  <c r="S1490" i="1" s="1"/>
  <c r="R1490" i="1"/>
  <c r="Q1491" i="1"/>
  <c r="S1491" i="1" s="1"/>
  <c r="R1491" i="1"/>
  <c r="Q1492" i="1"/>
  <c r="S1492" i="1" s="1"/>
  <c r="R1492" i="1"/>
  <c r="Q1493" i="1"/>
  <c r="S1493" i="1" s="1"/>
  <c r="R1493" i="1"/>
  <c r="Q1494" i="1"/>
  <c r="S1494" i="1" s="1"/>
  <c r="R1494" i="1"/>
  <c r="Q1495" i="1"/>
  <c r="S1495" i="1" s="1"/>
  <c r="R1495" i="1"/>
  <c r="Q1496" i="1"/>
  <c r="S1496" i="1" s="1"/>
  <c r="R1496" i="1"/>
  <c r="Q1497" i="1"/>
  <c r="S1497" i="1" s="1"/>
  <c r="R1497" i="1"/>
  <c r="Q1498" i="1"/>
  <c r="S1498" i="1" s="1"/>
  <c r="R1498" i="1"/>
  <c r="Q1499" i="1"/>
  <c r="S1499" i="1" s="1"/>
  <c r="R1499" i="1"/>
  <c r="Q1500" i="1"/>
  <c r="S1500" i="1" s="1"/>
  <c r="R1500" i="1"/>
  <c r="Q1501" i="1"/>
  <c r="S1501" i="1" s="1"/>
  <c r="R1501" i="1"/>
  <c r="Q1502" i="1"/>
  <c r="S1502" i="1" s="1"/>
  <c r="R1502" i="1"/>
  <c r="Q1573" i="1"/>
  <c r="S1573" i="1" s="1"/>
  <c r="R1573" i="1"/>
  <c r="Q1574" i="1"/>
  <c r="S1574" i="1" s="1"/>
  <c r="R1574" i="1"/>
  <c r="Q1575" i="1"/>
  <c r="S1575" i="1" s="1"/>
  <c r="R1575" i="1"/>
  <c r="Q1576" i="1"/>
  <c r="S1576" i="1" s="1"/>
  <c r="R1576" i="1"/>
  <c r="Q1577" i="1"/>
  <c r="S1577" i="1" s="1"/>
  <c r="R1577" i="1"/>
  <c r="Q1578" i="1"/>
  <c r="S1578" i="1" s="1"/>
  <c r="R1578" i="1"/>
  <c r="Q1579" i="1"/>
  <c r="S1579" i="1" s="1"/>
  <c r="R1579" i="1"/>
  <c r="Q4096" i="1"/>
  <c r="S4096" i="1" s="1"/>
  <c r="R4096" i="1"/>
  <c r="Q4097" i="1"/>
  <c r="S4097" i="1" s="1"/>
  <c r="R4097" i="1"/>
  <c r="Q4098" i="1"/>
  <c r="S4098" i="1" s="1"/>
  <c r="R4098" i="1"/>
  <c r="Q4099" i="1"/>
  <c r="S4099" i="1" s="1"/>
  <c r="R4099" i="1"/>
  <c r="Q4100" i="1"/>
  <c r="S4100" i="1" s="1"/>
  <c r="R4100" i="1"/>
  <c r="Q4101" i="1"/>
  <c r="S4101" i="1" s="1"/>
  <c r="R4101" i="1"/>
  <c r="Q4102" i="1"/>
  <c r="S4102" i="1" s="1"/>
  <c r="R4102" i="1"/>
  <c r="Q4103" i="1"/>
  <c r="S4103" i="1" s="1"/>
  <c r="R4103" i="1"/>
  <c r="Q4104" i="1"/>
  <c r="S4104" i="1" s="1"/>
  <c r="R4104" i="1"/>
  <c r="Q4105" i="1"/>
  <c r="S4105" i="1" s="1"/>
  <c r="R4105" i="1"/>
  <c r="Q4106" i="1"/>
  <c r="S4106" i="1" s="1"/>
  <c r="R4106" i="1"/>
  <c r="Q4107" i="1"/>
  <c r="S4107" i="1" s="1"/>
  <c r="R4107" i="1"/>
  <c r="Q4108" i="1"/>
  <c r="S4108" i="1" s="1"/>
  <c r="R4108" i="1"/>
  <c r="Q4109" i="1"/>
  <c r="S4109" i="1" s="1"/>
  <c r="R4109" i="1"/>
  <c r="Q4110" i="1"/>
  <c r="S4110" i="1" s="1"/>
  <c r="R4110" i="1"/>
  <c r="Q4111" i="1"/>
  <c r="S4111" i="1" s="1"/>
  <c r="R4111" i="1"/>
  <c r="Q4112" i="1"/>
  <c r="S4112" i="1" s="1"/>
  <c r="R4112" i="1"/>
  <c r="Q4113" i="1"/>
  <c r="S4113" i="1" s="1"/>
  <c r="R4113" i="1"/>
  <c r="Q4114" i="1"/>
  <c r="S4114" i="1" s="1"/>
  <c r="R4114" i="1"/>
  <c r="Q4115" i="1"/>
  <c r="S4115" i="1" s="1"/>
  <c r="R4115" i="1"/>
  <c r="Q1580" i="1"/>
  <c r="S1580" i="1" s="1"/>
  <c r="R1580" i="1"/>
  <c r="Q1581" i="1"/>
  <c r="S1581" i="1" s="1"/>
  <c r="R1581" i="1"/>
  <c r="Q1582" i="1"/>
  <c r="S1582" i="1" s="1"/>
  <c r="R1582" i="1"/>
  <c r="Q1583" i="1"/>
  <c r="S1583" i="1" s="1"/>
  <c r="R1583" i="1"/>
  <c r="Q1584" i="1"/>
  <c r="S1584" i="1" s="1"/>
  <c r="R1584" i="1"/>
  <c r="Q1585" i="1"/>
  <c r="S1585" i="1" s="1"/>
  <c r="R1585" i="1"/>
  <c r="Q1586" i="1"/>
  <c r="S1586" i="1" s="1"/>
  <c r="R1586" i="1"/>
  <c r="Q1587" i="1"/>
  <c r="S1587" i="1" s="1"/>
  <c r="R1587" i="1"/>
  <c r="Q1588" i="1"/>
  <c r="S1588" i="1" s="1"/>
  <c r="R1588" i="1"/>
  <c r="Q1589" i="1"/>
  <c r="S1589" i="1" s="1"/>
  <c r="R1589" i="1"/>
  <c r="Q1590" i="1"/>
  <c r="S1590" i="1" s="1"/>
  <c r="R1590" i="1"/>
  <c r="Q1591" i="1"/>
  <c r="S1591" i="1" s="1"/>
  <c r="R1591" i="1"/>
  <c r="Q1592" i="1"/>
  <c r="S1592" i="1" s="1"/>
  <c r="R1592" i="1"/>
  <c r="Q1593" i="1"/>
  <c r="S1593" i="1" s="1"/>
  <c r="R1593" i="1"/>
  <c r="Q1594" i="1"/>
  <c r="S1594" i="1" s="1"/>
  <c r="R1594" i="1"/>
  <c r="Q1595" i="1"/>
  <c r="S1595" i="1" s="1"/>
  <c r="R1595" i="1"/>
  <c r="Q1596" i="1"/>
  <c r="S1596" i="1" s="1"/>
  <c r="R1596" i="1"/>
  <c r="Q1597" i="1"/>
  <c r="S1597" i="1" s="1"/>
  <c r="R1597" i="1"/>
  <c r="Q1598" i="1"/>
  <c r="S1598" i="1" s="1"/>
  <c r="R1598" i="1"/>
  <c r="Q1599" i="1"/>
  <c r="S1599" i="1" s="1"/>
  <c r="R1599" i="1"/>
  <c r="Q1600" i="1"/>
  <c r="S1600" i="1" s="1"/>
  <c r="R1600" i="1"/>
  <c r="Q1601" i="1"/>
  <c r="S1601" i="1" s="1"/>
  <c r="R1601" i="1"/>
  <c r="Q1602" i="1"/>
  <c r="S1602" i="1" s="1"/>
  <c r="R1602" i="1"/>
  <c r="Q1603" i="1"/>
  <c r="S1603" i="1" s="1"/>
  <c r="R1603" i="1"/>
  <c r="Q1604" i="1"/>
  <c r="S1604" i="1" s="1"/>
  <c r="R1604" i="1"/>
  <c r="Q1605" i="1"/>
  <c r="S1605" i="1" s="1"/>
  <c r="R1605" i="1"/>
  <c r="Q1606" i="1"/>
  <c r="S1606" i="1" s="1"/>
  <c r="R1606" i="1"/>
  <c r="Q1607" i="1"/>
  <c r="S1607" i="1" s="1"/>
  <c r="R1607" i="1"/>
  <c r="Q1608" i="1"/>
  <c r="S1608" i="1" s="1"/>
  <c r="R1608" i="1"/>
  <c r="Q1609" i="1"/>
  <c r="S1609" i="1" s="1"/>
  <c r="R1609" i="1"/>
  <c r="Q1610" i="1"/>
  <c r="S1610" i="1" s="1"/>
  <c r="R1610" i="1"/>
  <c r="Q1611" i="1"/>
  <c r="S1611" i="1" s="1"/>
  <c r="R1611" i="1"/>
  <c r="Q1612" i="1"/>
  <c r="S1612" i="1" s="1"/>
  <c r="R1612" i="1"/>
  <c r="Q1613" i="1"/>
  <c r="S1613" i="1" s="1"/>
  <c r="R1613" i="1"/>
  <c r="Q1614" i="1"/>
  <c r="S1614" i="1" s="1"/>
  <c r="R1614" i="1"/>
  <c r="Q1615" i="1"/>
  <c r="S1615" i="1" s="1"/>
  <c r="R1615" i="1"/>
  <c r="Q1616" i="1"/>
  <c r="S1616" i="1" s="1"/>
  <c r="R1616" i="1"/>
  <c r="Q1617" i="1"/>
  <c r="S1617" i="1" s="1"/>
  <c r="R1617" i="1"/>
  <c r="Q1618" i="1"/>
  <c r="S1618" i="1" s="1"/>
  <c r="R1618" i="1"/>
  <c r="Q1619" i="1"/>
  <c r="S1619" i="1" s="1"/>
  <c r="R1619" i="1"/>
  <c r="Q1620" i="1"/>
  <c r="S1620" i="1" s="1"/>
  <c r="R1620" i="1"/>
  <c r="Q1621" i="1"/>
  <c r="S1621" i="1" s="1"/>
  <c r="R1621" i="1"/>
  <c r="Q1622" i="1"/>
  <c r="S1622" i="1" s="1"/>
  <c r="R1622" i="1"/>
  <c r="Q1623" i="1"/>
  <c r="S1623" i="1" s="1"/>
  <c r="R1623" i="1"/>
  <c r="Q1624" i="1"/>
  <c r="S1624" i="1" s="1"/>
  <c r="R1624" i="1"/>
  <c r="Q1625" i="1"/>
  <c r="S1625" i="1" s="1"/>
  <c r="R1625" i="1"/>
  <c r="Q1626" i="1"/>
  <c r="S1626" i="1" s="1"/>
  <c r="R1626" i="1"/>
  <c r="Q1627" i="1"/>
  <c r="S1627" i="1" s="1"/>
  <c r="R1627" i="1"/>
  <c r="Q1628" i="1"/>
  <c r="S1628" i="1" s="1"/>
  <c r="R1628" i="1"/>
  <c r="Q1629" i="1"/>
  <c r="S1629" i="1" s="1"/>
  <c r="R1629" i="1"/>
  <c r="Q1630" i="1"/>
  <c r="S1630" i="1" s="1"/>
  <c r="R1630" i="1"/>
  <c r="Q1631" i="1"/>
  <c r="S1631" i="1" s="1"/>
  <c r="R1631" i="1"/>
  <c r="Q1632" i="1"/>
  <c r="S1632" i="1" s="1"/>
  <c r="R1632" i="1"/>
  <c r="Q1633" i="1"/>
  <c r="S1633" i="1" s="1"/>
  <c r="R1633" i="1"/>
  <c r="Q1634" i="1"/>
  <c r="S1634" i="1" s="1"/>
  <c r="R1634" i="1"/>
  <c r="Q1635" i="1"/>
  <c r="S1635" i="1" s="1"/>
  <c r="R1635" i="1"/>
  <c r="Q1636" i="1"/>
  <c r="S1636" i="1" s="1"/>
  <c r="R1636" i="1"/>
  <c r="Q1637" i="1"/>
  <c r="S1637" i="1" s="1"/>
  <c r="R1637" i="1"/>
  <c r="Q1638" i="1"/>
  <c r="S1638" i="1" s="1"/>
  <c r="R1638" i="1"/>
  <c r="Q1639" i="1"/>
  <c r="S1639" i="1" s="1"/>
  <c r="R1639" i="1"/>
  <c r="Q1640" i="1"/>
  <c r="S1640" i="1" s="1"/>
  <c r="R1640" i="1"/>
  <c r="Q1641" i="1"/>
  <c r="S1641" i="1" s="1"/>
  <c r="R1641" i="1"/>
  <c r="Q1642" i="1"/>
  <c r="S1642" i="1" s="1"/>
  <c r="R1642" i="1"/>
  <c r="Q1643" i="1"/>
  <c r="S1643" i="1" s="1"/>
  <c r="R1643" i="1"/>
  <c r="Q1644" i="1"/>
  <c r="S1644" i="1" s="1"/>
  <c r="R1644" i="1"/>
  <c r="Q1645" i="1"/>
  <c r="S1645" i="1" s="1"/>
  <c r="R1645" i="1"/>
  <c r="Q1646" i="1"/>
  <c r="S1646" i="1" s="1"/>
  <c r="R1646" i="1"/>
  <c r="Q1647" i="1"/>
  <c r="S1647" i="1" s="1"/>
  <c r="R1647" i="1"/>
  <c r="Q1648" i="1"/>
  <c r="S1648" i="1" s="1"/>
  <c r="R1648" i="1"/>
  <c r="Q1649" i="1"/>
  <c r="S1649" i="1" s="1"/>
  <c r="R1649" i="1"/>
  <c r="Q1650" i="1"/>
  <c r="S1650" i="1" s="1"/>
  <c r="R1650" i="1"/>
  <c r="Q1651" i="1"/>
  <c r="S1651" i="1" s="1"/>
  <c r="R1651" i="1"/>
  <c r="Q1652" i="1"/>
  <c r="S1652" i="1" s="1"/>
  <c r="R1652" i="1"/>
  <c r="Q1653" i="1"/>
  <c r="S1653" i="1" s="1"/>
  <c r="R1653" i="1"/>
  <c r="Q1654" i="1"/>
  <c r="S1654" i="1" s="1"/>
  <c r="R1654" i="1"/>
  <c r="Q1655" i="1"/>
  <c r="S1655" i="1" s="1"/>
  <c r="R1655" i="1"/>
  <c r="Q1656" i="1"/>
  <c r="S1656" i="1" s="1"/>
  <c r="R1656" i="1"/>
  <c r="Q1657" i="1"/>
  <c r="S1657" i="1" s="1"/>
  <c r="R1657" i="1"/>
  <c r="Q1658" i="1"/>
  <c r="S1658" i="1" s="1"/>
  <c r="R1658" i="1"/>
  <c r="Q1659" i="1"/>
  <c r="S1659" i="1" s="1"/>
  <c r="R1659" i="1"/>
  <c r="Q1660" i="1"/>
  <c r="S1660" i="1" s="1"/>
  <c r="R1660" i="1"/>
  <c r="Q1661" i="1"/>
  <c r="S1661" i="1" s="1"/>
  <c r="R1661" i="1"/>
  <c r="Q1662" i="1"/>
  <c r="S1662" i="1" s="1"/>
  <c r="R1662" i="1"/>
  <c r="Q1663" i="1"/>
  <c r="S1663" i="1" s="1"/>
  <c r="R1663" i="1"/>
  <c r="Q1664" i="1"/>
  <c r="S1664" i="1" s="1"/>
  <c r="R1664" i="1"/>
  <c r="Q1665" i="1"/>
  <c r="S1665" i="1" s="1"/>
  <c r="R1665" i="1"/>
  <c r="Q1666" i="1"/>
  <c r="S1666" i="1" s="1"/>
  <c r="R1666" i="1"/>
  <c r="Q1667" i="1"/>
  <c r="S1667" i="1" s="1"/>
  <c r="R1667" i="1"/>
  <c r="Q1668" i="1"/>
  <c r="S1668" i="1" s="1"/>
  <c r="R1668" i="1"/>
  <c r="Q1669" i="1"/>
  <c r="S1669" i="1" s="1"/>
  <c r="R1669" i="1"/>
  <c r="Q1670" i="1"/>
  <c r="S1670" i="1" s="1"/>
  <c r="R1670" i="1"/>
  <c r="Q1671" i="1"/>
  <c r="S1671" i="1" s="1"/>
  <c r="R1671" i="1"/>
  <c r="Q1672" i="1"/>
  <c r="S1672" i="1" s="1"/>
  <c r="R1672" i="1"/>
  <c r="Q1673" i="1"/>
  <c r="S1673" i="1" s="1"/>
  <c r="R1673" i="1"/>
  <c r="Q1674" i="1"/>
  <c r="S1674" i="1" s="1"/>
  <c r="R1674" i="1"/>
  <c r="Q1675" i="1"/>
  <c r="S1675" i="1" s="1"/>
  <c r="R1675" i="1"/>
  <c r="Q1676" i="1"/>
  <c r="S1676" i="1" s="1"/>
  <c r="R1676" i="1"/>
  <c r="Q1677" i="1"/>
  <c r="S1677" i="1" s="1"/>
  <c r="R1677" i="1"/>
  <c r="Q1678" i="1"/>
  <c r="S1678" i="1" s="1"/>
  <c r="R1678" i="1"/>
  <c r="Q1679" i="1"/>
  <c r="S1679" i="1" s="1"/>
  <c r="R1679" i="1"/>
  <c r="Q1680" i="1"/>
  <c r="S1680" i="1" s="1"/>
  <c r="R1680" i="1"/>
  <c r="Q1681" i="1"/>
  <c r="S1681" i="1" s="1"/>
  <c r="R1681" i="1"/>
  <c r="Q1682" i="1"/>
  <c r="S1682" i="1" s="1"/>
  <c r="R1682" i="1"/>
  <c r="Q1683" i="1"/>
  <c r="S1683" i="1" s="1"/>
  <c r="R1683" i="1"/>
  <c r="Q1684" i="1"/>
  <c r="S1684" i="1" s="1"/>
  <c r="R1684" i="1"/>
  <c r="Q1685" i="1"/>
  <c r="S1685" i="1" s="1"/>
  <c r="R1685" i="1"/>
  <c r="Q1686" i="1"/>
  <c r="S1686" i="1" s="1"/>
  <c r="R1686" i="1"/>
  <c r="Q1687" i="1"/>
  <c r="S1687" i="1" s="1"/>
  <c r="R1687" i="1"/>
  <c r="Q1688" i="1"/>
  <c r="S1688" i="1" s="1"/>
  <c r="R1688" i="1"/>
  <c r="Q1689" i="1"/>
  <c r="S1689" i="1" s="1"/>
  <c r="R1689" i="1"/>
  <c r="Q1690" i="1"/>
  <c r="S1690" i="1" s="1"/>
  <c r="R1690" i="1"/>
  <c r="Q1691" i="1"/>
  <c r="S1691" i="1" s="1"/>
  <c r="R1691" i="1"/>
  <c r="Q1692" i="1"/>
  <c r="S1692" i="1" s="1"/>
  <c r="R1692" i="1"/>
  <c r="Q1693" i="1"/>
  <c r="S1693" i="1" s="1"/>
  <c r="R1693" i="1"/>
  <c r="Q1694" i="1"/>
  <c r="S1694" i="1" s="1"/>
  <c r="R1694" i="1"/>
  <c r="Q1695" i="1"/>
  <c r="S1695" i="1" s="1"/>
  <c r="R1695" i="1"/>
  <c r="Q1696" i="1"/>
  <c r="S1696" i="1" s="1"/>
  <c r="R1696" i="1"/>
  <c r="Q1697" i="1"/>
  <c r="S1697" i="1" s="1"/>
  <c r="R1697" i="1"/>
  <c r="Q1698" i="1"/>
  <c r="S1698" i="1" s="1"/>
  <c r="R1698" i="1"/>
  <c r="Q1699" i="1"/>
  <c r="S1699" i="1" s="1"/>
  <c r="R1699" i="1"/>
  <c r="Q1700" i="1"/>
  <c r="S1700" i="1" s="1"/>
  <c r="R1700" i="1"/>
  <c r="Q1701" i="1"/>
  <c r="S1701" i="1" s="1"/>
  <c r="R1701" i="1"/>
  <c r="Q1702" i="1"/>
  <c r="S1702" i="1" s="1"/>
  <c r="R1702" i="1"/>
  <c r="Q1703" i="1"/>
  <c r="S1703" i="1" s="1"/>
  <c r="R1703" i="1"/>
  <c r="Q1704" i="1"/>
  <c r="S1704" i="1" s="1"/>
  <c r="R1704" i="1"/>
  <c r="Q1705" i="1"/>
  <c r="S1705" i="1" s="1"/>
  <c r="R1705" i="1"/>
  <c r="Q1706" i="1"/>
  <c r="S1706" i="1" s="1"/>
  <c r="R1706" i="1"/>
  <c r="Q1707" i="1"/>
  <c r="S1707" i="1" s="1"/>
  <c r="R1707" i="1"/>
  <c r="Q1708" i="1"/>
  <c r="S1708" i="1" s="1"/>
  <c r="R1708" i="1"/>
  <c r="Q1709" i="1"/>
  <c r="S1709" i="1" s="1"/>
  <c r="R1709" i="1"/>
  <c r="Q1710" i="1"/>
  <c r="S1710" i="1" s="1"/>
  <c r="R1710" i="1"/>
  <c r="Q1711" i="1"/>
  <c r="S1711" i="1" s="1"/>
  <c r="R1711" i="1"/>
  <c r="Q1712" i="1"/>
  <c r="S1712" i="1" s="1"/>
  <c r="R1712" i="1"/>
  <c r="Q1713" i="1"/>
  <c r="S1713" i="1" s="1"/>
  <c r="R1713" i="1"/>
  <c r="Q1714" i="1"/>
  <c r="S1714" i="1" s="1"/>
  <c r="R1714" i="1"/>
  <c r="Q1715" i="1"/>
  <c r="S1715" i="1" s="1"/>
  <c r="R1715" i="1"/>
  <c r="Q1716" i="1"/>
  <c r="S1716" i="1" s="1"/>
  <c r="R1716" i="1"/>
  <c r="Q1717" i="1"/>
  <c r="S1717" i="1" s="1"/>
  <c r="R1717" i="1"/>
  <c r="Q1718" i="1"/>
  <c r="S1718" i="1" s="1"/>
  <c r="R1718" i="1"/>
  <c r="Q1719" i="1"/>
  <c r="S1719" i="1" s="1"/>
  <c r="R1719" i="1"/>
  <c r="Q1720" i="1"/>
  <c r="S1720" i="1" s="1"/>
  <c r="R1720" i="1"/>
  <c r="Q1721" i="1"/>
  <c r="S1721" i="1" s="1"/>
  <c r="R1721" i="1"/>
  <c r="Q1722" i="1"/>
  <c r="S1722" i="1" s="1"/>
  <c r="R1722" i="1"/>
  <c r="Q1723" i="1"/>
  <c r="S1723" i="1" s="1"/>
  <c r="R1723" i="1"/>
  <c r="Q1724" i="1"/>
  <c r="S1724" i="1" s="1"/>
  <c r="R1724" i="1"/>
  <c r="Q1725" i="1"/>
  <c r="S1725" i="1" s="1"/>
  <c r="R1725" i="1"/>
  <c r="Q1726" i="1"/>
  <c r="S1726" i="1" s="1"/>
  <c r="R1726" i="1"/>
  <c r="Q1727" i="1"/>
  <c r="S1727" i="1" s="1"/>
  <c r="R1727" i="1"/>
  <c r="Q1728" i="1"/>
  <c r="S1728" i="1" s="1"/>
  <c r="R1728" i="1"/>
  <c r="Q1729" i="1"/>
  <c r="S1729" i="1" s="1"/>
  <c r="R1729" i="1"/>
  <c r="Q1730" i="1"/>
  <c r="S1730" i="1" s="1"/>
  <c r="R1730" i="1"/>
  <c r="Q1731" i="1"/>
  <c r="S1731" i="1" s="1"/>
  <c r="R1731" i="1"/>
  <c r="Q1732" i="1"/>
  <c r="S1732" i="1" s="1"/>
  <c r="R1732" i="1"/>
  <c r="Q1733" i="1"/>
  <c r="S1733" i="1" s="1"/>
  <c r="R1733" i="1"/>
  <c r="Q1734" i="1"/>
  <c r="S1734" i="1" s="1"/>
  <c r="R1734" i="1"/>
  <c r="Q1735" i="1"/>
  <c r="S1735" i="1" s="1"/>
  <c r="R1735" i="1"/>
  <c r="Q1736" i="1"/>
  <c r="S1736" i="1" s="1"/>
  <c r="R1736" i="1"/>
  <c r="Q1737" i="1"/>
  <c r="S1737" i="1" s="1"/>
  <c r="R1737" i="1"/>
  <c r="Q1738" i="1"/>
  <c r="S1738" i="1" s="1"/>
  <c r="R1738" i="1"/>
  <c r="Q1739" i="1"/>
  <c r="S1739" i="1" s="1"/>
  <c r="R1739" i="1"/>
  <c r="Q1740" i="1"/>
  <c r="S1740" i="1" s="1"/>
  <c r="R1740" i="1"/>
  <c r="Q1741" i="1"/>
  <c r="S1741" i="1" s="1"/>
  <c r="R1741" i="1"/>
  <c r="Q1742" i="1"/>
  <c r="S1742" i="1" s="1"/>
  <c r="R1742" i="1"/>
  <c r="Q1743" i="1"/>
  <c r="S1743" i="1" s="1"/>
  <c r="R1743" i="1"/>
  <c r="Q1744" i="1"/>
  <c r="S1744" i="1" s="1"/>
  <c r="R1744" i="1"/>
  <c r="Q1745" i="1"/>
  <c r="S1745" i="1" s="1"/>
  <c r="R1745" i="1"/>
  <c r="Q1746" i="1"/>
  <c r="S1746" i="1" s="1"/>
  <c r="R1746" i="1"/>
  <c r="Q1747" i="1"/>
  <c r="S1747" i="1" s="1"/>
  <c r="R1747" i="1"/>
  <c r="Q1748" i="1"/>
  <c r="S1748" i="1" s="1"/>
  <c r="R1748" i="1"/>
  <c r="Q1749" i="1"/>
  <c r="S1749" i="1" s="1"/>
  <c r="R1749" i="1"/>
  <c r="Q1750" i="1"/>
  <c r="S1750" i="1" s="1"/>
  <c r="R1750" i="1"/>
  <c r="Q1751" i="1"/>
  <c r="S1751" i="1" s="1"/>
  <c r="R1751" i="1"/>
  <c r="Q1752" i="1"/>
  <c r="S1752" i="1" s="1"/>
  <c r="R1752" i="1"/>
  <c r="Q1753" i="1"/>
  <c r="S1753" i="1" s="1"/>
  <c r="R1753" i="1"/>
  <c r="Q1754" i="1"/>
  <c r="S1754" i="1" s="1"/>
  <c r="R1754" i="1"/>
  <c r="Q1755" i="1"/>
  <c r="S1755" i="1" s="1"/>
  <c r="R1755" i="1"/>
  <c r="Q1756" i="1"/>
  <c r="S1756" i="1" s="1"/>
  <c r="R1756" i="1"/>
  <c r="Q1757" i="1"/>
  <c r="S1757" i="1" s="1"/>
  <c r="R1757" i="1"/>
  <c r="Q1758" i="1"/>
  <c r="S1758" i="1" s="1"/>
  <c r="R1758" i="1"/>
  <c r="Q1759" i="1"/>
  <c r="S1759" i="1" s="1"/>
  <c r="R1759" i="1"/>
  <c r="Q1760" i="1"/>
  <c r="S1760" i="1" s="1"/>
  <c r="R1760" i="1"/>
  <c r="Q1761" i="1"/>
  <c r="S1761" i="1" s="1"/>
  <c r="R1761" i="1"/>
  <c r="Q1762" i="1"/>
  <c r="S1762" i="1" s="1"/>
  <c r="R1762" i="1"/>
  <c r="Q1763" i="1"/>
  <c r="S1763" i="1" s="1"/>
  <c r="R1763" i="1"/>
  <c r="Q1764" i="1"/>
  <c r="S1764" i="1" s="1"/>
  <c r="R1764" i="1"/>
  <c r="Q1765" i="1"/>
  <c r="S1765" i="1" s="1"/>
  <c r="R1765" i="1"/>
  <c r="Q1766" i="1"/>
  <c r="S1766" i="1" s="1"/>
  <c r="R1766" i="1"/>
  <c r="Q1767" i="1"/>
  <c r="S1767" i="1" s="1"/>
  <c r="R1767" i="1"/>
  <c r="Q1768" i="1"/>
  <c r="S1768" i="1" s="1"/>
  <c r="R1768" i="1"/>
  <c r="Q1769" i="1"/>
  <c r="S1769" i="1" s="1"/>
  <c r="R1769" i="1"/>
  <c r="Q1770" i="1"/>
  <c r="S1770" i="1" s="1"/>
  <c r="R1770" i="1"/>
  <c r="Q1771" i="1"/>
  <c r="S1771" i="1" s="1"/>
  <c r="R1771" i="1"/>
  <c r="Q1772" i="1"/>
  <c r="S1772" i="1" s="1"/>
  <c r="R1772" i="1"/>
  <c r="Q1773" i="1"/>
  <c r="S1773" i="1" s="1"/>
  <c r="R1773" i="1"/>
  <c r="Q1774" i="1"/>
  <c r="S1774" i="1" s="1"/>
  <c r="R1774" i="1"/>
  <c r="Q1775" i="1"/>
  <c r="S1775" i="1" s="1"/>
  <c r="R1775" i="1"/>
  <c r="Q1776" i="1"/>
  <c r="S1776" i="1" s="1"/>
  <c r="R1776" i="1"/>
  <c r="Q1777" i="1"/>
  <c r="S1777" i="1" s="1"/>
  <c r="R1777" i="1"/>
  <c r="Q1778" i="1"/>
  <c r="S1778" i="1" s="1"/>
  <c r="R1778" i="1"/>
  <c r="Q1779" i="1"/>
  <c r="S1779" i="1" s="1"/>
  <c r="R1779" i="1"/>
  <c r="Q1780" i="1"/>
  <c r="S1780" i="1" s="1"/>
  <c r="R1780" i="1"/>
  <c r="Q1781" i="1"/>
  <c r="S1781" i="1" s="1"/>
  <c r="R1781" i="1"/>
  <c r="Q1782" i="1"/>
  <c r="S1782" i="1" s="1"/>
  <c r="R1782" i="1"/>
  <c r="Q1783" i="1"/>
  <c r="S1783" i="1" s="1"/>
  <c r="R1783" i="1"/>
  <c r="Q1784" i="1"/>
  <c r="S1784" i="1" s="1"/>
  <c r="R1784" i="1"/>
  <c r="Q1785" i="1"/>
  <c r="S1785" i="1" s="1"/>
  <c r="R1785" i="1"/>
  <c r="Q1786" i="1"/>
  <c r="S1786" i="1" s="1"/>
  <c r="R1786" i="1"/>
  <c r="Q1787" i="1"/>
  <c r="S1787" i="1" s="1"/>
  <c r="R1787" i="1"/>
  <c r="Q1788" i="1"/>
  <c r="S1788" i="1" s="1"/>
  <c r="R1788" i="1"/>
  <c r="Q1789" i="1"/>
  <c r="S1789" i="1" s="1"/>
  <c r="R1789" i="1"/>
  <c r="Q1790" i="1"/>
  <c r="S1790" i="1" s="1"/>
  <c r="R1790" i="1"/>
  <c r="Q1791" i="1"/>
  <c r="S1791" i="1" s="1"/>
  <c r="R1791" i="1"/>
  <c r="Q1792" i="1"/>
  <c r="S1792" i="1" s="1"/>
  <c r="R1792" i="1"/>
  <c r="Q1793" i="1"/>
  <c r="S1793" i="1" s="1"/>
  <c r="R1793" i="1"/>
  <c r="Q1794" i="1"/>
  <c r="S1794" i="1" s="1"/>
  <c r="R1794" i="1"/>
  <c r="Q1795" i="1"/>
  <c r="S1795" i="1" s="1"/>
  <c r="R1795" i="1"/>
  <c r="Q1796" i="1"/>
  <c r="S1796" i="1" s="1"/>
  <c r="R1796" i="1"/>
  <c r="Q1797" i="1"/>
  <c r="S1797" i="1" s="1"/>
  <c r="R1797" i="1"/>
  <c r="Q1798" i="1"/>
  <c r="S1798" i="1" s="1"/>
  <c r="R1798" i="1"/>
  <c r="Q1799" i="1"/>
  <c r="S1799" i="1" s="1"/>
  <c r="R1799" i="1"/>
  <c r="Q1800" i="1"/>
  <c r="S1800" i="1" s="1"/>
  <c r="R1800" i="1"/>
  <c r="Q1801" i="1"/>
  <c r="S1801" i="1" s="1"/>
  <c r="R1801" i="1"/>
  <c r="Q1802" i="1"/>
  <c r="S1802" i="1" s="1"/>
  <c r="R1802" i="1"/>
  <c r="Q1803" i="1"/>
  <c r="S1803" i="1" s="1"/>
  <c r="R1803" i="1"/>
  <c r="Q1804" i="1"/>
  <c r="S1804" i="1" s="1"/>
  <c r="R1804" i="1"/>
  <c r="Q1805" i="1"/>
  <c r="S1805" i="1" s="1"/>
  <c r="R1805" i="1"/>
  <c r="Q3" i="1"/>
  <c r="S3" i="1" s="1"/>
  <c r="R3" i="1"/>
  <c r="Q4" i="1"/>
  <c r="S4" i="1" s="1"/>
  <c r="R4" i="1"/>
  <c r="Q5" i="1"/>
  <c r="S5" i="1" s="1"/>
  <c r="R5" i="1"/>
  <c r="Q6" i="1"/>
  <c r="S6" i="1" s="1"/>
  <c r="R6" i="1"/>
  <c r="Q7" i="1"/>
  <c r="S7" i="1" s="1"/>
  <c r="R7" i="1"/>
  <c r="Q8" i="1"/>
  <c r="S8" i="1" s="1"/>
  <c r="R8" i="1"/>
  <c r="R2" i="1"/>
  <c r="Q2" i="1"/>
  <c r="S2" i="1" s="1"/>
</calcChain>
</file>

<file path=xl/sharedStrings.xml><?xml version="1.0" encoding="utf-8"?>
<sst xmlns="http://schemas.openxmlformats.org/spreadsheetml/2006/main" count="33023" uniqueCount="8406">
  <si>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</si>
  <si>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</si>
  <si>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</si>
  <si>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</si>
  <si>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</si>
  <si>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</si>
  <si>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</si>
  <si>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</si>
  <si>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</si>
  <si>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</si>
  <si>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</si>
  <si>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</si>
  <si>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</si>
  <si>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</si>
  <si>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</si>
  <si>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</si>
  <si>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</si>
  <si>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</si>
  <si>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</si>
  <si>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</si>
  <si>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</si>
  <si>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</si>
  <si>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</si>
  <si>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</si>
  <si>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</si>
  <si>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</si>
  <si>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</si>
  <si>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</si>
  <si>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</si>
  <si>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</si>
  <si>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</si>
  <si>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</si>
  <si>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</si>
  <si>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</si>
  <si>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</si>
  <si>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</si>
  <si>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</si>
  <si>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</si>
  <si>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</si>
  <si>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</si>
  <si>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</si>
  <si>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</si>
  <si>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</si>
  <si>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</si>
  <si>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</si>
  <si>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</si>
  <si>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</si>
  <si>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</si>
  <si>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</si>
  <si>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</si>
  <si>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</si>
  <si>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</si>
  <si>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</si>
  <si>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</si>
  <si>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</si>
  <si>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</si>
  <si>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</si>
  <si>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</si>
  <si>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</si>
  <si>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</si>
  <si>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</si>
  <si>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</si>
  <si>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</si>
  <si>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</si>
  <si>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</si>
  <si>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</si>
  <si>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</si>
  <si>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</si>
  <si>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</si>
  <si>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</si>
  <si>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</si>
  <si>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</si>
  <si>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</si>
  <si>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</si>
  <si>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</si>
  <si>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</si>
  <si>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</si>
  <si>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</si>
  <si>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</si>
  <si>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</si>
  <si>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</si>
  <si>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</si>
  <si>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</si>
  <si>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</si>
  <si>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</si>
  <si>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</si>
  <si>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</si>
  <si>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</si>
  <si>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</si>
  <si>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</si>
  <si>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</si>
  <si>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</si>
  <si>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</si>
  <si>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</si>
  <si>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</si>
  <si>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</si>
  <si>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</si>
  <si>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</si>
  <si>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</si>
  <si>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</si>
  <si>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</si>
  <si>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</si>
  <si>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</si>
  <si>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</si>
  <si>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</si>
  <si>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</si>
  <si>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</si>
  <si>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</si>
  <si>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</si>
  <si>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</si>
  <si>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</si>
  <si>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</si>
  <si>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</si>
  <si>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</si>
  <si>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</si>
  <si>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</si>
  <si>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</si>
  <si>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</si>
  <si>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</si>
  <si>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</si>
  <si>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</si>
  <si>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</si>
  <si>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</si>
  <si>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</si>
  <si>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</si>
  <si>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</si>
  <si>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</si>
  <si>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</si>
  <si>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</si>
  <si>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</si>
  <si>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</si>
  <si>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</si>
  <si>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</si>
  <si>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</si>
  <si>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</si>
  <si>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</si>
  <si>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</si>
  <si>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</si>
  <si>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</si>
  <si>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</si>
  <si>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</si>
  <si>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</si>
  <si>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</si>
  <si>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</si>
  <si>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</si>
  <si>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</si>
  <si>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</si>
  <si>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</si>
  <si>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</si>
  <si>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</si>
  <si>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</si>
  <si>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</si>
  <si>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</si>
  <si>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</si>
  <si>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</si>
  <si>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</si>
  <si>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</si>
  <si>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</si>
  <si>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</si>
  <si>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</si>
  <si>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</si>
  <si>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</si>
  <si>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</si>
  <si>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</si>
  <si>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</si>
  <si>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</si>
  <si>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</si>
  <si>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</si>
  <si>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</si>
  <si>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</si>
  <si>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</si>
  <si>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</si>
  <si>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</si>
  <si>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</si>
  <si>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</si>
  <si>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</si>
  <si>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</si>
  <si>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</si>
  <si>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</si>
  <si>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</si>
  <si>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</si>
  <si>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</si>
  <si>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</si>
  <si>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</si>
  <si>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</si>
  <si>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</si>
  <si>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</si>
  <si>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</si>
  <si>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</si>
  <si>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</si>
  <si>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</si>
  <si>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</si>
  <si>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</si>
  <si>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</si>
  <si>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</si>
  <si>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</si>
  <si>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</si>
  <si>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</si>
  <si>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</si>
  <si>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</si>
  <si>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</si>
  <si>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</si>
  <si>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</si>
  <si>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</si>
  <si>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</si>
  <si>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</si>
  <si>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</si>
  <si>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</si>
  <si>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</si>
  <si>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</si>
  <si>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</si>
  <si>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</si>
  <si>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</si>
  <si>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</si>
  <si>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</si>
  <si>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</si>
  <si>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</si>
  <si>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</si>
  <si>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</si>
  <si>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</si>
  <si>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</si>
  <si>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</si>
  <si>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</si>
  <si>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</si>
  <si>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</si>
  <si>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</si>
  <si>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</si>
  <si>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</si>
  <si>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</si>
  <si>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</si>
  <si>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</si>
  <si>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</si>
  <si>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</si>
  <si>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</si>
  <si>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</si>
  <si>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</si>
  <si>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</si>
  <si>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</si>
  <si>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</si>
  <si>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</si>
  <si>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</si>
  <si>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</si>
  <si>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</si>
  <si>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</si>
  <si>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</si>
  <si>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</si>
  <si>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</si>
  <si>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</si>
  <si>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</si>
  <si>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</si>
  <si>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</si>
  <si>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</si>
  <si>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</si>
  <si>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</si>
  <si>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</si>
  <si>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</si>
  <si>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</si>
  <si>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</si>
  <si>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</si>
  <si>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</si>
  <si>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</si>
  <si>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</si>
  <si>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</si>
  <si>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</si>
  <si>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</si>
  <si>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</si>
  <si>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</si>
  <si>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</si>
  <si>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</si>
  <si>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</si>
  <si>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</si>
  <si>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</si>
  <si>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</si>
  <si>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</si>
  <si>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</si>
  <si>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</si>
  <si>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</si>
  <si>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</si>
  <si>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</si>
  <si>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</si>
  <si>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</si>
  <si>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</si>
  <si>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</si>
  <si>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</si>
  <si>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</si>
  <si>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</si>
  <si>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</si>
  <si>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</si>
  <si>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</si>
  <si>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</si>
  <si>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</si>
  <si>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</si>
  <si>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</si>
  <si>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</si>
  <si>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</si>
  <si>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</si>
  <si>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</si>
  <si>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</si>
  <si>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</si>
  <si>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</si>
  <si>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</si>
  <si>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</si>
  <si>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</si>
  <si>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</si>
  <si>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</si>
  <si>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</si>
  <si>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</si>
  <si>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</si>
  <si>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</si>
  <si>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</si>
  <si>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</si>
  <si>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</si>
  <si>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</si>
  <si>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</si>
  <si>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</si>
  <si>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</si>
  <si>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</si>
  <si>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</si>
  <si>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</si>
  <si>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</si>
  <si>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</si>
  <si>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</si>
  <si>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</si>
  <si>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</si>
  <si>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</si>
  <si>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</si>
  <si>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</si>
  <si>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</si>
  <si>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</si>
  <si>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</si>
  <si>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</si>
  <si>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</si>
  <si>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</si>
  <si>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</si>
  <si>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</si>
  <si>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</si>
  <si>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</si>
  <si>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</si>
  <si>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</si>
  <si>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</si>
  <si>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</si>
  <si>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</si>
  <si>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</si>
  <si>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</si>
  <si>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</si>
  <si>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</si>
  <si>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</si>
  <si>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</si>
  <si>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</si>
  <si>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</si>
  <si>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</si>
  <si>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</si>
  <si>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</si>
  <si>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</si>
  <si>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</si>
  <si>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</si>
  <si>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</si>
  <si>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</si>
  <si>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</si>
  <si>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</si>
  <si>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</si>
  <si>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</si>
  <si>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</si>
  <si>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</si>
  <si>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</si>
  <si>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</si>
  <si>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</si>
  <si>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</si>
  <si>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</si>
  <si>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</si>
  <si>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</si>
  <si>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</si>
  <si>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</si>
  <si>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</si>
  <si>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</si>
  <si>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</si>
  <si>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</si>
  <si>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</si>
  <si>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</si>
  <si>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</si>
  <si>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</si>
  <si>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</si>
  <si>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</si>
  <si>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</si>
  <si>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</si>
  <si>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</si>
  <si>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</si>
  <si>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</si>
  <si>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</si>
  <si>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</si>
  <si>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</si>
  <si>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</si>
  <si>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</si>
  <si>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</si>
  <si>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</si>
  <si>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</si>
  <si>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</si>
  <si>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</si>
  <si>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</si>
  <si>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</si>
  <si>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</si>
  <si>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</si>
  <si>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</si>
  <si>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</si>
  <si>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</si>
  <si>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</si>
  <si>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</si>
  <si>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</si>
  <si>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</si>
  <si>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</si>
  <si>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</si>
  <si>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</si>
  <si>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</si>
  <si>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</si>
  <si>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</si>
  <si>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</si>
  <si>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</si>
  <si>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</si>
  <si>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</si>
  <si>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</si>
  <si>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</si>
  <si>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</si>
  <si>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</si>
  <si>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</si>
  <si>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</si>
  <si>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</si>
  <si>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</si>
  <si>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</si>
  <si>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</si>
  <si>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</si>
  <si>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</si>
  <si>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</si>
  <si>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</si>
  <si>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</si>
  <si>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</si>
  <si>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</si>
  <si>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</si>
  <si>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</si>
  <si>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</si>
  <si>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</si>
  <si>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</si>
  <si>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</si>
  <si>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</si>
  <si>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</si>
  <si>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</si>
  <si>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</si>
  <si>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</si>
  <si>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</si>
  <si>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</si>
  <si>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</si>
  <si>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</si>
  <si>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</si>
  <si>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</si>
  <si>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</si>
  <si>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</si>
  <si>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</si>
  <si>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</si>
  <si>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</si>
  <si>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</si>
  <si>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</si>
  <si>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</si>
  <si>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</si>
  <si>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</si>
  <si>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</si>
  <si>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</si>
  <si>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</si>
  <si>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</si>
  <si>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</si>
  <si>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</si>
  <si>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</si>
  <si>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</si>
  <si>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</si>
  <si>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</si>
  <si>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</si>
  <si>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</si>
  <si>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</si>
  <si>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</si>
  <si>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</si>
  <si>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</si>
  <si>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</si>
  <si>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</si>
  <si>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</si>
  <si>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</si>
  <si>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</si>
  <si>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</si>
  <si>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</si>
  <si>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</si>
  <si>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</si>
  <si>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</si>
  <si>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</si>
  <si>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</si>
  <si>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</si>
  <si>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</si>
  <si>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</si>
  <si>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</si>
  <si>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</si>
  <si>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</si>
  <si>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</si>
  <si>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</si>
  <si>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</si>
  <si>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</si>
  <si>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</si>
  <si>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</si>
  <si>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</si>
  <si>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</si>
  <si>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</si>
  <si>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</si>
  <si>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</si>
  <si>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</si>
  <si>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</si>
  <si>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</si>
  <si>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</si>
  <si>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</si>
  <si>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</si>
  <si>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</si>
  <si>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</si>
  <si>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</si>
  <si>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</si>
  <si>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</si>
  <si>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</si>
  <si>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</si>
  <si>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</si>
  <si>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</si>
  <si>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</si>
  <si>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</si>
  <si>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</si>
  <si>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</si>
  <si>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</si>
  <si>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</si>
  <si>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</si>
  <si>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</si>
  <si>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</si>
  <si>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</si>
  <si>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</si>
  <si>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</si>
  <si>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</si>
  <si>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</si>
  <si>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</si>
  <si>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</si>
  <si>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</si>
  <si>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</si>
  <si>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</si>
  <si>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</si>
  <si>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</si>
  <si>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</si>
  <si>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</si>
  <si>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</si>
  <si>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</si>
  <si>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</si>
  <si>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</si>
  <si>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</si>
  <si>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</si>
  <si>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</si>
  <si>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</si>
  <si>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</si>
  <si>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</si>
  <si>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</si>
  <si>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</si>
  <si>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</si>
  <si>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</si>
  <si>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</si>
  <si>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</si>
  <si>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</si>
  <si>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</si>
  <si>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</si>
  <si>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</si>
  <si>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</si>
  <si>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</si>
  <si>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</si>
  <si>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</si>
  <si>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</si>
  <si>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</si>
  <si>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</si>
  <si>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</si>
  <si>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</si>
  <si>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</si>
  <si>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</si>
  <si>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</si>
  <si>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</si>
  <si>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</si>
  <si>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</si>
  <si>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</si>
  <si>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</si>
  <si>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</si>
  <si>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</si>
  <si>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</si>
  <si>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</si>
  <si>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</si>
  <si>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</si>
  <si>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</si>
  <si>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</si>
  <si>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</si>
  <si>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</si>
  <si>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</si>
  <si>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</si>
  <si>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</si>
  <si>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</si>
  <si>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</si>
  <si>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</si>
  <si>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</si>
  <si>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</si>
  <si>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</si>
  <si>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</si>
  <si>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</si>
  <si>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</si>
  <si>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</si>
  <si>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</si>
  <si>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</si>
  <si>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</si>
  <si>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</si>
  <si>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</si>
  <si>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</si>
  <si>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</si>
  <si>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</si>
  <si>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</si>
  <si>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</si>
  <si>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</si>
  <si>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</si>
  <si>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</si>
  <si>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</si>
  <si>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</si>
  <si>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</si>
  <si>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</si>
  <si>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</si>
  <si>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</si>
  <si>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</si>
  <si>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</si>
  <si>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</si>
  <si>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</si>
  <si>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</si>
  <si>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</si>
  <si>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</si>
  <si>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</si>
  <si>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</si>
  <si>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</si>
  <si>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</si>
  <si>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</si>
  <si>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</si>
  <si>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</si>
  <si>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</si>
  <si>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</si>
  <si>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</si>
  <si>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</si>
  <si>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</si>
  <si>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</si>
  <si>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</si>
  <si>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</si>
  <si>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</si>
  <si>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</si>
  <si>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</si>
  <si>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</si>
  <si>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</si>
  <si>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</si>
  <si>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</si>
  <si>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</si>
  <si>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</si>
  <si>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</si>
  <si>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</si>
  <si>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</si>
  <si>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</si>
  <si>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</si>
  <si>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</si>
  <si>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</si>
  <si>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</si>
  <si>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</si>
  <si>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</si>
  <si>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</si>
  <si>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</si>
  <si>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</si>
  <si>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</si>
  <si>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</si>
  <si>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</si>
  <si>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</si>
  <si>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</si>
  <si>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</si>
  <si>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</si>
  <si>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</si>
  <si>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</si>
  <si>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</si>
  <si>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</si>
  <si>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</si>
  <si>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</si>
  <si>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</si>
  <si>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</si>
  <si>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</si>
  <si>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</si>
  <si>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</si>
  <si>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</si>
  <si>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</si>
  <si>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</si>
  <si>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</si>
  <si>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</si>
  <si>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</si>
  <si>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</si>
  <si>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</si>
  <si>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</si>
  <si>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</si>
  <si>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</si>
  <si>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</si>
  <si>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</si>
  <si>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</si>
  <si>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</si>
  <si>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</si>
  <si>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</si>
  <si>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</si>
  <si>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</si>
  <si>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</si>
  <si>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</si>
  <si>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</si>
  <si>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</si>
  <si>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</si>
  <si>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</si>
  <si>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</si>
  <si>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</si>
  <si>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</si>
  <si>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</si>
  <si>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</si>
  <si>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</si>
  <si>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</si>
  <si>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</si>
  <si>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</si>
  <si>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</si>
  <si>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</si>
  <si>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</si>
  <si>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</si>
  <si>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</si>
  <si>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</si>
  <si>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</si>
  <si>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</si>
  <si>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</si>
  <si>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</si>
  <si>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</si>
  <si>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</si>
  <si>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</si>
  <si>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</si>
  <si>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</si>
  <si>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</si>
  <si>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</si>
  <si>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</si>
  <si>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</si>
  <si>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</si>
  <si>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</si>
  <si>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</si>
  <si>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</si>
  <si>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</si>
  <si>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</si>
  <si>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</si>
  <si>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</si>
  <si>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</si>
  <si>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</si>
  <si>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</si>
  <si>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</si>
  <si>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</si>
  <si>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</si>
  <si>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</si>
  <si>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</si>
  <si>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</si>
  <si>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</si>
  <si>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</si>
  <si>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</si>
  <si>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</si>
  <si>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</si>
  <si>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</si>
  <si>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</si>
  <si>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</si>
  <si>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</si>
  <si>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</si>
  <si>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</si>
  <si>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</si>
  <si>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</si>
  <si>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</si>
  <si>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</si>
  <si>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</si>
  <si>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</si>
  <si>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</si>
  <si>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</si>
  <si>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</si>
  <si>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</si>
  <si>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</si>
  <si>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</si>
  <si>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</si>
  <si>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</si>
  <si>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</si>
  <si>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</si>
  <si>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</si>
  <si>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</si>
  <si>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</si>
  <si>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</si>
  <si>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</si>
  <si>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</si>
  <si>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</si>
  <si>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</si>
  <si>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</si>
  <si>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</si>
  <si>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</si>
  <si>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</si>
  <si>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</si>
  <si>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</si>
  <si>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</si>
  <si>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</si>
  <si>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</si>
  <si>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</si>
  <si>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</si>
  <si>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</si>
  <si>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</si>
  <si>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</si>
  <si>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</si>
  <si>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</si>
  <si>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</si>
  <si>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</si>
  <si>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</si>
  <si>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</si>
  <si>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</si>
  <si>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</si>
  <si>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</si>
  <si>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</si>
  <si>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</si>
  <si>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</si>
  <si>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</si>
  <si>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</si>
  <si>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</si>
  <si>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</si>
  <si>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</si>
  <si>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</si>
  <si>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</si>
  <si>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</si>
  <si>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</si>
  <si>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</si>
  <si>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</si>
  <si>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</si>
  <si>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</si>
  <si>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</si>
  <si>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</si>
  <si>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</si>
  <si>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</si>
  <si>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</si>
  <si>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</si>
  <si>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</si>
  <si>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</si>
  <si>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</si>
  <si>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</si>
  <si>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</si>
  <si>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</si>
  <si>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</si>
  <si>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</si>
  <si>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</si>
  <si>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</si>
  <si>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</si>
  <si>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</si>
  <si>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</si>
  <si>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</si>
  <si>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</si>
  <si>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</si>
  <si>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</si>
  <si>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</si>
  <si>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</si>
  <si>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</si>
  <si>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</si>
  <si>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</si>
  <si>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</si>
  <si>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</si>
  <si>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</si>
  <si>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</si>
  <si>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</si>
  <si>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</si>
  <si>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</si>
  <si>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</si>
  <si>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</si>
  <si>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</si>
  <si>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</si>
  <si>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</si>
  <si>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</si>
  <si>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</si>
  <si>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</si>
  <si>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</si>
  <si>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</si>
  <si>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</si>
  <si>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</si>
  <si>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</si>
  <si>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</si>
  <si>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</si>
  <si>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</si>
  <si>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</si>
  <si>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</si>
  <si>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</si>
  <si>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</si>
  <si>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</si>
  <si>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</si>
  <si>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</si>
  <si>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</si>
  <si>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</si>
  <si>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</si>
  <si>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</si>
  <si>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</si>
  <si>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</si>
  <si>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</si>
  <si>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</si>
  <si>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</si>
  <si>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</si>
  <si>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</si>
  <si>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</si>
  <si>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</si>
  <si>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</si>
  <si>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</si>
  <si>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</si>
  <si>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</si>
  <si>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</si>
  <si>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</si>
  <si>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</si>
  <si>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</si>
  <si>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</si>
  <si>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</si>
  <si>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</si>
  <si>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</si>
  <si>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</si>
  <si>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</si>
  <si>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</si>
  <si>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</si>
  <si>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</si>
  <si>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</si>
  <si>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</si>
  <si>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</si>
  <si>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</si>
  <si>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</si>
  <si>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</si>
  <si>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</si>
  <si>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</si>
  <si>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</si>
  <si>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</si>
  <si>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</si>
  <si>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</si>
  <si>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</si>
  <si>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</si>
  <si>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</si>
  <si>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</si>
  <si>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</si>
  <si>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</si>
  <si>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</si>
  <si>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</si>
  <si>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</si>
  <si>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</si>
  <si>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</si>
  <si>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</si>
  <si>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</si>
  <si>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</si>
  <si>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</si>
  <si>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</si>
  <si>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</si>
  <si>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</si>
  <si>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</si>
  <si>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</si>
  <si>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</si>
  <si>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</si>
  <si>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</si>
  <si>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</si>
  <si>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</si>
  <si>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</si>
  <si>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</si>
  <si>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</si>
  <si>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</si>
  <si>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</si>
  <si>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</si>
  <si>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</si>
  <si>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</si>
  <si>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</si>
  <si>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</si>
  <si>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</si>
  <si>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</si>
  <si>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</si>
  <si>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</si>
  <si>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</si>
  <si>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</si>
  <si>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</si>
  <si>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</si>
  <si>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</si>
  <si>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</si>
  <si>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</si>
  <si>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</si>
  <si>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</si>
  <si>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</si>
  <si>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</si>
  <si>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</si>
  <si>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</si>
  <si>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</si>
  <si>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</si>
  <si>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</si>
  <si>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</si>
  <si>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</si>
  <si>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</si>
  <si>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</si>
  <si>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</si>
  <si>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</si>
  <si>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</si>
  <si>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</si>
  <si>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</si>
  <si>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</si>
  <si>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</si>
  <si>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</si>
  <si>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</si>
  <si>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</si>
  <si>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</si>
  <si>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</si>
  <si>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</si>
  <si>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</si>
  <si>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</si>
  <si>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</si>
  <si>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</si>
  <si>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</si>
  <si>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</si>
  <si>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</si>
  <si>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</si>
  <si>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</si>
  <si>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</si>
  <si>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</si>
  <si>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</si>
  <si>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</si>
  <si>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</si>
  <si>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</si>
  <si>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</si>
  <si>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</si>
  <si>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</si>
  <si>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</si>
  <si>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</si>
  <si>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</si>
  <si>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</si>
  <si>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</si>
  <si>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</si>
  <si>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</si>
  <si>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</si>
  <si>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</si>
  <si>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</si>
  <si>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</si>
  <si>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</si>
  <si>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</si>
  <si>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</si>
  <si>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</si>
  <si>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</si>
  <si>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</si>
  <si>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</si>
  <si>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</si>
  <si>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</si>
  <si>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</si>
  <si>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</si>
  <si>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</si>
  <si>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</si>
  <si>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</si>
  <si>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</si>
  <si>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</si>
  <si>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</si>
  <si>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</si>
  <si>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</si>
  <si>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</si>
  <si>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</si>
  <si>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</si>
  <si>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</si>
  <si>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</si>
  <si>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</si>
  <si>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</si>
  <si>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</si>
  <si>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</si>
  <si>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</si>
  <si>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</si>
  <si>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</si>
  <si>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</si>
  <si>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</si>
  <si>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</si>
  <si>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</si>
  <si>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</si>
  <si>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</si>
  <si>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</si>
  <si>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</si>
  <si>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</si>
  <si>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</si>
  <si>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</si>
  <si>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</si>
  <si>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</si>
  <si>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</si>
  <si>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</si>
  <si>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</si>
  <si>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</si>
  <si>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</si>
  <si>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</si>
  <si>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</si>
  <si>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</si>
  <si>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</si>
  <si>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</si>
  <si>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</si>
  <si>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</si>
  <si>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</si>
  <si>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</si>
  <si>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</si>
  <si>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</si>
  <si>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</si>
  <si>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</si>
  <si>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</si>
  <si>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</si>
  <si>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</si>
  <si>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</si>
  <si>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</si>
  <si>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</si>
  <si>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</si>
  <si>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</si>
  <si>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</si>
  <si>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</si>
  <si>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</si>
  <si>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</si>
  <si>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</si>
  <si>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</si>
  <si>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</si>
  <si>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</si>
  <si>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</si>
  <si>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</si>
  <si>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</si>
  <si>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</si>
  <si>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</si>
  <si>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</si>
  <si>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</si>
  <si>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</si>
  <si>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</si>
  <si>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</si>
  <si>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</si>
  <si>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</si>
  <si>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</si>
  <si>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</si>
  <si>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</si>
  <si>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</si>
  <si>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</si>
  <si>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</si>
  <si>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</si>
  <si>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</si>
  <si>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</si>
  <si>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</si>
  <si>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</si>
  <si>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</si>
  <si>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</si>
  <si>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</si>
  <si>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</si>
  <si>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</si>
  <si>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</si>
  <si>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</si>
  <si>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</si>
  <si>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</si>
  <si>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</si>
  <si>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</si>
  <si>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</si>
  <si>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</si>
  <si>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</si>
  <si>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</si>
  <si>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</si>
  <si>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</si>
  <si>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</si>
  <si>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</si>
  <si>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</si>
  <si>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</si>
  <si>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</si>
  <si>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</si>
  <si>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</si>
  <si>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</si>
  <si>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</si>
  <si>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</si>
  <si>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</si>
  <si>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</si>
  <si>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</si>
  <si>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</si>
  <si>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</si>
  <si>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</si>
  <si>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</si>
  <si>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</si>
  <si>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</si>
  <si>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</si>
  <si>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</si>
  <si>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</si>
  <si>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</si>
  <si>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</si>
  <si>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</si>
  <si>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</si>
  <si>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</si>
  <si>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</si>
  <si>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</si>
  <si>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</si>
  <si>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</si>
  <si>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</si>
  <si>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</si>
  <si>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</si>
  <si>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</si>
  <si>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</si>
  <si>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</si>
  <si>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</si>
  <si>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</si>
  <si>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</si>
  <si>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</si>
  <si>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</si>
  <si>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</si>
  <si>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</si>
  <si>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</si>
  <si>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</si>
  <si>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</si>
  <si>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</si>
  <si>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</si>
  <si>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</si>
  <si>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</si>
  <si>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</si>
  <si>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</si>
  <si>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</si>
  <si>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</si>
  <si>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</si>
  <si>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</si>
  <si>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</si>
  <si>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</si>
  <si>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</si>
  <si>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</si>
  <si>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</si>
  <si>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</si>
  <si>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</si>
  <si>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</si>
  <si>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</si>
  <si>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</si>
  <si>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</si>
  <si>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</si>
  <si>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</si>
  <si>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</si>
  <si>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</si>
  <si>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</si>
  <si>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</si>
  <si>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</si>
  <si>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</si>
  <si>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</si>
  <si>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</si>
  <si>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</si>
  <si>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</si>
  <si>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</si>
  <si>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</si>
  <si>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</si>
  <si>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</si>
  <si>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</si>
  <si>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</si>
  <si>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</si>
  <si>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</si>
  <si>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</si>
  <si>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</si>
  <si>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</si>
  <si>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</si>
  <si>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</si>
  <si>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</si>
  <si>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</si>
  <si>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</si>
  <si>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</si>
  <si>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</si>
  <si>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</si>
  <si>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</si>
  <si>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</si>
  <si>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</si>
  <si>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</si>
  <si>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</si>
  <si>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</si>
  <si>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</si>
  <si>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</si>
  <si>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</si>
  <si>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</si>
  <si>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</si>
  <si>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</si>
  <si>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</si>
  <si>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</si>
  <si>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</si>
  <si>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</si>
  <si>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</si>
  <si>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</si>
  <si>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</si>
  <si>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</si>
  <si>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</si>
  <si>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</si>
  <si>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</si>
  <si>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</si>
  <si>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</si>
  <si>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</si>
  <si>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</si>
  <si>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</si>
  <si>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</si>
  <si>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</si>
  <si>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</si>
  <si>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</si>
  <si>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</si>
  <si>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</si>
  <si>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</si>
  <si>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</si>
  <si>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</si>
  <si>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</si>
  <si>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</si>
  <si>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</si>
  <si>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</si>
  <si>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</si>
  <si>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</si>
  <si>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</si>
  <si>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</si>
  <si>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</si>
  <si>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</si>
  <si>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</si>
  <si>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</si>
  <si>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</si>
  <si>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</si>
  <si>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</si>
  <si>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</si>
  <si>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</si>
  <si>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</si>
  <si>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</si>
  <si>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</si>
  <si>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</si>
  <si>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</si>
  <si>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</si>
  <si>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</si>
  <si>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</si>
  <si>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</si>
  <si>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</si>
  <si>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</si>
  <si>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</si>
  <si>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</si>
  <si>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</si>
  <si>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</si>
  <si>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</si>
  <si>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</si>
  <si>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</si>
  <si>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</si>
  <si>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</si>
  <si>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</si>
  <si>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</si>
  <si>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</si>
  <si>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</si>
  <si>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</si>
  <si>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</si>
  <si>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</si>
  <si>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</si>
  <si>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</si>
  <si>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</si>
  <si>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</si>
  <si>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</si>
  <si>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</si>
  <si>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</si>
  <si>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</si>
  <si>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</si>
  <si>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</si>
  <si>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</si>
  <si>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</si>
  <si>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</si>
  <si>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</si>
  <si>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</si>
  <si>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</si>
  <si>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</si>
  <si>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</si>
  <si>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</si>
  <si>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</si>
  <si>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</si>
  <si>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</si>
  <si>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</si>
  <si>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</si>
  <si>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</si>
  <si>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</si>
  <si>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</si>
  <si>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</si>
  <si>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</si>
  <si>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</si>
  <si>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</si>
  <si>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</si>
  <si>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</si>
  <si>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</si>
  <si>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</si>
  <si>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</si>
  <si>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</si>
  <si>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</si>
  <si>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</si>
  <si>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</si>
  <si>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</si>
  <si>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</si>
  <si>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</si>
  <si>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</si>
  <si>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</si>
  <si>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</si>
  <si>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</si>
  <si>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</si>
  <si>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</si>
  <si>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</si>
  <si>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</si>
  <si>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</si>
  <si>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</si>
  <si>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</si>
  <si>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</si>
  <si>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</si>
  <si>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</si>
  <si>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</si>
  <si>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</si>
  <si>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</si>
  <si>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</si>
  <si>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</si>
  <si>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</si>
  <si>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</si>
  <si>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</si>
  <si>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</si>
  <si>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</si>
  <si>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</si>
  <si>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</si>
  <si>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</si>
  <si>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</si>
  <si>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</si>
  <si>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</si>
  <si>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</si>
  <si>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</si>
  <si>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</si>
  <si>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</si>
  <si>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</si>
  <si>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</si>
  <si>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</si>
  <si>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</si>
  <si>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</si>
  <si>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</si>
  <si>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</si>
  <si>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</si>
  <si>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</si>
  <si>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</si>
  <si>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</si>
  <si>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</si>
  <si>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</si>
  <si>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</si>
  <si>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</si>
  <si>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</si>
  <si>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</si>
  <si>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</si>
  <si>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</si>
  <si>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</si>
  <si>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</si>
  <si>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</si>
  <si>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</si>
  <si>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</si>
  <si>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</si>
  <si>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</si>
  <si>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</si>
  <si>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</si>
  <si>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</si>
  <si>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</si>
  <si>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</si>
  <si>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</si>
  <si>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</si>
  <si>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</si>
  <si>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</si>
  <si>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</si>
  <si>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</si>
  <si>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</si>
  <si>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</si>
  <si>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</si>
  <si>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</si>
  <si>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</si>
  <si>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</si>
  <si>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</si>
  <si>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</si>
  <si>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</si>
  <si>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</si>
  <si>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</si>
  <si>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</si>
  <si>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</si>
  <si>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</si>
  <si>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</si>
  <si>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</si>
  <si>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</si>
  <si>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</si>
  <si>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</si>
  <si>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</si>
  <si>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</si>
  <si>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</si>
  <si>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</si>
  <si>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</si>
  <si>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</si>
  <si>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</si>
  <si>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</si>
  <si>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</si>
  <si>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</si>
  <si>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</si>
  <si>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</si>
  <si>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</si>
  <si>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</si>
  <si>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</si>
  <si>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</si>
  <si>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</si>
  <si>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</si>
  <si>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</si>
  <si>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</si>
  <si>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</si>
  <si>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</si>
  <si>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</si>
  <si>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</si>
  <si>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</si>
  <si>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</si>
  <si>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</si>
  <si>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</si>
  <si>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</si>
  <si>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</si>
  <si>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</si>
  <si>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</si>
  <si>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</si>
  <si>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</si>
  <si>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</si>
  <si>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</si>
  <si>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</si>
  <si>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</si>
  <si>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</si>
  <si>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</si>
  <si>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</si>
  <si>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</si>
  <si>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</si>
  <si>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</si>
  <si>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</si>
  <si>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</si>
  <si>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</si>
  <si>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</si>
  <si>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</si>
  <si>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</si>
  <si>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</si>
  <si>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</si>
  <si>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</si>
  <si>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</si>
  <si>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</si>
  <si>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</si>
  <si>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</si>
  <si>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</si>
  <si>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</si>
  <si>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</si>
  <si>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</si>
  <si>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</si>
  <si>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</si>
  <si>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</si>
  <si>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</si>
  <si>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</si>
  <si>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</si>
  <si>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</si>
  <si>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</si>
  <si>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</si>
  <si>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</si>
  <si>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</si>
  <si>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</si>
  <si>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</si>
  <si>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</si>
  <si>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</si>
  <si>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</si>
  <si>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</si>
  <si>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</si>
  <si>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</si>
  <si>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</si>
  <si>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</si>
  <si>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</si>
  <si>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</si>
  <si>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</si>
  <si>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</si>
  <si>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</si>
  <si>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</si>
  <si>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</si>
  <si>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</si>
  <si>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</si>
  <si>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</si>
  <si>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</si>
  <si>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</si>
  <si>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</si>
  <si>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</si>
  <si>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</si>
  <si>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</si>
  <si>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</si>
  <si>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</si>
  <si>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</si>
  <si>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</si>
  <si>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</si>
  <si>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</si>
  <si>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</si>
  <si>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</si>
  <si>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</si>
  <si>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</si>
  <si>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</si>
  <si>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</si>
  <si>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</si>
  <si>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</si>
  <si>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</si>
  <si>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</si>
  <si>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</si>
  <si>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</si>
  <si>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</si>
  <si>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</si>
  <si>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</si>
  <si>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</si>
  <si>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</si>
  <si>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</si>
  <si>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</si>
  <si>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</si>
  <si>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</si>
  <si>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</si>
  <si>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</si>
  <si>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</si>
  <si>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</si>
  <si>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</si>
  <si>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</si>
  <si>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</si>
  <si>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</si>
  <si>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</si>
  <si>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</si>
  <si>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</si>
  <si>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</si>
  <si>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</si>
  <si>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</si>
  <si>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</si>
  <si>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</si>
  <si>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</si>
  <si>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</si>
  <si>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</si>
  <si>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</si>
  <si>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</si>
  <si>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</si>
  <si>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</si>
  <si>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</si>
  <si>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</si>
  <si>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</si>
  <si>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</si>
  <si>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</si>
  <si>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</si>
  <si>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</si>
  <si>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</si>
  <si>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</si>
  <si>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</si>
  <si>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</si>
  <si>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</si>
  <si>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</si>
  <si>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</si>
  <si>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</si>
  <si>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</si>
  <si>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</si>
  <si>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</si>
  <si>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</si>
  <si>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</si>
  <si>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</si>
  <si>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</si>
  <si>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</si>
  <si>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</si>
  <si>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</si>
  <si>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</si>
  <si>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</si>
  <si>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</si>
  <si>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</si>
  <si>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</si>
  <si>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</si>
  <si>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</si>
  <si>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</si>
  <si>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</si>
  <si>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</si>
  <si>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</si>
  <si>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</si>
  <si>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</si>
  <si>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</si>
  <si>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</si>
  <si>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</si>
  <si>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</si>
  <si>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</si>
  <si>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</si>
  <si>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</si>
  <si>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</si>
  <si>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</si>
  <si>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</si>
  <si>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</si>
  <si>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</si>
  <si>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</si>
  <si>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</si>
  <si>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</si>
  <si>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</si>
  <si>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</si>
  <si>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</si>
  <si>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</si>
  <si>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</si>
  <si>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</si>
  <si>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</si>
  <si>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</si>
  <si>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</si>
  <si>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</si>
  <si>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</si>
  <si>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</si>
  <si>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</si>
  <si>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</si>
  <si>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</si>
  <si>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</si>
  <si>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</si>
  <si>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</si>
  <si>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</si>
  <si>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</si>
  <si>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</si>
  <si>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</si>
  <si>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</si>
  <si>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</si>
  <si>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</si>
  <si>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</si>
  <si>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</si>
  <si>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</si>
  <si>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</si>
  <si>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</si>
  <si>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</si>
  <si>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</si>
  <si>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</si>
  <si>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</si>
  <si>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</si>
  <si>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</si>
  <si>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</si>
  <si>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</si>
  <si>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</si>
  <si>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</si>
  <si>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</si>
  <si>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</si>
  <si>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</si>
  <si>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</si>
  <si>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</si>
  <si>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</si>
  <si>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</si>
  <si>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</si>
  <si>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</si>
  <si>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</si>
  <si>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</si>
  <si>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</si>
  <si>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</si>
  <si>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</si>
  <si>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</si>
  <si>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</si>
  <si>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</si>
  <si>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</si>
  <si>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</si>
  <si>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</si>
  <si>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</si>
  <si>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</si>
  <si>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</si>
  <si>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</si>
  <si>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</si>
  <si>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</si>
  <si>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</si>
  <si>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</si>
  <si>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</si>
  <si>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</si>
  <si>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</si>
  <si>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</si>
  <si>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</si>
  <si>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</si>
  <si>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</si>
  <si>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</si>
  <si>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</si>
  <si>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</si>
  <si>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</si>
  <si>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</si>
  <si>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</si>
  <si>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</si>
  <si>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</si>
  <si>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</si>
  <si>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</si>
  <si>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</si>
  <si>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</si>
  <si>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</si>
  <si>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</si>
  <si>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</si>
  <si>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</si>
  <si>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</si>
  <si>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</si>
  <si>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</si>
  <si>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</si>
  <si>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</si>
  <si>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</si>
  <si>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</si>
  <si>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</si>
  <si>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</si>
  <si>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</si>
  <si>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</si>
  <si>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</si>
  <si>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</si>
  <si>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</si>
  <si>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</si>
  <si>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</si>
  <si>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</si>
  <si>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</si>
  <si>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</si>
  <si>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</si>
  <si>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</si>
  <si>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</si>
  <si>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</si>
  <si>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</si>
  <si>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</si>
  <si>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</si>
  <si>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</si>
  <si>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</si>
  <si>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</si>
  <si>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</si>
  <si>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</si>
  <si>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</si>
  <si>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</si>
  <si>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</si>
  <si>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</si>
  <si>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</si>
  <si>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</si>
  <si>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</si>
  <si>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</si>
  <si>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</si>
  <si>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</si>
  <si>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</si>
  <si>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</si>
  <si>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</si>
  <si>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</si>
  <si>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</si>
  <si>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</si>
  <si>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</si>
  <si>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</si>
  <si>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</si>
  <si>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</si>
  <si>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</si>
  <si>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</si>
  <si>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</si>
  <si>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</si>
  <si>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</si>
  <si>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</si>
  <si>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</si>
  <si>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</si>
  <si>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</si>
  <si>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</si>
  <si>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</si>
  <si>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</si>
  <si>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</si>
  <si>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</si>
  <si>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</si>
  <si>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</si>
  <si>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</si>
  <si>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</si>
  <si>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</si>
  <si>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</si>
  <si>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</si>
  <si>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</si>
  <si>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</si>
  <si>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</si>
  <si>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</si>
  <si>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</si>
  <si>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</si>
  <si>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</si>
  <si>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</si>
  <si>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</si>
  <si>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</si>
  <si>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</si>
  <si>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</si>
  <si>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</si>
  <si>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</si>
  <si>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</si>
  <si>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</si>
  <si>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</si>
  <si>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</si>
  <si>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</si>
  <si>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</si>
  <si>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</si>
  <si>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</si>
  <si>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</si>
  <si>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</si>
  <si>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</si>
  <si>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</si>
  <si>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</si>
  <si>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</si>
  <si>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</si>
  <si>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</si>
  <si>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</si>
  <si>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</si>
  <si>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</si>
  <si>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</si>
  <si>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</si>
  <si>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</si>
  <si>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</si>
  <si>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</si>
  <si>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</si>
  <si>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</si>
  <si>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</si>
  <si>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</si>
  <si>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</si>
  <si>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</si>
  <si>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</si>
  <si>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</si>
  <si>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</si>
  <si>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</si>
  <si>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</si>
  <si>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</si>
  <si>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</si>
  <si>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</si>
  <si>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</si>
  <si>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</si>
  <si>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</si>
  <si>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</si>
  <si>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</si>
  <si>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</si>
  <si>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</si>
  <si>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</si>
  <si>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</si>
  <si>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</si>
  <si>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</si>
  <si>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</si>
  <si>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</si>
  <si>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</si>
  <si>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</si>
  <si>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</si>
  <si>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</si>
  <si>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</si>
  <si>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</si>
  <si>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</si>
  <si>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</si>
  <si>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</si>
  <si>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</si>
  <si>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</si>
  <si>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</si>
  <si>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</si>
  <si>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</si>
  <si>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</si>
  <si>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</si>
  <si>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</si>
  <si>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</si>
  <si>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</si>
  <si>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</si>
  <si>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</si>
  <si>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</si>
  <si>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</si>
  <si>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</si>
  <si>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</si>
  <si>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</si>
  <si>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</si>
  <si>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</si>
  <si>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</si>
  <si>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</si>
  <si>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</si>
  <si>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</si>
  <si>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</si>
  <si>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</si>
  <si>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</si>
  <si>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</si>
  <si>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</si>
  <si>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</si>
  <si>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</si>
  <si>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</si>
  <si>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</si>
  <si>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</si>
  <si>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</si>
  <si>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</si>
  <si>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</si>
  <si>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</si>
  <si>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</si>
  <si>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</si>
  <si>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</si>
  <si>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</si>
  <si>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</si>
  <si>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</si>
  <si>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</si>
  <si>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</si>
  <si>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</si>
  <si>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</si>
  <si>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</si>
  <si>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</si>
  <si>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</si>
  <si>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</si>
  <si>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</si>
  <si>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</si>
  <si>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</si>
  <si>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</si>
  <si>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</si>
  <si>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</si>
  <si>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</si>
  <si>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</si>
  <si>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</si>
  <si>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</si>
  <si>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</si>
  <si>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</si>
  <si>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</si>
  <si>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</si>
  <si>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</si>
  <si>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</si>
  <si>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</si>
  <si>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</si>
  <si>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</si>
  <si>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</si>
  <si>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</si>
  <si>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</si>
  <si>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</si>
  <si>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</si>
  <si>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</si>
  <si>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</si>
  <si>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</si>
  <si>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</si>
  <si>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</si>
  <si>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</si>
  <si>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</si>
  <si>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</si>
  <si>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</si>
  <si>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</si>
  <si>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</si>
  <si>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</si>
  <si>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</si>
  <si>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</si>
  <si>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</si>
  <si>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</si>
  <si>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</si>
  <si>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</si>
  <si>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</si>
  <si>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</si>
  <si>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</si>
  <si>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</si>
  <si>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</si>
  <si>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</si>
  <si>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</si>
  <si>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</si>
  <si>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</si>
  <si>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</si>
  <si>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</si>
  <si>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</si>
  <si>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</si>
  <si>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</si>
  <si>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</si>
  <si>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</si>
  <si>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</si>
  <si>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</si>
  <si>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</si>
  <si>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</si>
  <si>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</si>
  <si>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</si>
  <si>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</si>
  <si>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</si>
  <si>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</si>
  <si>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</si>
  <si>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</si>
  <si>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</si>
  <si>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</si>
  <si>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</si>
  <si>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</si>
  <si>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</si>
  <si>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</si>
  <si>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</si>
  <si>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</si>
  <si>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</si>
  <si>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</si>
  <si>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</si>
  <si>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</si>
  <si>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</si>
  <si>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</si>
  <si>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</si>
  <si>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</si>
  <si>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</si>
  <si>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</si>
  <si>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</si>
  <si>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</si>
  <si>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</si>
  <si>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</si>
  <si>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</si>
  <si>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</si>
  <si>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</si>
  <si>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</si>
  <si>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</si>
  <si>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</si>
  <si>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</si>
  <si>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</si>
  <si>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</si>
  <si>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</si>
  <si>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</si>
  <si>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</si>
  <si>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</si>
  <si>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</si>
  <si>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</si>
  <si>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</si>
  <si>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</si>
  <si>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</si>
  <si>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</si>
  <si>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</si>
  <si>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</si>
  <si>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</si>
  <si>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</si>
  <si>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</si>
  <si>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</si>
  <si>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</si>
  <si>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</si>
  <si>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</si>
  <si>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</si>
  <si>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</si>
  <si>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</si>
  <si>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</si>
  <si>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</si>
  <si>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</si>
  <si>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</si>
  <si>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</si>
  <si>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</si>
  <si>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</si>
  <si>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</si>
  <si>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</si>
  <si>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</si>
  <si>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</si>
  <si>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</si>
  <si>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</si>
  <si>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</si>
  <si>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</si>
  <si>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</si>
  <si>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</si>
  <si>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</si>
  <si>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</si>
  <si>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</si>
  <si>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</si>
  <si>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</si>
  <si>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</si>
  <si>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</si>
  <si>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</si>
  <si>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</si>
  <si>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</si>
  <si>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</si>
  <si>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</si>
  <si>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</si>
  <si>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</si>
  <si>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</si>
  <si>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</si>
  <si>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</si>
  <si>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</si>
  <si>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</si>
  <si>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</si>
  <si>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</si>
  <si>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</si>
  <si>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</si>
  <si>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</si>
  <si>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</si>
  <si>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</si>
  <si>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</si>
  <si>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</si>
  <si>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</si>
  <si>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</si>
  <si>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</si>
  <si>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</si>
  <si>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</si>
  <si>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</si>
  <si>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</si>
  <si>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</si>
  <si>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</si>
  <si>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</si>
  <si>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</si>
  <si>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</si>
  <si>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</si>
  <si>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</si>
  <si>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</si>
  <si>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</si>
  <si>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</si>
  <si>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</si>
  <si>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</si>
  <si>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</si>
  <si>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</si>
  <si>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</si>
  <si>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</si>
  <si>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</si>
  <si>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</si>
  <si>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</si>
  <si>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</si>
  <si>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</si>
  <si>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</si>
  <si>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</si>
  <si>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</si>
  <si>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</si>
  <si>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</si>
  <si>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</si>
  <si>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</si>
  <si>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</si>
  <si>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</si>
  <si>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</si>
  <si>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</si>
  <si>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</si>
  <si>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</si>
  <si>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</si>
  <si>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</si>
  <si>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</si>
  <si>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</si>
  <si>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</si>
  <si>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</si>
  <si>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</si>
  <si>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</si>
  <si>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</si>
  <si>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</si>
  <si>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</si>
  <si>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</si>
  <si>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</si>
  <si>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</si>
  <si>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</si>
  <si>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</si>
  <si>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</si>
  <si>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</si>
  <si>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</si>
  <si>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</si>
  <si>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</si>
  <si>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</si>
  <si>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</si>
  <si>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</si>
  <si>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</si>
  <si>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</si>
  <si>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</si>
  <si>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</si>
  <si>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</si>
  <si>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</si>
  <si>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</si>
  <si>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</si>
  <si>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</si>
  <si>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</si>
  <si>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</si>
  <si>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</si>
  <si>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</si>
  <si>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</si>
  <si>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</si>
  <si>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</si>
  <si>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</si>
  <si>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</si>
  <si>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</si>
  <si>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</si>
  <si>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</si>
  <si>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</si>
  <si>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</si>
  <si>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</si>
  <si>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</si>
  <si>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</si>
  <si>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</si>
  <si>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</si>
  <si>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</si>
  <si>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</si>
  <si>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</si>
  <si>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</si>
  <si>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</si>
  <si>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</si>
  <si>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</si>
  <si>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</si>
  <si>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</si>
  <si>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</si>
  <si>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</si>
  <si>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</si>
  <si>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</si>
  <si>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</si>
  <si>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</si>
  <si>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</si>
  <si>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</si>
  <si>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</si>
  <si>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</si>
  <si>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</si>
  <si>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</si>
  <si>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</si>
  <si>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</si>
  <si>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</si>
  <si>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</si>
  <si>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</si>
  <si>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</si>
  <si>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</si>
  <si>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</si>
  <si>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</si>
  <si>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</si>
  <si>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</si>
  <si>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</si>
  <si>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</si>
  <si>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</si>
  <si>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</si>
  <si>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</si>
  <si>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</si>
  <si>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</si>
  <si>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</si>
  <si>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</si>
  <si>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</si>
  <si>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</si>
  <si>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</si>
  <si>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</si>
  <si>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</si>
  <si>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</si>
  <si>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</si>
  <si>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</si>
  <si>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</si>
  <si>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</si>
  <si>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</si>
  <si>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</si>
  <si>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</si>
  <si>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</si>
  <si>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</si>
  <si>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</si>
  <si>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</si>
  <si>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</si>
  <si>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</si>
  <si>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</si>
  <si>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</si>
  <si>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</si>
  <si>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</si>
  <si>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</si>
  <si>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</si>
  <si>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</si>
  <si>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</si>
  <si>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</si>
  <si>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</si>
  <si>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</si>
  <si>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</si>
  <si>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</si>
  <si>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</si>
  <si>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</si>
  <si>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</si>
  <si>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</si>
  <si>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</si>
  <si>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</si>
  <si>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</si>
  <si>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</si>
  <si>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</si>
  <si>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</si>
  <si>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</si>
  <si>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</si>
  <si>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</si>
  <si>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</si>
  <si>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</si>
  <si>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</si>
  <si>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</si>
  <si>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</si>
  <si>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</si>
  <si>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</si>
  <si>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</si>
  <si>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</si>
  <si>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</si>
  <si>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</si>
  <si>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</si>
  <si>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</si>
  <si>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</si>
  <si>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</si>
  <si>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</si>
  <si>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</si>
  <si>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</si>
  <si>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</si>
  <si>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</si>
  <si>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</si>
  <si>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</si>
  <si>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</si>
  <si>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</si>
  <si>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</si>
  <si>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</si>
  <si>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</si>
  <si>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</si>
  <si>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</si>
  <si>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</si>
  <si>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</si>
  <si>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</si>
  <si>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</si>
  <si>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</si>
  <si>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</si>
  <si>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</si>
  <si>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</si>
  <si>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</si>
  <si>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</si>
  <si>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</si>
  <si>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</si>
  <si>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</si>
  <si>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</si>
  <si>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</si>
  <si>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</si>
  <si>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</si>
  <si>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</si>
  <si>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</si>
  <si>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</si>
  <si>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</si>
  <si>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</si>
  <si>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</si>
  <si>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</si>
  <si>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</si>
  <si>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</si>
  <si>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</si>
  <si>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</si>
  <si>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</si>
  <si>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</si>
  <si>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</si>
  <si>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</si>
  <si>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</si>
  <si>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</si>
  <si>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</si>
  <si>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</si>
  <si>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</si>
  <si>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</si>
  <si>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</si>
  <si>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</si>
  <si>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</si>
  <si>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</si>
  <si>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</si>
  <si>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</si>
  <si>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</si>
  <si>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</si>
  <si>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</si>
  <si>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</si>
  <si>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</si>
  <si>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</si>
  <si>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</si>
  <si>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</si>
  <si>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</si>
  <si>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</si>
  <si>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</si>
  <si>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</si>
  <si>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</si>
  <si>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</si>
  <si>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</si>
  <si>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</si>
  <si>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</si>
  <si>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</si>
  <si>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</si>
  <si>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</si>
  <si>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</si>
  <si>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</si>
  <si>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</si>
  <si>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</si>
  <si>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</si>
  <si>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</si>
  <si>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</si>
  <si>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</si>
  <si>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</si>
  <si>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</si>
  <si>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</si>
  <si>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</si>
  <si>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</si>
  <si>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</si>
  <si>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</si>
  <si>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</si>
  <si>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</si>
  <si>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</si>
  <si>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</si>
  <si>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</si>
  <si>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</si>
  <si>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</si>
  <si>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</si>
  <si>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</si>
  <si>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</si>
  <si>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</si>
  <si>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</si>
  <si>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</si>
  <si>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</si>
  <si>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</si>
  <si>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</si>
  <si>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</si>
  <si>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</si>
  <si>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</si>
  <si>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</si>
  <si>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</si>
  <si>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</si>
  <si>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</si>
  <si>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</si>
  <si>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</si>
  <si>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</si>
  <si>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</si>
  <si>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</si>
  <si>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</si>
  <si>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</si>
  <si>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</si>
  <si>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</si>
  <si>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</si>
  <si>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</si>
  <si>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</si>
  <si>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</si>
  <si>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</si>
  <si>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</si>
  <si>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</si>
  <si>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</si>
  <si>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</si>
  <si>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</si>
  <si>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</si>
  <si>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</si>
  <si>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</si>
  <si>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</si>
  <si>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</si>
  <si>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</si>
  <si>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</si>
  <si>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</si>
  <si>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</si>
  <si>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</si>
  <si>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</si>
  <si>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</si>
  <si>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</si>
  <si>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</si>
  <si>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</si>
  <si>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</si>
  <si>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</si>
  <si>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</si>
  <si>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</si>
  <si>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</si>
  <si>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</si>
  <si>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</si>
  <si>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</si>
  <si>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</si>
  <si>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</si>
  <si>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</si>
  <si>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</si>
  <si>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</si>
  <si>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</si>
  <si>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</si>
  <si>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</si>
  <si>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</si>
  <si>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</si>
  <si>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</si>
  <si>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</si>
  <si>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</si>
  <si>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</si>
  <si>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</si>
  <si>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</si>
  <si>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</si>
  <si>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</si>
  <si>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</si>
  <si>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</si>
  <si>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</si>
  <si>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</si>
  <si>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</si>
  <si>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</si>
  <si>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</si>
  <si>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</si>
  <si>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</si>
  <si>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</si>
  <si>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</si>
  <si>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</si>
  <si>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</si>
  <si>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</si>
  <si>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</si>
  <si>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</si>
  <si>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</si>
  <si>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</si>
  <si>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</si>
  <si>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</si>
  <si>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</si>
  <si>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</si>
  <si>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</si>
  <si>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</si>
  <si>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</si>
  <si>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</si>
  <si>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</si>
  <si>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</si>
  <si>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</si>
  <si>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</si>
  <si>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</si>
  <si>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</si>
  <si>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</si>
  <si>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</si>
  <si>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</si>
  <si>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</si>
  <si>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</si>
  <si>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</si>
  <si>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</si>
  <si>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</si>
  <si>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</si>
  <si>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</si>
  <si>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</si>
  <si>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</si>
  <si>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</si>
  <si>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</si>
  <si>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</si>
  <si>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</si>
  <si>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</si>
  <si>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</si>
  <si>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</si>
  <si>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</si>
  <si>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</si>
  <si>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</si>
  <si>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</si>
  <si>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</si>
  <si>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</si>
  <si>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</si>
  <si>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</si>
  <si>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</si>
  <si>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</si>
  <si>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</si>
  <si>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</si>
  <si>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</si>
  <si>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</si>
  <si>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</si>
  <si>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</si>
  <si>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</si>
  <si>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</si>
  <si>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</si>
  <si>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</si>
  <si>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</si>
  <si>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</si>
  <si>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</si>
  <si>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</si>
  <si>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</si>
  <si>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</si>
  <si>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</si>
  <si>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</si>
  <si>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</si>
  <si>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</si>
  <si>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</si>
  <si>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</si>
  <si>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</si>
  <si>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</si>
  <si>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</si>
  <si>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</si>
  <si>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</si>
  <si>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</si>
  <si>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</si>
  <si>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</si>
  <si>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</si>
  <si>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</si>
  <si>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</si>
  <si>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</si>
  <si>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</si>
  <si>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</si>
  <si>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</si>
  <si>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</si>
  <si>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</si>
  <si>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</si>
  <si>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</si>
  <si>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</si>
  <si>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</si>
  <si>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</si>
  <si>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</si>
  <si>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</si>
  <si>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</si>
  <si>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</si>
  <si>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</si>
  <si>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</si>
  <si>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</si>
  <si>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</si>
  <si>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</si>
  <si>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</si>
  <si>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</si>
  <si>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</si>
  <si>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</si>
  <si>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</si>
  <si>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</si>
  <si>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</si>
  <si>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</si>
  <si>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</si>
  <si>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</si>
  <si>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</si>
  <si>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</si>
  <si>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</si>
  <si>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</si>
  <si>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</si>
  <si>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</si>
  <si>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</si>
  <si>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</si>
  <si>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</si>
  <si>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</si>
  <si>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</si>
  <si>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</si>
  <si>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</si>
  <si>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</si>
  <si>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</si>
  <si>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</si>
  <si>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</si>
  <si>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</si>
  <si>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</si>
  <si>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</si>
  <si>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</si>
  <si>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</si>
  <si>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</si>
  <si>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</si>
  <si>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</si>
  <si>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</si>
  <si>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</si>
  <si>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</si>
  <si>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</si>
  <si>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</si>
  <si>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</si>
  <si>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</si>
  <si>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</si>
  <si>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</si>
  <si>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</si>
  <si>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</si>
  <si>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</si>
  <si>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</si>
  <si>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</si>
  <si>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</si>
  <si>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</si>
  <si>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</si>
  <si>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</si>
  <si>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</si>
  <si>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</si>
  <si>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</si>
  <si>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</si>
  <si>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</si>
  <si>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</si>
  <si>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</si>
  <si>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</si>
  <si>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</si>
  <si>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</si>
  <si>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</si>
  <si>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</si>
  <si>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</si>
  <si>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</si>
  <si>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</si>
  <si>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</si>
  <si>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</si>
  <si>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</si>
  <si>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</si>
  <si>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</si>
  <si>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</si>
  <si>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</si>
  <si>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</si>
  <si>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</si>
  <si>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</si>
  <si>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</si>
  <si>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</si>
  <si>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</si>
  <si>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</si>
  <si>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</si>
  <si>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</si>
  <si>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</si>
  <si>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</si>
  <si>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</si>
  <si>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</si>
  <si>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</si>
  <si>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</si>
  <si>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</si>
  <si>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</si>
  <si>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</si>
  <si>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</si>
  <si>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</si>
  <si>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</si>
  <si>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</si>
  <si>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</si>
  <si>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</si>
  <si>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</si>
  <si>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</si>
  <si>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</si>
  <si>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</si>
  <si>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</si>
  <si>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</si>
  <si>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</si>
  <si>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</si>
  <si>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</si>
  <si>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</si>
  <si>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</si>
  <si>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</si>
  <si>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</si>
  <si>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</si>
  <si>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</si>
  <si>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</si>
  <si>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</si>
  <si>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</si>
  <si>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</si>
  <si>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</si>
  <si>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</si>
  <si>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</si>
  <si>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</si>
  <si>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</si>
  <si>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</si>
  <si>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</si>
  <si>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</si>
  <si>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</si>
  <si>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</si>
  <si>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</si>
  <si>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</si>
  <si>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</si>
  <si>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</si>
  <si>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</si>
  <si>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</si>
  <si>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</si>
  <si>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</si>
  <si>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</si>
  <si>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</si>
  <si>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</si>
  <si>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</si>
  <si>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</si>
  <si>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</si>
  <si>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</si>
  <si>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</si>
  <si>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</si>
  <si>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</si>
  <si>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</si>
  <si>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</si>
  <si>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</si>
  <si>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</si>
  <si>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</si>
  <si>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</si>
  <si>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</si>
  <si>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</si>
  <si>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</si>
  <si>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</si>
  <si>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</si>
  <si>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</si>
  <si>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</si>
  <si>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</si>
  <si>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</si>
  <si>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</si>
  <si>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</si>
  <si>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</si>
  <si>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</si>
  <si>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</si>
  <si>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</si>
  <si>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</si>
  <si>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</si>
  <si>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</si>
  <si>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</si>
  <si>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</si>
  <si>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</si>
  <si>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</si>
  <si>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</si>
  <si>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</si>
  <si>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</si>
  <si>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</si>
  <si>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</si>
  <si>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</si>
  <si>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</si>
  <si>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</si>
  <si>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</si>
  <si>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</si>
  <si>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</si>
  <si>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</si>
  <si>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</si>
  <si>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</si>
  <si>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</si>
  <si>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</si>
  <si>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</si>
  <si>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</si>
  <si>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</si>
  <si>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</si>
  <si>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</si>
  <si>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</si>
  <si>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</si>
  <si>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</si>
  <si>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</si>
  <si>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</si>
  <si>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</si>
  <si>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</si>
  <si>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</si>
  <si>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</si>
  <si>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</si>
  <si>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</si>
  <si>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</si>
  <si>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</si>
  <si>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</si>
  <si>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</si>
  <si>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</si>
  <si>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</si>
  <si>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</si>
  <si>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</si>
  <si>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</si>
  <si>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</si>
  <si>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</si>
  <si>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</si>
  <si>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</si>
  <si>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</si>
  <si>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</si>
  <si>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</si>
  <si>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</si>
  <si>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</si>
  <si>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</si>
  <si>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</si>
  <si>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</si>
  <si>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</si>
  <si>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</si>
  <si>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</si>
  <si>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</si>
  <si>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</si>
  <si>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</si>
  <si>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</si>
  <si>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</si>
  <si>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</si>
  <si>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</si>
  <si>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</si>
  <si>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</si>
  <si>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</si>
  <si>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</si>
  <si>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</si>
  <si>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</si>
  <si>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</si>
  <si>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</si>
  <si>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</si>
  <si>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</si>
  <si>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</si>
  <si>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</si>
  <si>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</si>
  <si>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</si>
  <si>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</si>
  <si>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</si>
  <si>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</si>
  <si>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</si>
  <si>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</si>
  <si>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</si>
  <si>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</si>
  <si>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</si>
  <si>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</si>
  <si>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</si>
  <si>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</si>
  <si>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</si>
  <si>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</si>
  <si>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</si>
  <si>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</si>
  <si>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</si>
  <si>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</si>
  <si>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</si>
  <si>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</si>
  <si>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</si>
  <si>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</si>
  <si>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</si>
  <si>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</si>
  <si>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</si>
  <si>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</si>
  <si>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</si>
  <si>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</si>
  <si>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</si>
  <si>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</si>
  <si>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</si>
  <si>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</si>
  <si>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</si>
  <si>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</si>
  <si>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</si>
  <si>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</si>
  <si>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</si>
  <si>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</si>
  <si>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</si>
  <si>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</si>
  <si>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</si>
  <si>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</si>
  <si>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</si>
  <si>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</si>
  <si>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</si>
  <si>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</si>
  <si>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</si>
  <si>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</si>
  <si>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</si>
  <si>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</si>
  <si>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</si>
  <si>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</si>
  <si>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</si>
  <si>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</si>
  <si>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</si>
  <si>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</si>
  <si>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</si>
  <si>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</si>
  <si>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</si>
  <si>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</si>
  <si>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</si>
  <si>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</si>
  <si>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</si>
  <si>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</si>
  <si>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</si>
  <si>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</si>
  <si>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</si>
  <si>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</si>
  <si>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</si>
  <si>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</si>
  <si>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</si>
  <si>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</si>
  <si>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</si>
  <si>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</si>
  <si>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</si>
  <si>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</si>
  <si>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</si>
  <si>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</si>
  <si>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</si>
  <si>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</si>
  <si>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</si>
  <si>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</si>
  <si>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</si>
  <si>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</si>
  <si>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</si>
  <si>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</si>
  <si>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</si>
  <si>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</si>
  <si>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</si>
  <si>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</si>
  <si>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</si>
  <si>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</si>
  <si>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</si>
  <si>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</si>
  <si>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</si>
  <si>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</si>
  <si>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</si>
  <si>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</si>
  <si>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</si>
  <si>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</si>
  <si>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</si>
  <si>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</si>
  <si>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</si>
  <si>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</si>
  <si>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</si>
  <si>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</si>
  <si>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</si>
  <si>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</si>
  <si>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</si>
  <si>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</si>
  <si>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</si>
  <si>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</si>
  <si>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</si>
  <si>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</si>
  <si>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</si>
  <si>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</si>
  <si>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</si>
  <si>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</si>
  <si>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</si>
  <si>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</si>
  <si>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</si>
  <si>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</si>
  <si>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</si>
  <si>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</si>
  <si>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</si>
  <si>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</si>
  <si>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</si>
  <si>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</si>
  <si>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</si>
  <si>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</si>
  <si>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</si>
  <si>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</si>
  <si>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</si>
  <si>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</si>
  <si>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</si>
  <si>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</si>
  <si>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</si>
  <si>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</si>
  <si>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</si>
  <si>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</si>
  <si>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</si>
  <si>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</si>
  <si>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</si>
  <si>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</si>
  <si>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</si>
  <si>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</si>
  <si>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</si>
  <si>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</si>
  <si>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</si>
  <si>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</si>
  <si>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</si>
  <si>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</si>
  <si>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</si>
  <si>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</si>
  <si>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</si>
  <si>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</si>
  <si>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</si>
  <si>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</si>
  <si>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</si>
  <si>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</si>
  <si>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</si>
  <si>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</si>
  <si>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</si>
  <si>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</si>
  <si>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</si>
  <si>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</si>
  <si>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</si>
  <si>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</si>
  <si>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</si>
  <si>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</si>
  <si>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</si>
  <si>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</si>
  <si>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</si>
  <si>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</si>
  <si>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</si>
  <si>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</si>
  <si>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</si>
  <si>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</si>
  <si>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</si>
  <si>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</si>
  <si>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</si>
  <si>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</si>
  <si>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</si>
  <si>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</si>
  <si>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</si>
  <si>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</si>
  <si>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</si>
  <si>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</si>
  <si>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</si>
  <si>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</si>
  <si>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</si>
  <si>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</si>
  <si>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</si>
  <si>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</si>
  <si>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</si>
  <si>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</si>
  <si>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</si>
  <si>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</si>
  <si>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</si>
  <si>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</si>
  <si>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</si>
  <si>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</si>
  <si>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</si>
  <si>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</si>
  <si>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</si>
  <si>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</si>
  <si>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</si>
  <si>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</si>
  <si>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</si>
  <si>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</si>
  <si>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</si>
  <si>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</si>
  <si>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</si>
  <si>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</si>
  <si>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</si>
  <si>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</si>
  <si>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</si>
  <si>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</si>
  <si>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</si>
  <si>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</si>
  <si>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</si>
  <si>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</si>
  <si>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</si>
  <si>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</si>
  <si>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</si>
  <si>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</si>
  <si>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</si>
  <si>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</si>
  <si>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</si>
  <si>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</si>
  <si>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</si>
  <si>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</si>
  <si>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</si>
  <si>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</si>
  <si>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</si>
  <si>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</si>
  <si>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</si>
  <si>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</si>
  <si>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</si>
  <si>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</si>
  <si>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</si>
  <si>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</si>
  <si>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</si>
  <si>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</si>
  <si>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</si>
  <si>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</si>
  <si>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</si>
  <si>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</si>
  <si>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</si>
  <si>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</si>
  <si>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</si>
  <si>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</si>
  <si>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</si>
  <si>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</si>
  <si>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</si>
  <si>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</si>
  <si>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</si>
  <si>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</si>
  <si>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</si>
  <si>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</si>
  <si>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</si>
  <si>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</si>
  <si>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</si>
  <si>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</si>
  <si>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</si>
  <si>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</si>
  <si>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</si>
  <si>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</si>
  <si>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</si>
  <si>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</si>
  <si>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</si>
  <si>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</si>
  <si>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</si>
  <si>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</si>
  <si>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</si>
  <si>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</si>
  <si>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</si>
  <si>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</si>
  <si>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</si>
  <si>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</si>
  <si>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</si>
  <si>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</si>
  <si>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</si>
  <si>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</si>
  <si>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</si>
  <si>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</si>
  <si>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</si>
  <si>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</si>
  <si>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</si>
  <si>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</si>
  <si>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</si>
  <si>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</si>
  <si>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</si>
  <si>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</si>
  <si>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</si>
  <si>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</si>
  <si>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</si>
  <si>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</si>
  <si>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</si>
  <si>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</si>
  <si>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</si>
  <si>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</si>
  <si>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</si>
  <si>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</si>
  <si>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</si>
  <si>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</si>
  <si>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</si>
  <si>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</si>
  <si>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</si>
  <si>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</si>
  <si>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</si>
  <si>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</si>
  <si>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</si>
  <si>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</si>
  <si>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</si>
  <si>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</si>
  <si>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</si>
  <si>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</si>
  <si>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</si>
  <si>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</si>
  <si>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</si>
  <si>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</si>
  <si>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</si>
  <si>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</si>
  <si>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</si>
  <si>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</si>
  <si>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</si>
  <si>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</si>
  <si>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</si>
  <si>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</si>
  <si>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</si>
  <si>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</si>
  <si>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</si>
  <si>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</si>
  <si>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</si>
  <si>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</si>
  <si>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</si>
  <si>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</si>
  <si>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</si>
  <si>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</si>
  <si>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</si>
  <si>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</si>
  <si>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</si>
  <si>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</si>
  <si>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</si>
  <si>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</si>
  <si>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</si>
  <si>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</si>
  <si>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</si>
  <si>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</si>
  <si>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</si>
  <si>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</si>
  <si>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</si>
  <si>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</si>
  <si>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</si>
  <si>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</si>
  <si>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</si>
  <si>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</si>
  <si>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</si>
  <si>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</si>
  <si>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</si>
  <si>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</si>
  <si>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</si>
  <si>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</si>
  <si>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</si>
  <si>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</si>
  <si>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</si>
  <si>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</si>
  <si>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</si>
  <si>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</si>
  <si>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</si>
  <si>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</si>
  <si>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</si>
  <si>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</si>
  <si>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</si>
  <si>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</si>
  <si>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</si>
  <si>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</si>
  <si>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</si>
  <si>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</si>
  <si>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</si>
  <si>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</si>
  <si>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</si>
  <si>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</si>
  <si>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</si>
  <si>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</si>
  <si>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</si>
  <si>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</si>
  <si>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</si>
  <si>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</si>
  <si>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</si>
  <si>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</si>
  <si>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</si>
  <si>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</si>
  <si>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</si>
  <si>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</si>
  <si>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</si>
  <si>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</si>
  <si>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</si>
  <si>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</si>
  <si>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</si>
  <si>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</si>
  <si>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</si>
  <si>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</si>
  <si>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</si>
  <si>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</si>
  <si>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</si>
  <si>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</si>
  <si>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</si>
  <si>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</si>
  <si>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</si>
  <si>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</si>
  <si>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</si>
  <si>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</si>
  <si>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</si>
  <si>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</si>
  <si>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</si>
  <si>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</si>
  <si>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</si>
  <si>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</si>
  <si>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</si>
  <si>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</si>
  <si>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</si>
  <si>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</si>
  <si>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</si>
  <si>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</si>
  <si>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</si>
  <si>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</si>
  <si>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</si>
  <si>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</si>
  <si>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</si>
  <si>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</si>
  <si>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</si>
  <si>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</si>
  <si>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</si>
  <si>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</si>
  <si>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</si>
  <si>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</si>
  <si>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</si>
  <si>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</si>
  <si>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</si>
  <si>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</si>
  <si>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</si>
  <si>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</si>
  <si>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</si>
  <si>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</si>
  <si>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</si>
  <si>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</si>
  <si>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</si>
  <si>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</si>
  <si>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</si>
  <si>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</si>
  <si>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</si>
  <si>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</si>
  <si>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</si>
  <si>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</si>
  <si>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</si>
  <si>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</si>
  <si>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</si>
  <si>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</si>
  <si>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</si>
  <si>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</si>
  <si>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</si>
  <si>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</si>
  <si>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</si>
  <si>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</si>
  <si>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</si>
  <si>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</si>
  <si>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</si>
  <si>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</si>
  <si>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</si>
  <si>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</si>
  <si>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</si>
  <si>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</si>
  <si>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</si>
  <si>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</si>
  <si>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</si>
  <si>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</si>
  <si>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</si>
  <si>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</si>
  <si>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</si>
  <si>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</si>
  <si>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</si>
  <si>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</si>
  <si>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</si>
  <si>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</si>
  <si>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</si>
  <si>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</si>
  <si>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</si>
  <si>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</si>
  <si>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</si>
  <si>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</si>
  <si>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</si>
  <si>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</si>
  <si>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</si>
  <si>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</si>
  <si>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</si>
  <si>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</si>
  <si>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</si>
  <si>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</si>
  <si>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</si>
  <si>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</si>
  <si>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</si>
  <si>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</si>
  <si>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</si>
  <si>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</si>
  <si>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</si>
  <si>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</si>
  <si>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</si>
  <si>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</si>
  <si>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</si>
  <si>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</si>
  <si>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</si>
  <si>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</si>
  <si>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</si>
  <si>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</si>
  <si>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</si>
  <si>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</si>
  <si>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</si>
  <si>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</si>
  <si>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</si>
  <si>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</si>
  <si>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</si>
  <si>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</si>
  <si>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</si>
  <si>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</si>
  <si>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</si>
  <si>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</si>
  <si>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</si>
  <si>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</si>
  <si>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</si>
  <si>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</si>
  <si>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</si>
  <si>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</si>
  <si>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</si>
  <si>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</si>
  <si>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</si>
  <si>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</si>
  <si>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</si>
  <si>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</si>
  <si>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</si>
  <si>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</si>
  <si>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</si>
  <si>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</si>
  <si>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</si>
  <si>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</si>
  <si>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</si>
  <si>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</si>
  <si>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</si>
  <si>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</si>
  <si>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</si>
  <si>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</si>
  <si>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</si>
  <si>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</si>
  <si>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</si>
  <si>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</si>
  <si>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</si>
  <si>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</si>
  <si>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</si>
  <si>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</si>
  <si>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</si>
  <si>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</si>
  <si>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</si>
  <si>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</si>
  <si>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</si>
  <si>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</si>
  <si>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</si>
  <si>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</si>
  <si>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</si>
  <si>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</si>
  <si>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</si>
  <si>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</si>
  <si>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</si>
  <si>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</si>
  <si>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</si>
  <si>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</si>
  <si>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</si>
  <si>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</si>
  <si>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</si>
  <si>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</si>
  <si>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</si>
  <si>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</si>
  <si>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</si>
  <si>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</si>
  <si>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</si>
  <si>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</si>
  <si>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</si>
  <si>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</si>
  <si>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</si>
  <si>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</si>
  <si>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</si>
  <si>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</si>
  <si>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</si>
  <si>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</si>
  <si>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</si>
  <si>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</si>
  <si>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</si>
  <si>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</si>
  <si>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</si>
  <si>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</si>
  <si>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</si>
  <si>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</si>
  <si>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</si>
  <si>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</si>
  <si>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</si>
  <si>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</si>
  <si>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</si>
  <si>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</si>
  <si>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</si>
  <si>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</si>
  <si>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</si>
  <si>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</si>
  <si>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</si>
  <si>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</si>
  <si>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</si>
  <si>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</si>
  <si>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</si>
  <si>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</si>
  <si>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</si>
  <si>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</si>
  <si>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</si>
  <si>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</si>
  <si>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</si>
  <si>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</si>
  <si>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</si>
  <si>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</si>
  <si>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</si>
  <si>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</si>
  <si>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</si>
  <si>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</si>
  <si>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</si>
  <si>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</si>
  <si>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</si>
  <si>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</si>
  <si>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</si>
  <si>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</si>
  <si>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</si>
  <si>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</si>
  <si>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</si>
  <si>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</si>
  <si>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</si>
  <si>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</si>
  <si>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</si>
  <si>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</si>
  <si>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</si>
  <si>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</si>
  <si>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</si>
  <si>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</si>
  <si>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</si>
  <si>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</si>
  <si>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</si>
  <si>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</si>
  <si>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</si>
  <si>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</si>
  <si>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</si>
  <si>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</si>
  <si>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</si>
  <si>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</si>
  <si>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</si>
  <si>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</si>
  <si>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</si>
  <si>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</si>
  <si>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</si>
  <si>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</si>
  <si>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</si>
  <si>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</si>
  <si>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</si>
  <si>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</si>
  <si>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</si>
  <si>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</si>
  <si>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</si>
  <si>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</si>
  <si>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</si>
  <si>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</si>
  <si>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</si>
  <si>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</si>
  <si>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</si>
  <si>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</si>
  <si>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</si>
  <si>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</si>
  <si>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</si>
  <si>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</si>
  <si>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</si>
  <si>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</si>
  <si>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</si>
  <si>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</si>
  <si>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</si>
  <si>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</si>
  <si>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</si>
  <si>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</si>
  <si>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</si>
  <si>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</si>
  <si>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</si>
  <si>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</si>
  <si>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</si>
  <si>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</si>
  <si>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</si>
  <si>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</si>
  <si>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</si>
  <si>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</si>
  <si>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</si>
  <si>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</si>
  <si>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</si>
  <si>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</si>
  <si>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</si>
  <si>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</si>
  <si>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</si>
  <si>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</si>
  <si>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</si>
  <si>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</si>
  <si>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</si>
  <si>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</si>
  <si>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</si>
  <si>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</si>
  <si>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</si>
  <si>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</si>
  <si>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</si>
  <si>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</si>
  <si>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</si>
  <si>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</si>
  <si>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</si>
  <si>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</si>
  <si>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</si>
  <si>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</si>
  <si>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</si>
  <si>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</si>
  <si>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</si>
  <si>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</si>
  <si>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</si>
  <si>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</si>
  <si>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</si>
  <si>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</si>
  <si>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</si>
  <si>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</si>
  <si>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</si>
  <si>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</si>
  <si>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</si>
  <si>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</si>
  <si>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</si>
  <si>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</si>
  <si>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</si>
  <si>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</si>
  <si>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</si>
  <si>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</si>
  <si>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</si>
  <si>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</si>
  <si>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</si>
  <si>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</si>
  <si>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</si>
  <si>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</si>
  <si>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</si>
  <si>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</si>
  <si>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</si>
  <si>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</si>
  <si>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</si>
  <si>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</si>
  <si>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</si>
  <si>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</si>
  <si>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</si>
  <si>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</si>
  <si>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</si>
  <si>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</si>
  <si>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</si>
  <si>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</si>
  <si>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</si>
  <si>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</si>
  <si>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</si>
  <si>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</si>
  <si>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</si>
  <si>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</si>
  <si>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</si>
  <si>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</si>
  <si>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</si>
  <si>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</si>
  <si>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</si>
  <si>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</si>
  <si>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</si>
  <si>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</si>
  <si>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</si>
  <si>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</si>
  <si>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</si>
  <si>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</si>
  <si>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</si>
  <si>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</si>
  <si>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</si>
  <si>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</si>
  <si>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</si>
  <si>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</si>
  <si>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</si>
  <si>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</si>
  <si>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</si>
  <si>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</si>
  <si>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</si>
  <si>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</si>
  <si>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</si>
  <si>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</si>
  <si>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</si>
  <si>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</si>
  <si>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</si>
  <si>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</si>
  <si>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</si>
  <si>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</si>
  <si>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</si>
  <si>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</si>
  <si>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</si>
  <si>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</si>
  <si>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</si>
  <si>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</si>
  <si>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</si>
  <si>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</si>
  <si>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</si>
  <si>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</si>
  <si>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</si>
  <si>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</si>
  <si>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</si>
  <si>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</si>
  <si>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</si>
  <si>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</si>
  <si>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</si>
  <si>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</si>
  <si>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</si>
  <si>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</si>
  <si>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</si>
  <si>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</si>
  <si>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</si>
  <si>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</si>
  <si>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</si>
  <si>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</si>
  <si>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</si>
  <si>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</si>
  <si>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</si>
  <si>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</si>
  <si>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</si>
  <si>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</si>
  <si>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</si>
  <si>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</si>
  <si>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</si>
  <si>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</si>
  <si>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</si>
  <si>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</si>
  <si>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</si>
  <si>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</si>
  <si>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</si>
  <si>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</si>
  <si>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</si>
  <si>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</si>
  <si>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</si>
  <si>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</si>
  <si>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</si>
  <si>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</si>
  <si>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</si>
  <si>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</si>
  <si>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</si>
  <si>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</si>
  <si>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</si>
  <si>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</si>
  <si>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</si>
  <si>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</si>
  <si>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</si>
  <si>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</si>
  <si>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</si>
  <si>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</si>
  <si>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</si>
  <si>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</si>
  <si>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</si>
  <si>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</si>
  <si>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</si>
  <si>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</si>
  <si>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</si>
  <si>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</si>
  <si>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</si>
  <si>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</si>
  <si>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</si>
  <si>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</si>
  <si>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</si>
  <si>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</si>
  <si>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</si>
  <si>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</si>
  <si>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</si>
  <si>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</si>
  <si>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</si>
  <si>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</si>
  <si>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</si>
  <si>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</si>
  <si>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</si>
  <si>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</si>
  <si>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</si>
  <si>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</si>
  <si>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</si>
  <si>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</si>
  <si>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</si>
  <si>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</si>
  <si>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</si>
  <si>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</si>
  <si>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</si>
  <si>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</si>
  <si>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</si>
  <si>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</si>
  <si>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</si>
  <si>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</si>
  <si>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</si>
  <si>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</si>
  <si>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</si>
  <si>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</si>
  <si>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</si>
  <si>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</si>
  <si>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</si>
  <si>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</si>
  <si>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</si>
  <si>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</si>
  <si>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</si>
  <si>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</si>
  <si>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</si>
  <si>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</si>
  <si>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</si>
  <si>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</si>
  <si>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</si>
  <si>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</si>
  <si>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</si>
  <si>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</si>
  <si>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</si>
  <si>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</si>
  <si>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</si>
  <si>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</si>
  <si>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</si>
  <si>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</si>
  <si>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</si>
  <si>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</si>
  <si>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</si>
  <si>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</si>
  <si>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</si>
  <si>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</si>
  <si>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</si>
  <si>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</si>
  <si>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</si>
  <si>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</si>
  <si>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</si>
  <si>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</si>
  <si>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</si>
  <si>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</si>
  <si>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</si>
  <si>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</si>
  <si>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</si>
  <si>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</si>
  <si>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</si>
  <si>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</si>
  <si>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</si>
  <si>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</si>
  <si>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</si>
  <si>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</si>
  <si>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</si>
  <si>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</si>
  <si>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</si>
  <si>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</si>
  <si>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</si>
  <si>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</si>
  <si>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</si>
  <si>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</si>
  <si>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</si>
  <si>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</si>
  <si>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</si>
  <si>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</si>
  <si>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</si>
  <si>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</si>
  <si>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</si>
  <si>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</si>
  <si>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</si>
  <si>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</si>
  <si>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</si>
  <si>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</si>
  <si>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</si>
  <si>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</si>
  <si>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</si>
  <si>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</si>
  <si>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</si>
  <si>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</si>
  <si>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</si>
  <si>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</si>
  <si>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</si>
  <si>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</si>
  <si>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</si>
  <si>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</si>
  <si>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</si>
  <si>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</si>
  <si>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</si>
  <si>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</si>
  <si>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</si>
  <si>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</si>
  <si>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</si>
  <si>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</si>
  <si>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</si>
  <si>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</si>
  <si>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</si>
  <si>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</si>
  <si>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</si>
  <si>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</si>
  <si>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</si>
  <si>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</si>
  <si>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</si>
  <si>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</si>
  <si>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</si>
  <si>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</si>
  <si>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</si>
  <si>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</si>
  <si>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</si>
  <si>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</si>
  <si>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</si>
  <si>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</si>
  <si>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</si>
  <si>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</si>
  <si>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</si>
  <si>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</si>
  <si>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</si>
  <si>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</si>
  <si>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</si>
  <si>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</si>
  <si>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</si>
  <si>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</si>
  <si>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</si>
  <si>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</si>
  <si>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</si>
  <si>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</si>
  <si>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</si>
  <si>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</si>
  <si>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</si>
  <si>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</si>
  <si>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</si>
  <si>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</si>
  <si>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</si>
  <si>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</si>
  <si>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</si>
  <si>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</si>
  <si>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</si>
  <si>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</si>
  <si>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</si>
  <si>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</si>
  <si>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</si>
  <si>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</si>
  <si>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</si>
  <si>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</si>
  <si>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</si>
  <si>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</si>
  <si>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</si>
  <si>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</si>
  <si>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</si>
  <si>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</si>
  <si>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</si>
  <si>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</si>
  <si>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</si>
  <si>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</si>
  <si>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</si>
  <si>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</si>
  <si>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</si>
  <si>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</si>
  <si>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</si>
  <si>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</si>
  <si>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</si>
  <si>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</si>
  <si>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</si>
  <si>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</si>
  <si>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</si>
  <si>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</si>
  <si>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</si>
  <si>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</si>
  <si>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</si>
  <si>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</si>
  <si>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</si>
  <si>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</si>
  <si>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</si>
  <si>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</si>
  <si>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</si>
  <si>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</si>
  <si>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</si>
  <si>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</si>
  <si>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</si>
  <si>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</si>
  <si>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</si>
  <si>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</si>
  <si>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</si>
  <si>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</si>
  <si>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</si>
  <si>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</si>
  <si>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</si>
  <si>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</si>
  <si>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</si>
  <si>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</si>
  <si>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</si>
  <si>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</si>
  <si>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</si>
  <si>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</si>
  <si>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</si>
  <si>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</si>
  <si>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</si>
  <si>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</si>
  <si>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</si>
  <si>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</si>
  <si>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</si>
  <si>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</si>
  <si>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</si>
  <si>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</si>
  <si>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</si>
  <si>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</si>
  <si>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</si>
  <si>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</si>
  <si>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</si>
  <si>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</si>
  <si>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</si>
  <si>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</si>
  <si>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</si>
  <si>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</si>
  <si>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</si>
  <si>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</si>
  <si>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</si>
  <si>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</si>
  <si>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</si>
  <si>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</si>
  <si>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</si>
  <si>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</si>
  <si>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</si>
  <si>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</si>
  <si>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</si>
  <si>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</si>
  <si>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</si>
  <si>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</si>
  <si>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</si>
  <si>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</si>
  <si>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</si>
  <si>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</si>
  <si>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</si>
  <si>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</si>
  <si>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</si>
  <si>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</si>
  <si>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</si>
  <si>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</si>
  <si>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</si>
  <si>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</si>
  <si>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</si>
  <si>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</si>
  <si>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</si>
  <si>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</si>
  <si>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</si>
  <si>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</si>
  <si>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</si>
  <si>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</si>
  <si>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</si>
  <si>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</si>
  <si>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</si>
  <si>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</si>
  <si>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</si>
  <si>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</si>
  <si>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</si>
  <si>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</si>
  <si>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</si>
  <si>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</si>
  <si>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</si>
  <si>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</si>
  <si>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</si>
  <si>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</si>
  <si>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</si>
  <si>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</si>
  <si>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</si>
  <si>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</si>
  <si>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</si>
  <si>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</si>
  <si>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</si>
  <si>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</si>
  <si>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</si>
  <si>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</si>
  <si>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</si>
  <si>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</si>
  <si>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</si>
  <si>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</si>
  <si>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</si>
  <si>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</si>
  <si>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</si>
  <si>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</si>
  <si>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</si>
  <si>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</si>
  <si>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</si>
  <si>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</si>
  <si>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</si>
  <si>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</si>
  <si>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</si>
  <si>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</si>
  <si>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</si>
  <si>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</si>
  <si>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</si>
  <si>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</si>
  <si>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</si>
  <si>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</si>
  <si>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</si>
  <si>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</si>
  <si>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</si>
  <si>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</si>
  <si>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</si>
  <si>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</si>
  <si>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</si>
  <si>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</si>
  <si>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</si>
  <si>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</si>
  <si>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</si>
  <si>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</si>
  <si>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</si>
  <si>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</si>
  <si>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</si>
  <si>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</si>
  <si>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</si>
  <si>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</si>
  <si>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</si>
  <si>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</si>
  <si>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</si>
  <si>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</si>
  <si>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</si>
  <si>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</si>
  <si>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</si>
  <si>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</si>
  <si>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</si>
  <si>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</si>
  <si>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</si>
  <si>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</si>
  <si>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</si>
  <si>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</si>
  <si>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</si>
  <si>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</si>
  <si>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</si>
  <si>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</si>
  <si>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</si>
  <si>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</si>
  <si>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</si>
  <si>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</si>
  <si>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</si>
  <si>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</si>
  <si>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</si>
  <si>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</si>
  <si>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</si>
  <si>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</si>
  <si>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</si>
  <si>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</si>
  <si>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</si>
  <si>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</si>
  <si>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</si>
  <si>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</si>
  <si>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</si>
  <si>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</si>
  <si>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</si>
  <si>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</si>
  <si>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</si>
  <si>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</si>
  <si>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</si>
  <si>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</si>
  <si>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</si>
  <si>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</si>
  <si>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</si>
  <si>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</si>
  <si>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</si>
  <si>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</si>
  <si>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</si>
  <si>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</si>
  <si>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</si>
  <si>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</si>
  <si>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</si>
  <si>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</si>
  <si>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</si>
  <si>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</si>
  <si>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</si>
  <si>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</si>
  <si>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</si>
  <si>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</si>
  <si>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</si>
  <si>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</si>
  <si>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</si>
  <si>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</si>
  <si>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</si>
  <si>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</si>
  <si>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</si>
  <si>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</si>
  <si>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</si>
  <si>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</si>
  <si>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</si>
  <si>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</si>
  <si>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</si>
  <si>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</si>
  <si>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</si>
  <si>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</si>
  <si>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</si>
  <si>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</si>
  <si>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</si>
  <si>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</si>
  <si>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</si>
  <si>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</si>
  <si>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</si>
  <si>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</si>
  <si>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</si>
  <si>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</si>
  <si>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</si>
  <si>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</si>
  <si>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</si>
  <si>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</si>
  <si>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</si>
  <si>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</si>
  <si>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</si>
  <si>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</si>
  <si>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</si>
  <si>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</si>
  <si>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</si>
  <si>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</si>
  <si>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</si>
  <si>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</si>
  <si>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</si>
  <si>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</si>
  <si>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</si>
  <si>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</si>
  <si>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</si>
  <si>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</si>
  <si>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</si>
  <si>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</si>
  <si>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</si>
  <si>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</si>
  <si>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</si>
  <si>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</si>
  <si>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</si>
  <si>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</si>
  <si>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</si>
  <si>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</si>
  <si>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</si>
  <si>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</si>
  <si>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</si>
  <si>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</si>
  <si>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</si>
  <si>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</si>
  <si>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</si>
  <si>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</si>
  <si>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</si>
  <si>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</si>
  <si>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</si>
  <si>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</si>
  <si>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</si>
  <si>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</si>
  <si>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</si>
  <si>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</si>
  <si>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</si>
  <si>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</si>
  <si>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</si>
  <si>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</si>
  <si>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</si>
  <si>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</si>
  <si>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</si>
  <si>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</si>
  <si>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</si>
  <si>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</si>
  <si>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</si>
  <si>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</si>
  <si>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</si>
  <si>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</si>
  <si>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</si>
  <si>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</si>
  <si>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</si>
  <si>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</si>
  <si>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</si>
  <si>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</si>
  <si>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</si>
  <si>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</si>
  <si>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</si>
  <si>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</si>
  <si>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</si>
  <si>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</si>
  <si>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</si>
  <si>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</si>
  <si>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</si>
  <si>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</si>
  <si>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</si>
  <si>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</si>
  <si>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</si>
  <si>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</si>
  <si>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</si>
  <si>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</si>
  <si>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</si>
  <si>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</si>
  <si>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</si>
  <si>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</si>
  <si>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</si>
  <si>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</si>
  <si>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</si>
  <si>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</si>
  <si>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</si>
  <si>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</si>
  <si>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</si>
  <si>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</si>
  <si>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</si>
  <si>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</si>
  <si>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</si>
  <si>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</si>
  <si>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</si>
  <si>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</si>
  <si>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</si>
  <si>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</si>
  <si>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</si>
  <si>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</si>
  <si>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</si>
  <si>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</si>
  <si>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</si>
  <si>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</si>
  <si>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</si>
  <si>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</si>
  <si>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</si>
  <si>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</si>
  <si>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</si>
  <si>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</si>
  <si>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</si>
  <si>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</si>
  <si>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</si>
  <si>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</si>
  <si>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</si>
  <si>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</si>
  <si>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</si>
  <si>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</si>
  <si>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</si>
  <si>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</si>
  <si>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</si>
  <si>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</si>
  <si>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</si>
  <si>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</si>
  <si>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</si>
  <si>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</si>
  <si>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</si>
  <si>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</si>
  <si>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</si>
  <si>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</si>
  <si>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</si>
  <si>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</si>
  <si>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</si>
  <si>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</si>
  <si>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</si>
  <si>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</si>
  <si>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</si>
  <si>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</si>
  <si>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</si>
  <si>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</si>
  <si>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</si>
  <si>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</si>
  <si>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</si>
  <si>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</si>
  <si>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</si>
  <si>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</si>
  <si>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</si>
  <si>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</si>
  <si>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</si>
  <si>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</si>
  <si>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</si>
  <si>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</si>
  <si>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</si>
  <si>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</si>
  <si>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</si>
  <si>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</si>
  <si>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</si>
  <si>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</si>
  <si>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</si>
  <si>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</si>
  <si>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</si>
  <si>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</si>
  <si>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</si>
  <si>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</si>
  <si>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</si>
  <si>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</si>
  <si>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</si>
  <si>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</si>
  <si>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</si>
  <si>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</si>
  <si>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</si>
  <si>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</si>
  <si>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</si>
  <si>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</si>
  <si>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</si>
  <si>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</si>
  <si>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</si>
  <si>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</si>
  <si>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</si>
  <si>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</si>
  <si>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</si>
  <si>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</si>
  <si>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</si>
  <si>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</si>
  <si>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</si>
  <si>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</si>
  <si>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</si>
  <si>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</si>
  <si>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</si>
  <si>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</si>
  <si>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</si>
  <si>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</si>
  <si>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</si>
  <si>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</si>
  <si>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</si>
  <si>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</si>
  <si>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</si>
  <si>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</si>
  <si>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</si>
  <si>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</si>
  <si>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</si>
  <si>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</si>
  <si>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</si>
  <si>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</si>
  <si>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</si>
  <si>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</si>
  <si>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</si>
  <si>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</si>
  <si>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</si>
  <si>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</si>
  <si>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</si>
  <si>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</si>
  <si>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</si>
  <si>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</si>
  <si>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</si>
  <si>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</si>
  <si>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</si>
  <si>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</si>
  <si>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</si>
  <si>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</si>
  <si>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</si>
  <si>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</si>
  <si>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</si>
  <si>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</si>
  <si>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</si>
  <si>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</si>
  <si>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</si>
  <si>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</si>
  <si>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</si>
  <si>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</si>
  <si>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</si>
  <si>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</si>
  <si>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</si>
  <si>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</si>
  <si>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</si>
  <si>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</si>
  <si>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</si>
  <si>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</si>
  <si>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</si>
  <si>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</si>
  <si>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</si>
  <si>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</si>
  <si>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</si>
  <si>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</si>
  <si>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</si>
  <si>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</si>
  <si>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</si>
  <si>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</si>
  <si>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</si>
  <si>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</si>
  <si>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</si>
  <si>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</si>
  <si>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</si>
  <si>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</si>
  <si>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</si>
  <si>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</si>
  <si>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</si>
  <si>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</si>
  <si>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</si>
  <si>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</si>
  <si>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</si>
  <si>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</si>
  <si>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</si>
  <si>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</si>
  <si>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</si>
  <si>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</si>
  <si>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</si>
  <si>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</si>
  <si>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</si>
  <si>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</si>
  <si>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</si>
  <si>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</si>
  <si>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</si>
  <si>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</si>
  <si>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</si>
  <si>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</si>
  <si>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</si>
  <si>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</si>
  <si>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</si>
  <si>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</si>
  <si>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</si>
  <si>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</si>
  <si>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</si>
  <si>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</si>
  <si>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</si>
  <si>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</si>
  <si>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</si>
  <si>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</si>
  <si>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</si>
  <si>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</si>
  <si>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</si>
  <si>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</si>
  <si>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</si>
  <si>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</si>
  <si>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</si>
  <si>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</si>
  <si>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</si>
  <si>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</si>
  <si>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</si>
  <si>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</si>
  <si>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</si>
  <si>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</si>
  <si>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</si>
  <si>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</si>
  <si>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</si>
  <si>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</si>
  <si>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</si>
  <si>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</si>
  <si>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</si>
  <si>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</si>
  <si>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</si>
  <si>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</si>
  <si>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</si>
  <si>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</si>
  <si>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</si>
  <si>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</si>
  <si>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</si>
  <si>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</si>
  <si>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</si>
  <si>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</si>
  <si>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</si>
  <si>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</si>
  <si>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</si>
  <si>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</si>
  <si>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</si>
  <si>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</si>
  <si>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</si>
  <si>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</si>
  <si>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</si>
  <si>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</si>
  <si>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</si>
  <si>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</si>
  <si>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</si>
  <si>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</si>
  <si>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</si>
  <si>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</si>
  <si>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</si>
  <si>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</si>
  <si>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</si>
  <si>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</si>
  <si>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</si>
  <si>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</si>
  <si>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</si>
  <si>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</si>
  <si>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</si>
  <si>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</si>
  <si>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</si>
  <si>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</si>
  <si>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</si>
  <si>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</si>
  <si>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</si>
  <si>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</si>
  <si>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</si>
  <si>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</si>
  <si>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</si>
  <si>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</si>
  <si>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</si>
  <si>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</si>
  <si>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</si>
  <si>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</si>
  <si>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</si>
  <si>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</si>
  <si>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</si>
  <si>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</si>
  <si>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</si>
  <si>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</si>
  <si>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</si>
  <si>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</si>
  <si>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</si>
  <si>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</si>
  <si>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</si>
  <si>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</si>
  <si>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</si>
  <si>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</si>
  <si>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</si>
  <si>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</si>
  <si>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</si>
  <si>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</si>
  <si>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</si>
  <si>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</si>
  <si>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</si>
  <si>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</si>
  <si>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</si>
  <si>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</si>
  <si>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</si>
  <si>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</si>
  <si>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</si>
  <si>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</si>
  <si>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</si>
  <si>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</si>
  <si>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</si>
  <si>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</si>
  <si>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</si>
  <si>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</si>
  <si>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</si>
  <si>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</si>
  <si>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</si>
  <si>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</si>
  <si>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</si>
  <si>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</si>
  <si>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</si>
  <si>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</si>
  <si>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</si>
  <si>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</si>
  <si>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</si>
  <si>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</si>
  <si>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</si>
  <si>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</si>
  <si>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</si>
  <si>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</si>
  <si>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</si>
  <si>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</si>
  <si>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</si>
  <si>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</si>
  <si>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</si>
  <si>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</si>
  <si>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</si>
  <si>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</si>
  <si>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</si>
  <si>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</si>
  <si>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</si>
  <si>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</si>
  <si>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</si>
  <si>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</si>
  <si>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</si>
  <si>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</si>
  <si>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</si>
  <si>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</si>
  <si>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</si>
  <si>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</si>
  <si>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</si>
  <si>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</si>
  <si>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</si>
  <si>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</si>
  <si>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</si>
  <si>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</si>
  <si>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</si>
  <si>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</si>
  <si>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</si>
  <si>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</si>
  <si>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</si>
  <si>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</si>
  <si>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</si>
  <si>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</si>
  <si>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</si>
  <si>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</si>
  <si>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</si>
  <si>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</si>
  <si>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</si>
  <si>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</si>
  <si>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</si>
  <si>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</si>
  <si>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</si>
  <si>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</si>
  <si>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</si>
  <si>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</si>
  <si>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</si>
  <si>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</si>
  <si>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</si>
  <si>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</si>
  <si>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</si>
  <si>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</si>
  <si>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</si>
  <si>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</si>
  <si>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</si>
  <si>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</si>
  <si>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</si>
  <si>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</si>
  <si>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</si>
  <si>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</si>
  <si>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</si>
  <si>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</si>
  <si>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</si>
  <si>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</si>
  <si>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</si>
  <si>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</si>
  <si>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</si>
  <si>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</si>
  <si>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</si>
  <si>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</si>
  <si>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</si>
  <si>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</si>
  <si>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</si>
  <si>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</si>
  <si>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</si>
  <si>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</si>
  <si>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</si>
  <si>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</si>
  <si>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</si>
  <si>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</si>
  <si>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</si>
  <si>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</si>
  <si>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</si>
  <si>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</si>
  <si>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</si>
  <si>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</si>
  <si>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</si>
  <si>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</si>
  <si>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</si>
  <si>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</si>
  <si>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</si>
  <si>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</si>
  <si>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</si>
  <si>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</si>
  <si>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</si>
  <si>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</si>
  <si>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</si>
  <si>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</si>
  <si>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</si>
  <si>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</si>
  <si>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</si>
  <si>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</si>
  <si>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</si>
  <si>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</si>
  <si>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</si>
  <si>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</si>
  <si>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</si>
  <si>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</si>
  <si>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</si>
  <si>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</si>
  <si>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</si>
  <si>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</si>
  <si>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</si>
  <si>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</si>
  <si>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</si>
  <si>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</si>
  <si>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</si>
  <si>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</si>
  <si>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</si>
  <si>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</si>
  <si>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</si>
  <si>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</si>
  <si>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</si>
  <si>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</si>
  <si>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</si>
  <si>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</si>
  <si>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</si>
  <si>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</si>
  <si>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</si>
  <si>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</si>
  <si>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</si>
  <si>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</si>
  <si>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</si>
  <si>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</si>
  <si>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</si>
  <si>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</si>
  <si>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</si>
  <si>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</si>
  <si>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</si>
  <si>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</si>
  <si>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</si>
  <si>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</si>
  <si>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</si>
  <si>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</si>
  <si>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</si>
  <si>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</si>
  <si>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</si>
  <si>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</si>
  <si>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</si>
  <si>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</si>
  <si>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</si>
  <si>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</si>
  <si>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</si>
  <si>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</si>
  <si>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</si>
  <si>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</si>
  <si>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</si>
  <si>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</si>
  <si>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</si>
  <si>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</si>
  <si>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</si>
  <si>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</si>
  <si>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</si>
  <si>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</si>
  <si>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</si>
  <si>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</si>
  <si>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</si>
  <si>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</si>
  <si>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</si>
  <si>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</si>
  <si>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</si>
  <si>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</si>
  <si>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</si>
  <si>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</si>
  <si>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</si>
  <si>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</si>
  <si>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</si>
  <si>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</si>
  <si>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</si>
  <si>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</si>
  <si>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</si>
  <si>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</si>
  <si>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</si>
  <si>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</si>
  <si>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</si>
  <si>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</si>
  <si>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</si>
  <si>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</si>
  <si>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</si>
  <si>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</si>
  <si>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</si>
  <si>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</si>
  <si>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</si>
  <si>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</si>
  <si>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</si>
  <si>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</si>
  <si>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</si>
  <si>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</si>
  <si>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</si>
  <si>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</si>
  <si>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</si>
  <si>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</si>
  <si>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</si>
  <si>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</si>
  <si>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</si>
  <si>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</si>
  <si>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</si>
  <si>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</si>
  <si>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</si>
  <si>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</si>
  <si>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</si>
  <si>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</si>
  <si>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</si>
  <si>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</si>
  <si>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</si>
  <si>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</si>
  <si>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</si>
  <si>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</si>
  <si>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</si>
  <si>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</si>
  <si>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</si>
  <si>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</si>
  <si>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</si>
  <si>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</si>
  <si>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</si>
  <si>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</si>
  <si>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</si>
  <si>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</si>
  <si>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</si>
  <si>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</si>
  <si>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</si>
  <si>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</si>
  <si>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</si>
  <si>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</si>
  <si>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</si>
  <si>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</si>
  <si>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</si>
  <si>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</si>
  <si>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</si>
  <si>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</si>
  <si>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</si>
  <si>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</si>
  <si>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</si>
  <si>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</si>
  <si>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</si>
  <si>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</si>
  <si>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</si>
  <si>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</si>
  <si>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</si>
  <si>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</si>
  <si>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</si>
  <si>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</si>
  <si>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</si>
  <si>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</si>
  <si>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</si>
  <si>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</si>
  <si>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</si>
  <si>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</si>
  <si>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</si>
  <si>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</si>
  <si>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</si>
  <si>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</si>
  <si>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</si>
  <si>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</si>
  <si>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</si>
  <si>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</si>
  <si>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</si>
  <si>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</si>
  <si>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</si>
  <si>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</si>
  <si>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</si>
  <si>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</si>
  <si>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</si>
  <si>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</si>
  <si>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</si>
  <si>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</si>
  <si>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</si>
  <si>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</si>
  <si>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</si>
  <si>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</si>
  <si>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</si>
  <si>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</si>
  <si>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</si>
  <si>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</si>
  <si>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</si>
  <si>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</si>
  <si>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</si>
  <si>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</si>
  <si>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</si>
  <si>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</si>
  <si>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</si>
  <si>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</si>
  <si>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</si>
  <si>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</si>
  <si>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</si>
  <si>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</si>
  <si>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</si>
  <si>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</si>
  <si>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</si>
  <si>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</si>
  <si>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</si>
  <si>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</si>
  <si>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</si>
  <si>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</si>
  <si>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</si>
  <si>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</si>
  <si>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</si>
  <si>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</si>
  <si>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</si>
  <si>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</si>
  <si>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</si>
  <si>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</si>
  <si>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</si>
  <si>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</si>
  <si>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</si>
  <si>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</si>
  <si>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</si>
  <si>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</si>
  <si>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</si>
  <si>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</si>
  <si>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</si>
  <si>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</si>
  <si>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</si>
  <si>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</si>
  <si>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</si>
  <si>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</si>
  <si>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</si>
  <si>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</si>
  <si>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</si>
  <si>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</si>
  <si>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</si>
  <si>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</si>
  <si>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</si>
  <si>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</si>
  <si>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</si>
  <si>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</si>
  <si>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</si>
  <si>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</si>
  <si>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</si>
  <si>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</si>
  <si>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</si>
  <si>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</si>
  <si>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</si>
  <si>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</si>
  <si>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</si>
  <si>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</si>
  <si>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</si>
  <si>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</si>
  <si>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</si>
  <si>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</si>
  <si>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</si>
  <si>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</si>
  <si>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</si>
  <si>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</si>
  <si>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</si>
  <si>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</si>
  <si>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</si>
  <si>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</si>
  <si>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</si>
  <si>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</si>
  <si>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</si>
  <si>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</si>
  <si>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</si>
  <si>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</si>
  <si>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</si>
  <si>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</si>
  <si>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</si>
  <si>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</si>
  <si>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</si>
  <si>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</si>
  <si>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</si>
  <si>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</si>
  <si>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</si>
  <si>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</si>
  <si>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</si>
  <si>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</si>
  <si>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</si>
  <si>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</si>
  <si>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</si>
  <si>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</si>
  <si>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</si>
  <si>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</si>
  <si>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</si>
  <si>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</si>
  <si>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</si>
  <si>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</si>
  <si>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</si>
  <si>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</si>
  <si>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</si>
  <si>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</si>
  <si>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</si>
  <si>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</si>
  <si>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</si>
  <si>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</si>
  <si>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</si>
  <si>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</si>
  <si>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</si>
  <si>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</si>
  <si>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</si>
  <si>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</si>
  <si>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</si>
  <si>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</si>
  <si>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</si>
  <si>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</si>
  <si>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</si>
  <si>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</si>
  <si>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</si>
  <si>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</si>
  <si>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</si>
  <si>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</si>
  <si>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</si>
  <si>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</si>
  <si>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</si>
  <si>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</si>
  <si>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</si>
  <si>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</si>
  <si>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</si>
  <si>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</si>
  <si>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</si>
  <si>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</si>
  <si>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</si>
  <si>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</si>
  <si>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</si>
  <si>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</si>
  <si>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</si>
  <si>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</si>
  <si>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</si>
  <si>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</si>
  <si>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</si>
  <si>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</si>
  <si>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</si>
  <si>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</si>
  <si>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</si>
  <si>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</si>
  <si>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</si>
  <si>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</si>
  <si>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</si>
  <si>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</si>
  <si>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</si>
  <si>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</si>
  <si>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</si>
  <si>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</si>
  <si>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</si>
  <si>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</si>
  <si>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</si>
  <si>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</si>
  <si>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</si>
  <si>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</si>
  <si>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</si>
  <si>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</si>
  <si>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</si>
  <si>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</si>
  <si>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</si>
  <si>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</si>
  <si>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</si>
  <si>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</si>
  <si>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</si>
  <si>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</si>
  <si>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</si>
  <si>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</si>
  <si>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</si>
  <si>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</si>
  <si>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</si>
  <si>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</si>
  <si>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</si>
  <si>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</si>
  <si>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</si>
  <si>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</si>
  <si>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</si>
  <si>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</si>
  <si>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</si>
  <si>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</si>
  <si>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</si>
  <si>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</si>
  <si>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</si>
  <si>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</si>
  <si>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</si>
  <si>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</si>
  <si>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</si>
  <si>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</si>
  <si>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</si>
  <si>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</si>
  <si>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</si>
  <si>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</si>
  <si>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</si>
  <si>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</si>
  <si>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</si>
  <si>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</si>
  <si>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</si>
  <si>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</si>
  <si>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</si>
  <si>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</si>
  <si>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</si>
  <si>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</si>
  <si>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</si>
  <si>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</si>
  <si>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</si>
  <si>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</si>
  <si>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</si>
  <si>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</si>
  <si>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</si>
  <si>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</si>
  <si>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</si>
  <si>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</si>
  <si>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</si>
  <si>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</si>
  <si>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</si>
  <si>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</si>
  <si>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</si>
  <si>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</si>
  <si>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</si>
  <si>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</si>
  <si>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</si>
  <si>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</si>
  <si>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</si>
  <si>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</si>
  <si>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</si>
  <si>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</si>
  <si>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</si>
  <si>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</si>
  <si>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</si>
  <si>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</si>
  <si>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</si>
  <si>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</si>
  <si>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</si>
  <si>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</si>
  <si>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</si>
  <si>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</si>
  <si>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</si>
  <si>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</si>
  <si>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</si>
  <si>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</si>
  <si>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</si>
  <si>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</si>
  <si>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</si>
  <si>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</si>
  <si>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</si>
  <si>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</si>
  <si>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</si>
  <si>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</si>
  <si>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</si>
  <si>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</si>
  <si>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</si>
  <si>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</si>
  <si>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</si>
  <si>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</si>
  <si>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</si>
  <si>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</si>
  <si>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</si>
  <si>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</si>
  <si>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</si>
  <si>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</si>
  <si>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</si>
  <si>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</si>
  <si>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</si>
  <si>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</si>
  <si>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</si>
  <si>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</si>
  <si>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</si>
  <si>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</si>
  <si>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</si>
  <si>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</si>
  <si>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</si>
  <si>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</si>
  <si>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</si>
  <si>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</si>
  <si>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</si>
  <si>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</si>
  <si>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</si>
  <si>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</si>
  <si>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</si>
  <si>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</si>
  <si>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</si>
  <si>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</si>
  <si>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</si>
  <si>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</si>
  <si>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</si>
  <si>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</si>
  <si>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</si>
  <si>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</si>
  <si>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</si>
  <si>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</si>
  <si>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</si>
  <si>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</si>
  <si>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</si>
  <si>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</si>
  <si>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</si>
  <si>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</si>
  <si>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</si>
  <si>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</si>
  <si>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</si>
  <si>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</si>
  <si>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</si>
  <si>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</si>
  <si>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</si>
  <si>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</si>
  <si>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</si>
  <si>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</si>
  <si>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</si>
  <si>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</si>
  <si>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</si>
  <si>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</si>
  <si>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</si>
  <si>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</si>
  <si>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</si>
  <si>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</si>
  <si>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</si>
  <si>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</si>
  <si>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</si>
  <si>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</si>
  <si>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</si>
  <si>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</si>
  <si>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</si>
  <si>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</si>
  <si>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</si>
  <si>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</si>
  <si>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</si>
  <si>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</si>
  <si>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</si>
  <si>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</si>
  <si>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</si>
  <si>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</si>
  <si>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</si>
  <si>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</si>
  <si>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</si>
  <si>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</si>
  <si>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</si>
  <si>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</si>
  <si>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</si>
  <si>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</si>
  <si>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</si>
  <si>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</si>
  <si>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</si>
  <si>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</si>
  <si>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</si>
  <si>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</si>
  <si>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</si>
  <si>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</si>
  <si>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</si>
  <si>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</si>
  <si>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</si>
  <si>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</si>
  <si>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</si>
  <si>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</si>
  <si>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</si>
  <si>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</si>
  <si>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</si>
  <si>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</si>
  <si>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</si>
  <si>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</si>
  <si>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</si>
  <si>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</si>
  <si>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</si>
  <si>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</si>
  <si>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</si>
  <si>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</si>
  <si>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</si>
  <si>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</si>
  <si>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</si>
  <si>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</si>
  <si>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</si>
  <si>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</si>
  <si>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</si>
  <si>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</si>
  <si>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</si>
  <si>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</si>
  <si>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</si>
  <si>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</si>
  <si>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</si>
  <si>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</si>
  <si>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</si>
  <si>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</si>
  <si>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</si>
  <si>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</si>
  <si>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</si>
  <si>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</si>
  <si>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</si>
  <si>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</si>
  <si>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</si>
  <si>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</si>
  <si>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</si>
  <si>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</si>
  <si>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</si>
  <si>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</si>
  <si>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</si>
  <si>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</si>
  <si>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</si>
  <si>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</si>
  <si>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</si>
  <si>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</si>
  <si>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</si>
  <si>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</si>
  <si>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</si>
  <si>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</si>
  <si>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</si>
  <si>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</si>
  <si>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</si>
  <si>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</si>
  <si>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</si>
  <si>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</si>
  <si>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</si>
  <si>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</si>
  <si>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</si>
  <si>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</si>
  <si>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</si>
  <si>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</si>
  <si>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</si>
  <si>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</si>
  <si>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</si>
  <si>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</si>
  <si>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</si>
  <si>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</si>
  <si>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</si>
  <si>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</si>
  <si>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</si>
  <si>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</si>
  <si>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</si>
  <si>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</si>
  <si>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</si>
  <si>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</si>
  <si>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</si>
  <si>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</si>
  <si>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</si>
  <si>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</si>
  <si>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</si>
  <si>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</si>
  <si>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</si>
  <si>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</si>
  <si>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</si>
  <si>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</si>
  <si>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</si>
  <si>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</si>
  <si>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</si>
  <si>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</si>
  <si>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</si>
  <si>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</si>
  <si>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</si>
  <si>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</si>
  <si>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</si>
  <si>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</si>
  <si>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</si>
  <si>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</si>
  <si>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</si>
  <si>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</si>
  <si>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</si>
  <si>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</si>
  <si>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</si>
  <si>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</si>
  <si>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</si>
  <si>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</si>
  <si>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</si>
  <si>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</si>
  <si>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</si>
  <si>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</si>
  <si>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</si>
  <si>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</si>
  <si>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</si>
  <si>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</si>
  <si>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</si>
  <si>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</si>
  <si>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</si>
  <si>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</si>
  <si>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</si>
  <si>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</si>
  <si>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</si>
  <si>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</si>
  <si>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</si>
  <si>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</si>
  <si>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</si>
  <si>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</si>
  <si>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</si>
  <si>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</si>
  <si>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</si>
  <si>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</si>
  <si>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</si>
  <si>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</si>
  <si>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</si>
  <si>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</si>
  <si>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</si>
  <si>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</si>
  <si>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</si>
  <si>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</si>
  <si>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</si>
  <si>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</si>
  <si>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</si>
  <si>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</si>
  <si>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</si>
  <si>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</si>
  <si>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</si>
  <si>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</si>
  <si>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</si>
  <si>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</si>
  <si>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</si>
  <si>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</si>
  <si>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</si>
  <si>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</si>
  <si>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</si>
  <si>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</si>
  <si>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</si>
  <si>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</si>
  <si>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</si>
  <si>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</si>
  <si>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</si>
  <si>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</si>
  <si>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</si>
  <si>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</si>
  <si>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</si>
  <si>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</si>
  <si>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</si>
  <si>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</si>
  <si>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</si>
  <si>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</si>
  <si>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</si>
  <si>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</si>
  <si>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</si>
  <si>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</si>
  <si>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</si>
  <si>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</si>
  <si>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</si>
  <si>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</si>
  <si>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</si>
  <si>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</si>
  <si>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</si>
  <si>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</si>
  <si>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</si>
  <si>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</si>
  <si>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</si>
  <si>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</si>
  <si>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</si>
  <si>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</si>
  <si>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</si>
  <si>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</si>
  <si>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</si>
  <si>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</si>
  <si>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</si>
  <si>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</si>
  <si>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</si>
  <si>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</si>
  <si>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</si>
  <si>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</si>
  <si>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</si>
  <si>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</si>
  <si>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</si>
  <si>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</si>
  <si>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</si>
  <si>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</si>
  <si>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</si>
  <si>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</si>
  <si>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</si>
  <si>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</si>
  <si>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</si>
  <si>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</si>
  <si>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</si>
  <si>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</si>
  <si>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</si>
  <si>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</si>
  <si>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</si>
  <si>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</si>
  <si>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</si>
  <si>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</si>
  <si>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</si>
  <si>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</si>
  <si>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</si>
  <si>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</si>
  <si>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</si>
  <si>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</si>
  <si>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</si>
  <si>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</si>
  <si>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</si>
  <si>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</si>
  <si>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</si>
  <si>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</si>
  <si>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</si>
  <si>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</si>
  <si>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</si>
  <si>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</si>
  <si>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</si>
  <si>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</si>
  <si>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</si>
  <si>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</si>
  <si>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</si>
  <si>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</si>
  <si>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</si>
  <si>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</si>
  <si>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</si>
  <si>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</si>
  <si>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</si>
  <si>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</si>
  <si>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</si>
  <si>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</si>
  <si>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</si>
  <si>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</si>
  <si>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</si>
  <si>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</si>
  <si>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</si>
  <si>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</si>
  <si>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</si>
  <si>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</si>
  <si>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</si>
  <si>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</si>
  <si>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</si>
  <si>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</si>
  <si>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</si>
  <si>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</si>
  <si>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</si>
  <si>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</si>
  <si>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</si>
  <si>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</si>
  <si>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</si>
  <si>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</si>
  <si>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</si>
  <si>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</si>
  <si>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</si>
  <si>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</si>
  <si>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</si>
  <si>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</si>
  <si>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</si>
  <si>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</si>
  <si>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</si>
  <si>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</si>
  <si>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</si>
  <si>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</si>
  <si>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</si>
  <si>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</si>
  <si>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</si>
  <si>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</si>
  <si>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</si>
  <si>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</si>
  <si>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</si>
  <si>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</si>
  <si>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</si>
  <si>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</si>
  <si>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</si>
  <si>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</si>
  <si>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</si>
  <si>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</si>
  <si>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</si>
  <si>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</si>
  <si>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</si>
  <si>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</si>
  <si>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</si>
  <si>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</si>
  <si>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</si>
  <si>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</si>
  <si>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</si>
  <si>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</si>
  <si>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</si>
  <si>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</si>
  <si>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</si>
  <si>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</si>
  <si>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</si>
  <si>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</si>
  <si>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</si>
  <si>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</si>
  <si>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</si>
  <si>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</si>
  <si>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</si>
  <si>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</si>
  <si>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</si>
  <si>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</si>
  <si>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</si>
  <si>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</si>
  <si>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</si>
  <si>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</si>
  <si>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</si>
  <si>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</si>
  <si>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</si>
  <si>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</si>
  <si>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</si>
  <si>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</si>
  <si>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</si>
  <si>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</si>
  <si>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</si>
  <si>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</si>
  <si>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</si>
  <si>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</si>
  <si>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</si>
  <si>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</si>
  <si>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</si>
  <si>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</si>
  <si>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</si>
  <si>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</si>
  <si>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</si>
  <si>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</si>
  <si>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</si>
  <si>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</si>
  <si>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</si>
  <si>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</si>
  <si>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</si>
  <si>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</si>
  <si>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</si>
  <si>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</si>
  <si>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</si>
  <si>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</si>
  <si>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</si>
  <si>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</si>
  <si>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</si>
  <si>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</si>
  <si>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</si>
  <si>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</si>
  <si>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</si>
  <si>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</si>
  <si>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</si>
  <si>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</si>
  <si>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</si>
  <si>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</si>
  <si>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</si>
  <si>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</si>
  <si>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</si>
  <si>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</si>
  <si>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</si>
  <si>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</si>
  <si>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</si>
  <si>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</si>
  <si>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</si>
  <si>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</si>
  <si>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</si>
  <si>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</si>
  <si>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</si>
  <si>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</si>
  <si>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</si>
  <si>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</si>
  <si>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</si>
  <si>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</si>
  <si>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</si>
  <si>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</si>
  <si>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</si>
  <si>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</si>
  <si>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</si>
  <si>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</si>
  <si>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</si>
  <si>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</si>
  <si>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</si>
  <si>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</si>
  <si>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</si>
  <si>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</si>
  <si>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</si>
  <si>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</si>
  <si>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</si>
  <si>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</si>
  <si>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</si>
  <si>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</si>
  <si>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</si>
  <si>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</si>
  <si>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</si>
  <si>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</si>
  <si>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</si>
  <si>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</si>
  <si>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</si>
  <si>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</si>
  <si>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</si>
  <si>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</si>
  <si>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</si>
  <si>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</si>
  <si>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</si>
  <si>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</si>
  <si>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</si>
  <si>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</si>
  <si>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</si>
  <si>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</si>
  <si>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</si>
  <si>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</si>
  <si>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</si>
  <si>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</si>
  <si>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</si>
  <si>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</si>
  <si>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</si>
  <si>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</si>
  <si>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</si>
  <si>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</si>
  <si>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</si>
  <si>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</si>
  <si>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</si>
  <si>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</si>
  <si>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</si>
  <si>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</si>
  <si>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</si>
  <si>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</si>
  <si>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</si>
  <si>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</si>
  <si>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</si>
  <si>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</si>
  <si>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</si>
  <si>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</si>
  <si>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</si>
  <si>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</si>
  <si>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</si>
  <si>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</si>
  <si>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</si>
  <si>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</si>
  <si>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</si>
  <si>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</si>
  <si>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</si>
  <si>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</si>
  <si>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</si>
  <si>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</si>
  <si>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</si>
  <si>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</si>
  <si>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</si>
  <si>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</si>
  <si>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</si>
  <si>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</si>
  <si>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</si>
  <si>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</si>
  <si>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</si>
  <si>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</si>
  <si>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</si>
  <si>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</si>
  <si>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</si>
  <si>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</si>
  <si>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</si>
  <si>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</si>
  <si>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</si>
  <si>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</si>
  <si>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</si>
  <si>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</si>
  <si>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</si>
  <si>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</si>
  <si>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</si>
  <si>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</si>
  <si>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</si>
  <si>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</si>
  <si>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</si>
  <si>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</si>
  <si>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</si>
  <si>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</si>
  <si>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</si>
  <si>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</si>
  <si>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</si>
  <si>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</si>
  <si>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</si>
  <si>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</si>
  <si>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</si>
  <si>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</si>
  <si>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</si>
  <si>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</si>
  <si>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</si>
  <si>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</si>
  <si>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</si>
  <si>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</si>
  <si>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</si>
  <si>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</si>
  <si>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</si>
  <si>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</si>
  <si>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</si>
  <si>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</si>
  <si>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</si>
  <si>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</si>
  <si>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</si>
  <si>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</si>
  <si>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</si>
  <si>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</si>
  <si>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</si>
  <si>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</si>
  <si>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</si>
  <si>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</si>
  <si>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</si>
  <si>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</si>
  <si>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</si>
  <si>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</si>
  <si>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</si>
  <si>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</si>
  <si>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</si>
  <si>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</si>
  <si>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</si>
  <si>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</si>
  <si>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</si>
  <si>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</si>
  <si>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</si>
  <si>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</si>
  <si>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</si>
  <si>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</si>
  <si>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</si>
  <si>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</si>
  <si>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</si>
  <si>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</si>
  <si>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</si>
  <si>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</si>
  <si>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</si>
  <si>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</si>
  <si>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</si>
  <si>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</si>
  <si>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</si>
  <si>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</si>
  <si>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</si>
  <si>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</si>
  <si>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</si>
  <si>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</si>
  <si>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</si>
  <si>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</si>
  <si>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</si>
  <si>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</si>
  <si>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</si>
  <si>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</si>
  <si>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</si>
  <si>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</si>
  <si>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</si>
  <si>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</si>
  <si>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</si>
  <si>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</si>
  <si>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</si>
  <si>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</si>
  <si>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</si>
  <si>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</si>
  <si>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</si>
  <si>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</si>
  <si>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</si>
  <si>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</si>
  <si>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</si>
  <si>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</si>
  <si>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</si>
  <si>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</si>
  <si>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</si>
  <si>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</si>
  <si>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</si>
  <si>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</si>
  <si>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</si>
  <si>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</si>
  <si>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</si>
  <si>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</si>
  <si>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</si>
  <si>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</si>
  <si>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</si>
  <si>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</si>
  <si>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</si>
  <si>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</si>
  <si>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</si>
  <si>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</si>
  <si>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</si>
  <si>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</si>
  <si>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</si>
  <si>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</si>
  <si>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</si>
  <si>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</si>
  <si>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</si>
  <si>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</si>
  <si>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</si>
  <si>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</si>
  <si>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</si>
  <si>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</si>
  <si>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</si>
  <si>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</si>
  <si>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</si>
  <si>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</si>
  <si>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</si>
  <si>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</si>
  <si>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</si>
  <si>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</si>
  <si>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</si>
  <si>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</si>
  <si>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</si>
  <si>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</si>
  <si>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</si>
  <si>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</si>
  <si>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</si>
  <si>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</si>
  <si>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</si>
  <si>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</si>
  <si>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</si>
  <si>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</si>
  <si>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</si>
  <si>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</si>
  <si>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</si>
  <si>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</si>
  <si>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</si>
  <si>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</si>
  <si>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</si>
  <si>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</si>
  <si>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</si>
  <si>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</si>
  <si>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</si>
  <si>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</si>
  <si>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</si>
  <si>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</si>
  <si>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</si>
  <si>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</si>
  <si>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</si>
  <si>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</si>
  <si>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</si>
  <si>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</si>
  <si>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</si>
  <si>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</si>
  <si>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</si>
  <si>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</si>
  <si>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</si>
  <si>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</si>
  <si>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</si>
  <si>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</si>
  <si>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</si>
  <si>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</si>
  <si>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</si>
  <si>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</si>
  <si>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</si>
  <si>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</si>
  <si>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</si>
  <si>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</si>
  <si>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</si>
  <si>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</si>
  <si>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</si>
  <si>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</si>
  <si>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</si>
  <si>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</si>
  <si>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</si>
  <si>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</si>
  <si>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</si>
  <si>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</si>
  <si>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</si>
  <si>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</si>
  <si>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</si>
  <si>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</si>
  <si>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</si>
  <si>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</si>
  <si>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</si>
  <si>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</si>
  <si>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</si>
  <si>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</si>
  <si>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</si>
  <si>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</si>
  <si>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</si>
  <si>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</si>
  <si>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</si>
  <si>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</si>
  <si>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</si>
  <si>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</si>
  <si>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</si>
  <si>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</si>
  <si>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</si>
  <si>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</si>
  <si>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</si>
  <si>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</si>
  <si>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</si>
  <si>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</si>
  <si>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</si>
  <si>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</si>
  <si>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</si>
  <si>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</si>
  <si>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</si>
  <si>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</si>
  <si>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</si>
  <si>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</si>
  <si>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</si>
  <si>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</si>
  <si>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</si>
  <si>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</si>
  <si>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</si>
  <si>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</si>
  <si>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</si>
  <si>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</si>
  <si>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</si>
  <si>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</si>
  <si>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</si>
  <si>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</si>
  <si>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</si>
  <si>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</si>
  <si>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</si>
  <si>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</si>
  <si>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</si>
  <si>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</si>
  <si>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</si>
  <si>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</si>
  <si>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</si>
  <si>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</si>
  <si>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</si>
  <si>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</si>
  <si>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</si>
  <si>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</si>
  <si>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</si>
  <si>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</si>
  <si>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</si>
  <si>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</si>
  <si>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</si>
  <si>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</si>
  <si>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</si>
  <si>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</si>
  <si>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</si>
  <si>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</si>
  <si>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</si>
  <si>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</si>
  <si>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</si>
  <si>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</si>
  <si>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</si>
  <si>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</si>
  <si>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</si>
  <si>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</si>
  <si>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</si>
  <si>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</si>
  <si>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</si>
  <si>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</si>
  <si>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</si>
  <si>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</si>
  <si>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</si>
  <si>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</si>
  <si>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</si>
  <si>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</si>
  <si>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</si>
  <si>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</si>
  <si>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</si>
  <si>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</si>
  <si>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</si>
  <si>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</si>
  <si>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</si>
  <si>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</si>
  <si>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</si>
  <si>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</si>
  <si>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</si>
  <si>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</si>
  <si>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</si>
  <si>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</si>
  <si>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</si>
  <si>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</si>
  <si>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</si>
  <si>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</si>
  <si>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</si>
  <si>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</si>
  <si>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</si>
  <si>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</si>
  <si>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</si>
  <si>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</si>
  <si>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</si>
  <si>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</si>
  <si>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</si>
  <si>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</si>
  <si>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</si>
  <si>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</si>
  <si>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</si>
  <si>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</si>
  <si>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</si>
  <si>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</si>
  <si>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</si>
  <si>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</si>
  <si>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</si>
  <si>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</si>
  <si>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</si>
  <si>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</si>
  <si>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</si>
  <si>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</si>
  <si>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</si>
  <si>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</si>
  <si>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</si>
  <si>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</si>
  <si>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</si>
  <si>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</si>
  <si>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</si>
  <si>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</si>
  <si>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</si>
  <si>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</si>
  <si>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</si>
  <si>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</si>
  <si>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</si>
  <si>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</si>
  <si>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</si>
  <si>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</si>
  <si>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</si>
  <si>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</si>
  <si>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</si>
  <si>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</si>
  <si>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</si>
  <si>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</si>
  <si>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</si>
  <si>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</si>
  <si>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</si>
  <si>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</si>
  <si>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</si>
  <si>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</si>
  <si>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</si>
  <si>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</si>
  <si>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</si>
  <si>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</si>
  <si>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</si>
  <si>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</si>
  <si>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</si>
  <si>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</si>
  <si>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</si>
  <si>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</si>
  <si>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</si>
  <si>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</si>
  <si>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</si>
  <si>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</si>
  <si>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</si>
  <si>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</si>
  <si>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</si>
  <si>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</si>
  <si>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</si>
  <si>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</si>
  <si>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</si>
  <si>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</si>
  <si>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</si>
  <si>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</si>
  <si>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</si>
  <si>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</si>
  <si>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</si>
  <si>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</si>
  <si>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</si>
  <si>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</si>
  <si>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</si>
  <si>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</si>
  <si>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</si>
  <si>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</si>
  <si>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</si>
  <si>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</si>
  <si>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</si>
  <si>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</si>
  <si>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</si>
  <si>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</si>
  <si>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</si>
  <si>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</si>
  <si>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</si>
  <si>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</si>
  <si>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</si>
  <si>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</si>
  <si>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</si>
  <si>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</si>
  <si>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</si>
  <si>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</si>
  <si>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</si>
  <si>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</si>
  <si>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</si>
  <si>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</si>
  <si>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</si>
  <si>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</si>
  <si>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</si>
  <si>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</si>
  <si>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</si>
  <si>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</si>
  <si>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</si>
  <si>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</si>
  <si>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</si>
  <si>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</si>
  <si>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</si>
  <si>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</si>
  <si>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</si>
  <si>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</si>
  <si>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</si>
  <si>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</si>
  <si>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</si>
  <si>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</si>
  <si>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</si>
  <si>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</si>
  <si>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</si>
  <si>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</si>
  <si>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</si>
  <si>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</si>
  <si>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</si>
  <si>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</si>
  <si>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</si>
  <si>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</si>
  <si>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</si>
  <si>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</si>
  <si>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</si>
  <si>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</si>
  <si>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</si>
  <si>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</si>
  <si>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</si>
  <si>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</si>
  <si>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</si>
  <si>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</si>
  <si>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</si>
  <si>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</si>
  <si>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</si>
  <si>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</si>
  <si>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</si>
  <si>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</si>
  <si>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</si>
  <si>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</si>
  <si>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</si>
  <si>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</si>
  <si>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</si>
  <si>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</si>
  <si>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</si>
  <si>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</si>
  <si>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</si>
  <si>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</si>
  <si>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</si>
  <si>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</si>
  <si>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</si>
  <si>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</si>
  <si>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</si>
  <si>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</si>
  <si>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</si>
  <si>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</si>
  <si>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</si>
  <si>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</si>
  <si>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</si>
  <si>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</si>
  <si>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</si>
  <si>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</si>
  <si>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</si>
  <si>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</si>
  <si>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</si>
  <si>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</si>
  <si>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</si>
  <si>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</si>
  <si>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</si>
  <si>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</si>
  <si>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</si>
  <si>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</si>
  <si>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</si>
  <si>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</si>
  <si>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</si>
  <si>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</si>
  <si>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</si>
  <si>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</si>
  <si>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</si>
  <si>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</si>
  <si>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</si>
  <si>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</si>
  <si>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</si>
  <si>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</si>
  <si>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</si>
  <si>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</si>
  <si>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</si>
  <si>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</si>
  <si>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</si>
  <si>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</si>
  <si>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</si>
  <si>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</si>
  <si>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</si>
  <si>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</si>
  <si>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</si>
  <si>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</si>
  <si>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</si>
  <si>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</si>
  <si>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</si>
  <si>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</si>
  <si>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</si>
  <si>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</si>
  <si>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</si>
  <si>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</si>
  <si>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</si>
  <si>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</si>
  <si>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</si>
  <si>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</si>
  <si>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</si>
  <si>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</si>
  <si>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</si>
  <si>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</si>
  <si>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</si>
  <si>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</si>
  <si>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</si>
  <si>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</si>
  <si>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</si>
  <si>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</si>
  <si>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</si>
  <si>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</si>
  <si>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</si>
  <si>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</si>
  <si>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</si>
  <si>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</si>
  <si>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</si>
  <si>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</si>
  <si>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</si>
  <si>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</si>
  <si>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</si>
  <si>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</si>
  <si>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</si>
  <si>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</si>
  <si>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</si>
  <si>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</si>
  <si>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</si>
  <si>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</si>
  <si>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</si>
  <si>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</si>
  <si>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</si>
  <si>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</si>
  <si>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</si>
  <si>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</si>
  <si>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</si>
  <si>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</si>
  <si>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</si>
  <si>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</si>
  <si>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</si>
  <si>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</si>
  <si>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</si>
  <si>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</si>
  <si>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</si>
  <si>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</si>
  <si>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</si>
  <si>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</si>
  <si>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</si>
  <si>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</si>
  <si>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</si>
  <si>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</si>
  <si>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</si>
  <si>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</si>
  <si>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</si>
  <si>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</si>
  <si>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</si>
  <si>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</si>
  <si>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</si>
  <si>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</si>
  <si>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</si>
  <si>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</si>
  <si>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</si>
  <si>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</si>
  <si>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</si>
  <si>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</si>
  <si>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</si>
  <si>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</si>
  <si>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</si>
  <si>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</si>
  <si>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</si>
  <si>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</si>
  <si>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</si>
  <si>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</si>
  <si>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</si>
  <si>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</si>
  <si>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</si>
  <si>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</si>
  <si>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</si>
  <si>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</si>
  <si>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</si>
  <si>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</si>
  <si>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</si>
  <si>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</si>
  <si>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</si>
  <si>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</si>
  <si>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</si>
  <si>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</si>
  <si>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</si>
  <si>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</si>
  <si>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</si>
  <si>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</si>
  <si>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</si>
  <si>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</si>
  <si>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</si>
  <si>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</si>
  <si>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</si>
  <si>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</si>
  <si>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</si>
  <si>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</si>
  <si>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</si>
  <si>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</si>
  <si>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</si>
  <si>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</si>
  <si>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</si>
  <si>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</si>
  <si>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</si>
  <si>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</si>
  <si>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</si>
  <si>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</si>
  <si>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</si>
  <si>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</si>
  <si>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</si>
  <si>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</si>
  <si>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</si>
  <si>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</si>
  <si>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</si>
  <si>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</si>
  <si>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</si>
  <si>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</si>
  <si>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</si>
  <si>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</si>
  <si>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</si>
  <si>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</si>
  <si>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</si>
  <si>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</si>
  <si>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</si>
  <si>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</si>
  <si>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</si>
  <si>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</si>
  <si>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</si>
  <si>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</si>
  <si>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</si>
  <si>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</si>
  <si>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</si>
  <si>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</si>
  <si>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</si>
  <si>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</si>
  <si>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</si>
  <si>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</si>
  <si>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</si>
  <si>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</si>
  <si>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</si>
  <si>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</si>
  <si>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</si>
  <si>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</si>
  <si>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</si>
  <si>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</si>
  <si>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</si>
  <si>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</si>
  <si>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</si>
  <si>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</si>
  <si>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</si>
  <si>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</si>
  <si>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</si>
  <si>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</si>
  <si>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</si>
  <si>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</si>
  <si>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</si>
  <si>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</si>
  <si>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</si>
  <si>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</si>
  <si>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</si>
  <si>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</si>
  <si>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</si>
  <si>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</si>
  <si>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</si>
  <si>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</si>
  <si>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</si>
  <si>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</si>
  <si>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</si>
  <si>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</si>
  <si>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</si>
  <si>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</si>
  <si>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</si>
  <si>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</si>
  <si>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</si>
  <si>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</si>
  <si>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</si>
  <si>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</si>
  <si>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</si>
  <si>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</si>
  <si>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</si>
  <si>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</si>
  <si>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</si>
  <si>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</si>
  <si>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</si>
  <si>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</si>
  <si>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</si>
  <si>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</si>
  <si>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</si>
  <si>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</si>
  <si>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</si>
  <si>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</si>
  <si>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</si>
  <si>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</si>
  <si>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</si>
  <si>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</si>
  <si>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</si>
  <si>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</si>
  <si>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</si>
  <si>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</si>
  <si>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</si>
  <si>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</si>
  <si>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</si>
  <si>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</si>
  <si>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</si>
  <si>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</si>
  <si>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</si>
  <si>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</si>
  <si>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</si>
  <si>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</si>
  <si>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</si>
  <si>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</si>
  <si>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</si>
  <si>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</si>
  <si>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</si>
  <si>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</si>
  <si>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</si>
  <si>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</si>
  <si>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</si>
  <si>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</si>
  <si>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</si>
  <si>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</si>
  <si>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</si>
  <si>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</si>
  <si>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</si>
  <si>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</si>
  <si>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</si>
  <si>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</si>
  <si>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</si>
  <si>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</si>
  <si>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</si>
  <si>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</si>
  <si>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</si>
  <si>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</si>
  <si>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</si>
  <si>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</si>
  <si>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</si>
  <si>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</si>
  <si>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</si>
  <si>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</si>
  <si>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</si>
  <si>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</si>
  <si>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</si>
  <si>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</si>
  <si>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</si>
  <si>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</si>
  <si>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</si>
  <si>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</si>
  <si>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</si>
  <si>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</si>
  <si>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</si>
  <si>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</si>
  <si>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</si>
  <si>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</si>
  <si>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</si>
  <si>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</si>
  <si>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</si>
  <si>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</si>
  <si>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</si>
  <si>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</si>
  <si>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</si>
  <si>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</si>
  <si>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</si>
  <si>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</si>
  <si>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</si>
  <si>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</si>
  <si>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</si>
  <si>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</si>
  <si>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</si>
  <si>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</si>
  <si>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</si>
  <si>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</si>
  <si>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</si>
  <si>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</si>
  <si>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</si>
  <si>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</si>
  <si>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</si>
  <si>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</si>
  <si>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</si>
  <si>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</si>
  <si>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</si>
  <si>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</si>
  <si>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</si>
  <si>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</si>
  <si>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</si>
  <si>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</si>
  <si>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</si>
  <si>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</si>
  <si>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</si>
  <si>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</si>
  <si>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</si>
  <si>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</si>
  <si>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</si>
  <si>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</si>
  <si>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</si>
  <si>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</si>
  <si>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</si>
  <si>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</si>
  <si>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</si>
  <si>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</si>
  <si>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</si>
  <si>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</si>
  <si>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</si>
  <si>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</si>
  <si>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</si>
  <si>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</si>
  <si>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</si>
  <si>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</si>
  <si>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</si>
  <si>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</si>
  <si>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</si>
  <si>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</si>
  <si>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</si>
  <si>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</si>
  <si>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</si>
  <si>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</si>
  <si>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</si>
  <si>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</si>
  <si>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</si>
  <si>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</si>
  <si>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</si>
  <si>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</si>
  <si>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</si>
  <si>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</si>
  <si>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</si>
  <si>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</si>
  <si>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</si>
  <si>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</si>
  <si>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</si>
  <si>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</si>
  <si>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</si>
  <si>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</si>
  <si>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</si>
  <si>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</si>
  <si>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</si>
  <si>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</si>
  <si>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</si>
  <si>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</si>
  <si>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</si>
  <si>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</si>
  <si>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</si>
  <si>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</si>
  <si>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</si>
  <si>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</si>
  <si>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</si>
  <si>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</si>
  <si>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</si>
  <si>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</si>
  <si>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</si>
  <si>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</si>
  <si>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</si>
  <si>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</si>
  <si>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</si>
  <si>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</si>
  <si>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</si>
  <si>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</si>
  <si>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</si>
  <si>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</si>
  <si>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</si>
  <si>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</si>
  <si>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</si>
  <si>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</si>
  <si>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</si>
  <si>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</si>
  <si>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</si>
  <si>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</si>
  <si>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</si>
  <si>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</si>
  <si>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</si>
  <si>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</si>
  <si>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</si>
  <si>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</si>
  <si>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</si>
  <si>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</si>
  <si>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</si>
  <si>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</si>
  <si>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</si>
  <si>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</si>
  <si>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</si>
  <si>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</si>
  <si>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</si>
  <si>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</si>
  <si>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</si>
  <si>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</si>
  <si>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</si>
  <si>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</si>
  <si>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</si>
  <si>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</si>
  <si>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</si>
  <si>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</si>
  <si>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</si>
  <si>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</si>
  <si>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</si>
  <si>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</si>
  <si>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</si>
  <si>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</si>
  <si>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</si>
  <si>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</si>
  <si>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</si>
  <si>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</si>
  <si>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</si>
  <si>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</si>
  <si>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</si>
  <si>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</si>
  <si>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</si>
  <si>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</si>
  <si>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</si>
  <si>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</si>
  <si>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</si>
  <si>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</si>
  <si>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</si>
  <si>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</si>
  <si>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</si>
  <si>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</si>
  <si>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</si>
  <si>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</si>
  <si>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</si>
  <si>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</si>
  <si>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</si>
  <si>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</si>
  <si>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</si>
  <si>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</si>
  <si>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</si>
  <si>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</si>
  <si>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</si>
  <si>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</si>
  <si>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</si>
  <si>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</si>
  <si>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</si>
  <si>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</si>
  <si>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</si>
  <si>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</si>
  <si>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</si>
  <si>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</si>
  <si>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</si>
  <si>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</si>
  <si>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</si>
  <si>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</si>
  <si>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</si>
  <si>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</si>
  <si>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</si>
  <si>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</si>
  <si>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</si>
  <si>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</si>
  <si>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</si>
  <si>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</si>
  <si>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</si>
  <si>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</si>
  <si>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</si>
  <si>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</si>
  <si>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</si>
  <si>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</si>
  <si>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</si>
  <si>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</si>
  <si>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</si>
  <si>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</si>
  <si>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</si>
  <si>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</si>
  <si>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</si>
  <si>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</si>
  <si>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</si>
  <si>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</si>
  <si>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</si>
  <si>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</si>
  <si>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</si>
  <si>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</si>
  <si>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</si>
  <si>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</si>
  <si>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</si>
  <si>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</si>
  <si>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</si>
  <si>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</si>
  <si>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</si>
  <si>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</si>
  <si>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</si>
  <si>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</si>
  <si>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</si>
  <si>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</si>
  <si>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</si>
  <si>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</si>
  <si>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</si>
  <si>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</si>
  <si>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</si>
  <si>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</si>
  <si>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</si>
  <si>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</si>
  <si>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</si>
  <si>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</si>
  <si>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</si>
  <si>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</si>
  <si>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</si>
  <si>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</si>
  <si>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</si>
  <si>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</si>
  <si>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</si>
  <si>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</si>
  <si>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</si>
  <si>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</si>
  <si>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</si>
  <si>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</si>
  <si>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</si>
  <si>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</si>
  <si>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</si>
  <si>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</si>
  <si>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</si>
  <si>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</si>
  <si>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</si>
  <si>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</si>
  <si>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</si>
  <si>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</si>
  <si>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</si>
  <si>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</si>
  <si>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</si>
  <si>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</si>
  <si>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</si>
  <si>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</si>
  <si>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</si>
  <si>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</si>
  <si>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</si>
  <si>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</si>
  <si>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</si>
  <si>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</si>
  <si>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</si>
  <si>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</si>
  <si>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</si>
  <si>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</si>
  <si>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</si>
  <si>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</si>
  <si>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</si>
  <si>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</si>
  <si>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</si>
  <si>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</si>
  <si>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</si>
  <si>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</si>
  <si>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</si>
  <si>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</si>
  <si>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</si>
  <si>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</si>
  <si>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</si>
  <si>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</si>
  <si>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</si>
  <si>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</si>
  <si>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</si>
  <si>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</si>
  <si>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</si>
  <si>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</si>
  <si>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</si>
  <si>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</si>
  <si>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</si>
  <si>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</si>
  <si>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</si>
  <si>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</si>
  <si>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</si>
  <si>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</si>
  <si>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</si>
  <si>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</si>
  <si>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</si>
  <si>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</si>
  <si>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</si>
  <si>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</si>
  <si>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</si>
  <si>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</si>
  <si>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</si>
  <si>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</si>
  <si>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</si>
  <si>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</si>
  <si>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</si>
  <si>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</si>
  <si>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</si>
  <si>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</si>
  <si>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</si>
  <si>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</si>
  <si>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</si>
  <si>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</si>
  <si>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</si>
  <si>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</si>
  <si>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</si>
  <si>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</si>
  <si>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</si>
  <si>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</si>
  <si>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</si>
  <si>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</si>
  <si>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</si>
  <si>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</si>
  <si>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</si>
  <si>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</si>
  <si>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</si>
  <si>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</si>
  <si>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</si>
  <si>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</si>
  <si>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</si>
  <si>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</si>
  <si>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</si>
  <si>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</si>
  <si>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</si>
  <si>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</si>
  <si>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</si>
  <si>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</si>
  <si>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</si>
  <si>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</si>
  <si>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</si>
  <si>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</si>
  <si>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</si>
  <si>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</si>
  <si>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</si>
  <si>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</si>
  <si>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</si>
  <si>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</si>
  <si>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</si>
  <si>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</si>
  <si>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</si>
  <si>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</si>
  <si>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</si>
  <si>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</si>
  <si>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</si>
  <si>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</si>
  <si>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</si>
  <si>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</si>
  <si>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</si>
  <si>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</si>
  <si>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</si>
  <si>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</si>
  <si>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</si>
  <si>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</si>
  <si>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</si>
  <si>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</si>
  <si>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</si>
  <si>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</si>
  <si>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</si>
  <si>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</si>
  <si>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</si>
  <si>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</si>
  <si>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</si>
  <si>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</si>
  <si>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</si>
  <si>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</si>
  <si>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</si>
  <si>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</si>
  <si>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</si>
  <si>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</si>
  <si>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</si>
  <si>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</si>
  <si>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</si>
  <si>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</si>
  <si>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</si>
  <si>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</si>
  <si>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</si>
  <si>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</si>
  <si>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</si>
  <si>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</si>
  <si>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</si>
  <si>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</si>
  <si>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</si>
  <si>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</si>
  <si>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</si>
  <si>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</si>
  <si>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</si>
  <si>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</si>
  <si>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</si>
  <si>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</si>
  <si>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</si>
  <si>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</si>
  <si>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</si>
  <si>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</si>
  <si>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</si>
  <si>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</si>
  <si>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</si>
  <si>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</si>
  <si>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</si>
  <si>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</si>
  <si>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</si>
  <si>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</si>
  <si>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</si>
  <si>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</si>
  <si>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</si>
  <si>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</si>
  <si>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</si>
  <si>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</si>
  <si>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</si>
  <si>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</si>
  <si>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</si>
  <si>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</si>
  <si>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</si>
  <si>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</si>
  <si>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</si>
  <si>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</si>
  <si>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</si>
  <si>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</si>
  <si>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</si>
  <si>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</si>
  <si>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</si>
  <si>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</si>
  <si>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</si>
  <si>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</si>
  <si>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</si>
  <si>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</si>
  <si>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</si>
  <si>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</si>
  <si>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</si>
  <si>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</si>
  <si>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</si>
  <si>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</si>
  <si>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</si>
  <si>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</si>
  <si>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</si>
  <si>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</si>
  <si>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</si>
  <si>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</si>
  <si>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</si>
  <si>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</si>
  <si>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</si>
  <si>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</si>
  <si>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</si>
  <si>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</si>
  <si>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</si>
  <si>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</si>
  <si>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</si>
  <si>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</si>
  <si>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</si>
  <si>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</si>
  <si>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</si>
  <si>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</si>
  <si>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</si>
  <si>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</si>
  <si>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</si>
  <si>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</si>
  <si>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</si>
  <si>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</si>
  <si>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</si>
  <si>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</si>
  <si>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</si>
  <si>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</si>
  <si>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</si>
  <si>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</si>
  <si>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</si>
  <si>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</si>
  <si>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</si>
  <si>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</si>
  <si>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</si>
  <si>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</si>
  <si>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</si>
  <si>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</si>
  <si>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</si>
  <si>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</si>
  <si>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</si>
  <si>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</si>
  <si>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</si>
  <si>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</si>
  <si>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</si>
  <si>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</si>
  <si>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</si>
  <si>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</si>
  <si>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</si>
  <si>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</si>
  <si>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</si>
  <si>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</si>
  <si>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</si>
  <si>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</si>
  <si>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</si>
  <si>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</si>
  <si>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</si>
  <si>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</si>
  <si>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</si>
  <si>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</si>
  <si>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</si>
  <si>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</si>
  <si>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</si>
  <si>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</si>
  <si>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</si>
  <si>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</si>
  <si>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</si>
  <si>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</si>
  <si>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</si>
  <si>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</si>
  <si>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</si>
  <si>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</si>
  <si>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</si>
  <si>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</si>
  <si>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</si>
  <si>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</si>
  <si>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</si>
  <si>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</si>
  <si>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</si>
  <si>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</si>
  <si>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</si>
  <si>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</si>
  <si>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</si>
  <si>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</si>
  <si>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</si>
  <si>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</si>
  <si>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</si>
  <si>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</si>
  <si>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</si>
  <si>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</si>
  <si>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</si>
  <si>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</si>
  <si>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</si>
  <si>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</si>
  <si>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</si>
  <si>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</si>
  <si>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</si>
  <si>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</si>
  <si>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</si>
  <si>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</si>
  <si>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</si>
  <si>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</si>
  <si>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</si>
  <si>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</si>
  <si>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</si>
  <si>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</si>
  <si>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</si>
  <si>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</si>
  <si>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</si>
  <si>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</si>
  <si>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</si>
  <si>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</si>
  <si>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</si>
  <si>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</si>
  <si>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</si>
  <si>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</si>
  <si>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</si>
  <si>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</si>
  <si>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</si>
  <si>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</si>
  <si>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</si>
  <si>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</si>
  <si>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</si>
  <si>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</si>
  <si>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</si>
  <si>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</si>
  <si>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</si>
  <si>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</si>
  <si>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</si>
  <si>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</si>
  <si>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</si>
  <si>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</si>
  <si>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</si>
  <si>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</si>
  <si>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</si>
  <si>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</si>
  <si>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</si>
  <si>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</si>
  <si>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</si>
  <si>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</si>
  <si>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</si>
  <si>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</si>
  <si>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</si>
  <si>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</si>
  <si>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</si>
  <si>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</si>
  <si>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</si>
  <si>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</si>
  <si>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</si>
  <si>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</si>
  <si>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</si>
  <si>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</si>
  <si>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</si>
  <si>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</si>
  <si>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</si>
  <si>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</si>
  <si>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</si>
  <si>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</si>
  <si>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</si>
  <si>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</si>
  <si>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</si>
  <si>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</si>
  <si>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</si>
  <si>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</si>
  <si>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</si>
  <si>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</si>
  <si>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</si>
  <si>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</si>
  <si>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</si>
  <si>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</si>
  <si>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</si>
  <si>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</si>
  <si>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</si>
  <si>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</si>
  <si>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</si>
  <si>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</si>
  <si>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</si>
  <si>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</si>
  <si>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</si>
  <si>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</si>
  <si>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</si>
  <si>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</si>
  <si>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</si>
  <si>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</si>
  <si>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</si>
  <si>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</si>
  <si>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</si>
  <si>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</si>
  <si>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</si>
  <si>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</si>
  <si>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</si>
  <si>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</si>
  <si>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</si>
  <si>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</si>
  <si>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</si>
  <si>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</si>
  <si>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</si>
  <si>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</si>
  <si>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</si>
  <si>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</si>
  <si>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</si>
  <si>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</si>
  <si>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</si>
  <si>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</si>
  <si>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</si>
  <si>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</si>
  <si>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</si>
  <si>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</si>
  <si>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</si>
  <si>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</si>
  <si>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</si>
  <si>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</si>
  <si>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</si>
  <si>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</si>
  <si>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</si>
  <si>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</si>
  <si>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</si>
  <si>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</si>
  <si>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</si>
  <si>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</si>
  <si>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</si>
  <si>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</si>
  <si>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</si>
  <si>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</si>
  <si>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</si>
  <si>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</si>
  <si>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</si>
  <si>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</si>
  <si>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</si>
  <si>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</si>
  <si>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</si>
  <si>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</si>
  <si>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</si>
  <si>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</si>
  <si>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</si>
  <si>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</si>
  <si>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</si>
  <si>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</si>
  <si>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</si>
  <si>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</si>
  <si>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</si>
  <si>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</si>
  <si>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</si>
  <si>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</si>
  <si>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</si>
  <si>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</si>
  <si>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</si>
  <si>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</si>
  <si>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</si>
  <si>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</si>
  <si>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</si>
  <si>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</si>
  <si>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</si>
  <si>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</si>
  <si>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</si>
  <si>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</si>
  <si>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</si>
  <si>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</si>
  <si>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</si>
  <si>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</si>
  <si>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</si>
  <si>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</si>
  <si>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</si>
  <si>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</si>
  <si>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</si>
  <si>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</si>
  <si>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</si>
  <si>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</si>
  <si>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</si>
  <si>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</si>
  <si>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</si>
  <si>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</si>
  <si>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</si>
  <si>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</si>
  <si>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</si>
  <si>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</si>
  <si>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</si>
  <si>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</si>
  <si>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</si>
  <si>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</si>
  <si>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</si>
  <si>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</si>
  <si>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</si>
  <si>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</si>
  <si>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</si>
  <si>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</si>
  <si>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</si>
  <si>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</si>
  <si>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</si>
  <si>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</si>
  <si>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</si>
  <si>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</si>
  <si>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</si>
  <si>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</si>
  <si>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</si>
  <si>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</si>
  <si>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</si>
  <si>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</si>
  <si>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</si>
  <si>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</si>
  <si>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</si>
  <si>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</si>
  <si>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</si>
  <si>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</si>
  <si>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</si>
  <si>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</si>
  <si>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</si>
  <si>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</si>
  <si>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</si>
  <si>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</si>
  <si>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</si>
  <si>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</si>
  <si>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</si>
  <si>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</si>
  <si>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</si>
  <si>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</si>
  <si>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</si>
  <si>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</si>
  <si>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</si>
  <si>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</si>
  <si>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</si>
  <si>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</si>
  <si>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</si>
  <si>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</si>
  <si>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</si>
  <si>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</si>
  <si>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</si>
  <si>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</si>
  <si>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</si>
  <si>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</si>
  <si>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</si>
  <si>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</si>
  <si>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</si>
  <si>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</si>
  <si>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</si>
  <si>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</si>
  <si>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</si>
  <si>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</si>
  <si>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</si>
  <si>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</si>
  <si>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</si>
  <si>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</si>
  <si>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</si>
  <si>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</si>
  <si>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</si>
  <si>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</si>
  <si>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</si>
  <si>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</si>
  <si>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</si>
  <si>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</si>
  <si>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</si>
  <si>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</si>
  <si>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</si>
  <si>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</si>
  <si>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</si>
  <si>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</si>
  <si>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</si>
  <si>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</si>
  <si>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</si>
  <si>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</si>
  <si>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</si>
  <si>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</si>
  <si>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</si>
  <si>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</si>
  <si>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</si>
  <si>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</si>
  <si>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</si>
  <si>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</si>
  <si>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</si>
  <si>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</si>
  <si>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</si>
  <si>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</si>
  <si>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</si>
  <si>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</si>
  <si>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</si>
  <si>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</si>
  <si>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</si>
  <si>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</si>
  <si>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</si>
  <si>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</si>
  <si>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</si>
  <si>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</si>
  <si>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</si>
  <si>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</si>
  <si>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</si>
  <si>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</si>
  <si>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</si>
  <si>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</si>
  <si>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</si>
  <si>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</si>
  <si>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</si>
  <si>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</si>
  <si>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</si>
  <si>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</si>
  <si>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</si>
  <si>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</si>
  <si>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</si>
  <si>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</si>
  <si>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</si>
  <si>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</si>
  <si>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</si>
  <si>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</si>
  <si>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</si>
  <si>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</si>
  <si>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</si>
  <si>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</si>
  <si>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</si>
  <si>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</si>
  <si>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</si>
  <si>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</si>
  <si>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</si>
  <si>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</si>
  <si>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</si>
  <si>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</si>
  <si>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</si>
  <si>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</si>
  <si>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</si>
  <si>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</si>
  <si>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</si>
  <si>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</si>
  <si>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</si>
  <si>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</si>
  <si>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</si>
  <si>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</si>
  <si>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</si>
  <si>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</si>
  <si>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</si>
  <si>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</si>
  <si>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</si>
  <si>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</si>
  <si>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</si>
  <si>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</si>
  <si>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</si>
  <si>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</si>
  <si>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</si>
  <si>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</si>
  <si>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</si>
  <si>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</si>
  <si>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</si>
  <si>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</si>
  <si>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</si>
  <si>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</si>
  <si>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</si>
  <si>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</si>
  <si>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</si>
  <si>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</si>
  <si>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</si>
  <si>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</si>
  <si>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</si>
  <si>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</si>
  <si>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</si>
  <si>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</si>
  <si>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</si>
  <si>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</si>
  <si>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</si>
  <si>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</si>
  <si>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</si>
  <si>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</si>
  <si>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</si>
  <si>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</si>
  <si>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</si>
  <si>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</si>
  <si>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</si>
  <si>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</si>
  <si>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</si>
  <si>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</si>
  <si>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</si>
  <si>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</si>
  <si>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</si>
  <si>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</si>
  <si>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</si>
  <si>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</si>
  <si>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</si>
  <si>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</si>
  <si>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</si>
  <si>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</si>
  <si>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</si>
  <si>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</si>
  <si>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</si>
  <si>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</si>
  <si>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</si>
  <si>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</si>
  <si>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</si>
  <si>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</si>
  <si>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</si>
  <si>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</si>
  <si>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</si>
  <si>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</si>
  <si>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</si>
  <si>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</si>
  <si>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</si>
  <si>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</si>
  <si>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</si>
  <si>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</si>
  <si>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</si>
  <si>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</si>
  <si>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</si>
  <si>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</si>
  <si>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</si>
  <si>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</si>
  <si>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</si>
  <si>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</si>
  <si>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</si>
  <si>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</si>
  <si>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</si>
  <si>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</si>
  <si>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</si>
  <si>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</si>
  <si>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</si>
  <si>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</si>
  <si>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</si>
  <si>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</si>
  <si>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</si>
  <si>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</si>
  <si>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</si>
  <si>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</si>
  <si>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</si>
  <si>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</si>
  <si>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</si>
  <si>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</si>
  <si>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</si>
  <si>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</si>
  <si>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</si>
  <si>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</si>
  <si>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</si>
  <si>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</si>
  <si>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</si>
  <si>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</si>
  <si>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</si>
  <si>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</si>
  <si>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</si>
  <si>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</si>
  <si>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</si>
  <si>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</si>
  <si>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</si>
  <si>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</si>
  <si>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</si>
  <si>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</si>
  <si>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</si>
  <si>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</si>
  <si>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</si>
  <si>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</si>
  <si>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</si>
  <si>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</si>
  <si>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</si>
  <si>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</si>
  <si>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</si>
  <si>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</si>
  <si>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</si>
  <si>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</si>
  <si>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</si>
  <si>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</si>
  <si>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</si>
  <si>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</si>
  <si>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</si>
  <si>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</si>
  <si>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</si>
  <si>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</si>
  <si>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</si>
  <si>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</si>
  <si>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</si>
  <si>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</si>
  <si>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</si>
  <si>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</si>
  <si>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</si>
  <si>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</si>
  <si>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</si>
  <si>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</si>
  <si>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</si>
  <si>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</si>
  <si>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</si>
  <si>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</si>
  <si>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</si>
  <si>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</si>
  <si>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</si>
  <si>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</si>
  <si>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</si>
  <si>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</si>
  <si>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</si>
  <si>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</si>
  <si>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</si>
  <si>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</si>
  <si>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</si>
  <si>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</si>
  <si>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</si>
  <si>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</si>
  <si>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</si>
  <si>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</si>
  <si>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</si>
  <si>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</si>
  <si>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</si>
  <si>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</si>
  <si>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</si>
  <si>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</si>
  <si>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</si>
  <si>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</si>
  <si>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</si>
  <si>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</si>
  <si>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</si>
  <si>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</si>
  <si>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</si>
  <si>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</si>
  <si>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</si>
  <si>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</si>
  <si>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</si>
  <si>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</si>
  <si>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</si>
  <si>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</si>
  <si>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</si>
  <si>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</si>
  <si>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</si>
  <si>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</si>
  <si>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</si>
  <si>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</si>
  <si>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</si>
  <si>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</si>
  <si>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</si>
  <si>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</si>
  <si>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</si>
  <si>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</si>
  <si>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</si>
  <si>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</si>
  <si>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</si>
  <si>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</si>
  <si>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</si>
  <si>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</si>
  <si>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</si>
  <si>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</si>
  <si>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</si>
  <si>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</si>
  <si>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</si>
  <si>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</si>
  <si>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</si>
  <si>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</si>
  <si>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</si>
  <si>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</si>
  <si>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</si>
  <si>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</si>
  <si>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</si>
  <si>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</si>
  <si>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</si>
  <si>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</si>
  <si>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</si>
  <si>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</si>
  <si>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</si>
  <si>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</si>
  <si>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</si>
  <si>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</si>
  <si>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</si>
  <si>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</si>
  <si>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</si>
  <si>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</si>
  <si>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</si>
  <si>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</si>
  <si>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</si>
  <si>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</si>
  <si>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</si>
  <si>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</si>
  <si>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</si>
  <si>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</si>
  <si>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</si>
  <si>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</si>
  <si>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</si>
  <si>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</si>
  <si>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</si>
  <si>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</si>
  <si>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</si>
  <si>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</si>
  <si>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</si>
  <si>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</si>
  <si>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</si>
  <si>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</si>
  <si>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</si>
  <si>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</si>
  <si>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</si>
  <si>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</si>
  <si>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</si>
  <si>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</si>
  <si>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</si>
  <si>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</si>
  <si>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</si>
  <si>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</si>
  <si>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</si>
  <si>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</si>
  <si>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</si>
  <si>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</si>
  <si>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</si>
  <si>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</si>
  <si>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</si>
  <si>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</si>
  <si>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</si>
  <si>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</si>
  <si>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</si>
  <si>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</si>
  <si>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</si>
  <si>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</si>
  <si>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</si>
  <si>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</si>
  <si>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</si>
  <si>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</si>
  <si>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</si>
  <si>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</si>
  <si>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</si>
  <si>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</si>
  <si>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</si>
  <si>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</si>
  <si>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</si>
  <si>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</si>
  <si>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</si>
  <si>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</si>
  <si>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</si>
  <si>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</si>
  <si>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</si>
  <si>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</si>
  <si>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</si>
  <si>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</si>
  <si>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</si>
  <si>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</si>
  <si>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</si>
  <si>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</si>
  <si>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</si>
  <si>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</si>
  <si>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</si>
  <si>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</si>
  <si>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</si>
  <si>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</si>
  <si>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</si>
  <si>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</si>
  <si>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</si>
  <si>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</si>
  <si>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</si>
  <si>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</si>
  <si>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</si>
  <si>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</si>
  <si>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</si>
  <si>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</si>
  <si>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</si>
  <si>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</si>
  <si>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</si>
  <si>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</si>
  <si>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</si>
  <si>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</si>
  <si>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</si>
  <si>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</si>
  <si>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</si>
  <si>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</si>
  <si>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</si>
  <si>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</si>
  <si>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</si>
  <si>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</si>
  <si>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</si>
  <si>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</si>
  <si>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</si>
  <si>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</si>
  <si>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</si>
  <si>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</si>
  <si>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</si>
  <si>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</si>
  <si>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</si>
  <si>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</si>
  <si>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</si>
  <si>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</si>
  <si>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</si>
  <si>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</si>
  <si>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</si>
  <si>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</si>
  <si>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</si>
  <si>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</si>
  <si>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</si>
  <si>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</si>
  <si>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</si>
  <si>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</si>
  <si>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</si>
  <si>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</si>
  <si>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</si>
  <si>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</si>
  <si>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</si>
  <si>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</si>
  <si>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</si>
  <si>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</si>
  <si>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</si>
  <si>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</si>
  <si>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</si>
  <si>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</si>
  <si>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</si>
  <si>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</si>
  <si>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</si>
  <si>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</si>
  <si>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</si>
  <si>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</si>
  <si>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</si>
  <si>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</si>
  <si>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</si>
  <si>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</si>
  <si>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</si>
  <si>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</si>
  <si>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</si>
  <si>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</si>
  <si>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</si>
  <si>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</si>
  <si>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</si>
  <si>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</si>
  <si>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</si>
  <si>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</si>
  <si>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</si>
  <si>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</si>
  <si>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</si>
  <si>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</si>
  <si>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</si>
  <si>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</si>
  <si>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</si>
  <si>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</si>
  <si>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</si>
  <si>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</si>
  <si>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</si>
  <si>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</si>
  <si>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</si>
  <si>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</si>
  <si>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</si>
  <si>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</si>
  <si>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</si>
  <si>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</si>
  <si>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</si>
  <si>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</si>
  <si>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</si>
  <si>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</si>
  <si>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</si>
  <si>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</si>
  <si>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</si>
  <si>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</si>
  <si>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</si>
  <si>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</si>
  <si>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</si>
  <si>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</si>
  <si>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</si>
  <si>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</si>
  <si>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</si>
  <si>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</si>
  <si>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</si>
  <si>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</si>
  <si>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</si>
  <si>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</si>
  <si>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</si>
  <si>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</si>
  <si>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</si>
  <si>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</si>
  <si>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</si>
  <si>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</si>
  <si>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</si>
  <si>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</si>
  <si>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</si>
  <si>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</si>
  <si>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</si>
  <si>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</si>
  <si>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</si>
  <si>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</si>
  <si>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</si>
  <si>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</si>
  <si>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</si>
  <si>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</si>
  <si>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</si>
  <si>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</si>
  <si>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</si>
  <si>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</si>
  <si>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</si>
  <si>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</si>
  <si>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</si>
  <si>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</si>
  <si>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</si>
  <si>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</si>
  <si>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</si>
  <si>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</si>
  <si>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</si>
  <si>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</si>
  <si>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</si>
  <si>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</si>
  <si>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</si>
  <si>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</si>
  <si>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</si>
  <si>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</si>
  <si>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</si>
  <si>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</si>
  <si>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</si>
  <si>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</si>
  <si>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</si>
  <si>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</si>
  <si>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</si>
  <si>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</si>
  <si>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</si>
  <si>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</si>
  <si>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</si>
  <si>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</si>
  <si>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</si>
  <si>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</si>
  <si>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</si>
  <si>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</si>
  <si>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</si>
  <si>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</si>
  <si>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</si>
  <si>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</si>
  <si>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</si>
  <si>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</si>
  <si>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</si>
  <si>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</si>
  <si>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</si>
  <si>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</si>
  <si>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</si>
  <si>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</si>
  <si>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</si>
  <si>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</si>
  <si>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</si>
  <si>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</si>
  <si>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</si>
  <si>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</si>
  <si>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</si>
  <si>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</si>
  <si>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</si>
  <si>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</si>
  <si>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</si>
  <si>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</si>
  <si>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</si>
  <si>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</si>
  <si>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</si>
  <si>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</si>
  <si>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</si>
  <si>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</si>
  <si>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</si>
  <si>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</si>
  <si>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</si>
  <si>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</si>
  <si>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</si>
  <si>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</si>
  <si>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</si>
  <si>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</si>
  <si>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</si>
  <si>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</si>
  <si>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</si>
  <si>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</si>
  <si>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</si>
  <si>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</si>
  <si>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</si>
  <si>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</si>
  <si>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</si>
  <si>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</si>
  <si>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</si>
  <si>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</si>
  <si>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</si>
  <si>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</si>
  <si>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</si>
  <si>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</si>
  <si>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</si>
  <si>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</si>
  <si>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</si>
  <si>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</si>
  <si>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</si>
  <si>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</si>
  <si>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</si>
  <si>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</si>
  <si>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</si>
  <si>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</si>
  <si>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</si>
  <si>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</si>
  <si>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</si>
  <si>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</si>
  <si>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</si>
  <si>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</si>
  <si>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</si>
  <si>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</si>
  <si>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</si>
  <si>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</si>
  <si>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</si>
  <si>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</si>
  <si>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</si>
  <si>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</si>
  <si>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</si>
  <si>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</si>
  <si>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</si>
  <si>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</si>
  <si>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</si>
  <si>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</si>
  <si>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</si>
  <si>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</si>
  <si>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</si>
  <si>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</si>
  <si>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</si>
  <si>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</si>
  <si>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</si>
  <si>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</si>
  <si>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</si>
  <si>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</si>
  <si>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</si>
  <si>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</si>
  <si>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</si>
  <si>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</si>
  <si>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</si>
  <si>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</si>
  <si>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</si>
  <si>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</si>
  <si>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</si>
  <si>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</si>
  <si>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</si>
  <si>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</si>
  <si>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</si>
  <si>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</si>
  <si>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</si>
  <si>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</si>
  <si>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</si>
  <si>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</si>
  <si>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</si>
  <si>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</si>
  <si>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</si>
  <si>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</si>
  <si>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</si>
  <si>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</si>
  <si>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</si>
  <si>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</si>
  <si>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</si>
  <si>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</si>
  <si>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</si>
  <si>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</si>
  <si>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</si>
  <si>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</si>
  <si>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</si>
  <si>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</si>
  <si>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</si>
  <si>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</si>
  <si>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</si>
  <si>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</si>
  <si>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</si>
  <si>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</si>
  <si>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</si>
  <si>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</si>
  <si>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</si>
  <si>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</si>
  <si>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</si>
  <si>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</si>
  <si>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</si>
  <si>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</si>
  <si>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</si>
  <si>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</si>
  <si>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</si>
  <si>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</si>
  <si>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</si>
  <si>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</si>
  <si>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</si>
  <si>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</si>
  <si>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</si>
  <si>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</si>
  <si>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</si>
  <si>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</si>
  <si>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</si>
  <si>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</si>
  <si>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</si>
  <si>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</si>
  <si>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</si>
  <si>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</si>
  <si>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</si>
  <si>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</si>
  <si>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</si>
  <si>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</si>
  <si>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</si>
  <si>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</si>
  <si>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</si>
  <si>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</si>
  <si>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</si>
  <si>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</si>
  <si>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</si>
  <si>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</si>
  <si>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</si>
  <si>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</si>
  <si>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</si>
  <si>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</si>
  <si>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</si>
  <si>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</si>
  <si>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</si>
  <si>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</si>
  <si>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</si>
  <si>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</si>
  <si>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</si>
  <si>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</si>
  <si>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</si>
  <si>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</si>
  <si>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</si>
  <si>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</si>
  <si>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</si>
  <si>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</si>
  <si>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</si>
  <si>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</si>
  <si>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</si>
  <si>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</si>
  <si>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</si>
  <si>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</si>
  <si>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</si>
  <si>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</si>
  <si>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</si>
  <si>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</si>
  <si>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</si>
  <si>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</si>
  <si>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</si>
  <si>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</si>
  <si>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</si>
  <si>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</si>
  <si>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</si>
  <si>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</si>
  <si>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</si>
  <si>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</si>
  <si>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</si>
  <si>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</si>
  <si>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</si>
  <si>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</si>
  <si>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</si>
  <si>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</si>
  <si>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</si>
  <si>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</si>
  <si>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</si>
  <si>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</si>
  <si>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</si>
  <si>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</si>
  <si>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</si>
  <si>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</si>
  <si>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</si>
  <si>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</si>
  <si>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</si>
  <si>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</si>
  <si>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</si>
  <si>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</si>
  <si>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</si>
  <si>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</si>
  <si>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</si>
  <si>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</si>
  <si>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</si>
  <si>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</si>
  <si>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</si>
  <si>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</si>
  <si>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</si>
  <si>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</si>
  <si>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</si>
  <si>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</si>
  <si>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</si>
  <si>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</si>
  <si>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</si>
  <si>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</si>
  <si>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</si>
  <si>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</si>
  <si>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</si>
  <si>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</si>
  <si>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</si>
  <si>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</si>
  <si>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</si>
  <si>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</si>
  <si>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</si>
  <si>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</si>
  <si>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</si>
  <si>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</si>
  <si>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</si>
  <si>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</si>
  <si>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</si>
  <si>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</si>
  <si>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</si>
  <si>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</si>
  <si>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</si>
  <si>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</si>
  <si>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</si>
  <si>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</si>
  <si>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</si>
  <si>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</si>
  <si>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</si>
  <si>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</si>
  <si>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</si>
  <si>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</si>
  <si>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</si>
  <si>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</si>
  <si>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</si>
  <si>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</si>
  <si>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</si>
  <si>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</si>
  <si>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</si>
  <si>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</si>
  <si>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</si>
  <si>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</si>
  <si>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</si>
  <si>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</si>
  <si>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</si>
  <si>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</si>
  <si>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</si>
  <si>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</si>
  <si>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</si>
  <si>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</si>
  <si>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</si>
  <si>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</si>
  <si>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</si>
  <si>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</si>
  <si>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</si>
  <si>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</si>
  <si>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</si>
  <si>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</si>
  <si>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</si>
  <si>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</si>
  <si>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</si>
  <si>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</si>
  <si>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</si>
  <si>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</si>
  <si>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</si>
  <si>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</si>
  <si>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</si>
  <si>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</si>
  <si>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</si>
  <si>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</si>
  <si>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</si>
  <si>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</si>
  <si>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</si>
  <si>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</si>
  <si>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</si>
  <si>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</si>
  <si>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</si>
  <si>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</si>
  <si>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</si>
  <si>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</si>
  <si>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</si>
  <si>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</si>
  <si>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</si>
  <si>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</si>
  <si>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</si>
  <si>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</si>
  <si>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</si>
  <si>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</si>
  <si>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</si>
  <si>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</si>
  <si>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</si>
  <si>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</si>
  <si>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</si>
  <si>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</si>
  <si>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</si>
  <si>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</si>
  <si>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</si>
  <si>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</si>
  <si>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</si>
  <si>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</si>
  <si>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</si>
  <si>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</si>
  <si>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</si>
  <si>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</si>
  <si>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</si>
  <si>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</si>
  <si>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</si>
  <si>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</si>
  <si>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</si>
  <si>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</si>
  <si>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</si>
  <si>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</si>
  <si>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</si>
  <si>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</si>
  <si>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</si>
  <si>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</si>
  <si>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</si>
  <si>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</si>
  <si>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</si>
  <si>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</si>
  <si>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</si>
  <si>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</si>
  <si>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</si>
  <si>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</si>
  <si>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</si>
  <si>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</si>
  <si>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</si>
  <si>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</si>
  <si>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</si>
  <si>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</si>
  <si>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</si>
  <si>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</si>
  <si>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</si>
  <si>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</si>
  <si>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</si>
  <si>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</si>
  <si>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</si>
  <si>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</si>
  <si>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</si>
  <si>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</si>
  <si>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</si>
  <si>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</si>
  <si>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</si>
  <si>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</si>
  <si>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</si>
  <si>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</si>
  <si>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</si>
  <si>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</si>
  <si>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</si>
  <si>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</si>
  <si>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</si>
  <si>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</si>
  <si>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</si>
  <si>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</si>
  <si>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</si>
  <si>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</si>
  <si>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</si>
  <si>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</si>
  <si>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</si>
  <si>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</si>
  <si>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</si>
  <si>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</si>
  <si>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</si>
  <si>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</si>
  <si>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</si>
  <si>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</si>
  <si>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</si>
  <si>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</si>
  <si>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</si>
  <si>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</si>
  <si>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</si>
  <si>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</si>
  <si>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</si>
  <si>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</si>
  <si>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</si>
  <si>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</si>
  <si>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</si>
  <si>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</si>
  <si>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</si>
  <si>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</si>
  <si>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</si>
  <si>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</si>
  <si>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</si>
  <si>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</si>
  <si>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</si>
  <si>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</si>
  <si>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</si>
  <si>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</si>
  <si>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</si>
  <si>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</si>
  <si>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</si>
  <si>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</si>
  <si>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</si>
  <si>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</si>
  <si>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</si>
  <si>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</si>
  <si>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</si>
  <si>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</si>
  <si>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</si>
  <si>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</si>
  <si>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</si>
  <si>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</si>
  <si>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</si>
  <si>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</si>
  <si>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</si>
  <si>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</si>
  <si>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</si>
  <si>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</si>
  <si>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</si>
  <si>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</si>
  <si>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</si>
  <si>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</si>
  <si>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</si>
  <si>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</si>
  <si>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</si>
  <si>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</si>
  <si>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</si>
  <si>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</si>
  <si>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</si>
  <si>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</si>
  <si>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</si>
  <si>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</si>
  <si>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</si>
  <si>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</si>
  <si>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</si>
  <si>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</si>
  <si>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</si>
  <si>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</si>
  <si>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</si>
  <si>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</si>
  <si>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</si>
  <si>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</si>
  <si>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</si>
  <si>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</si>
  <si>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</si>
  <si>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</si>
  <si>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</si>
  <si>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</si>
  <si>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</si>
  <si>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</si>
  <si>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</si>
  <si>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</si>
  <si>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</si>
  <si>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</si>
  <si>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</si>
  <si>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</si>
  <si>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</si>
  <si>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</si>
  <si>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</si>
  <si>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</si>
  <si>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</si>
  <si>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</si>
  <si>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</si>
  <si>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</si>
  <si>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</si>
  <si>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</si>
  <si>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</si>
  <si>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</si>
  <si>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</si>
  <si>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</si>
  <si>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</si>
  <si>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</si>
  <si>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</si>
  <si>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</si>
  <si>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</si>
  <si>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</si>
  <si>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</si>
  <si>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</si>
  <si>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</si>
  <si>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</si>
  <si>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</si>
  <si>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</si>
  <si>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</si>
  <si>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</si>
  <si>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</si>
  <si>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</si>
  <si>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</si>
  <si>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</si>
  <si>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</si>
  <si>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</si>
  <si>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</si>
  <si>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</si>
  <si>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</si>
  <si>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</si>
  <si>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</si>
  <si>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</si>
  <si>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</si>
  <si>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</si>
  <si>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</si>
  <si>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</si>
  <si>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</si>
  <si>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</si>
  <si>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</si>
  <si>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</si>
  <si>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</si>
  <si>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</si>
  <si>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</si>
  <si>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</si>
  <si>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</si>
  <si>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</si>
  <si>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</si>
  <si>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</si>
  <si>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</si>
  <si>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</si>
  <si>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</si>
  <si>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</si>
  <si>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</si>
  <si>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</si>
  <si>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</si>
  <si>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</si>
  <si>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</si>
  <si>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</si>
  <si>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</si>
  <si>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</si>
  <si>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</si>
  <si>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</si>
  <si>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</si>
  <si>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</si>
  <si>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</si>
  <si>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</si>
  <si>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</si>
  <si>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</si>
  <si>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Column Labels</t>
  </si>
  <si>
    <t>Grand Total</t>
  </si>
  <si>
    <t>Count of outcomes</t>
  </si>
  <si>
    <t>(All)</t>
  </si>
  <si>
    <t>Row Labels</t>
  </si>
  <si>
    <t>Category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</si>
  <si>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</si>
  <si>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</si>
  <si>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</si>
  <si>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</si>
  <si>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</si>
  <si>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</si>
  <si>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</si>
  <si>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</si>
  <si>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</si>
  <si>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</si>
  <si>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</si>
  <si>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</si>
  <si>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</si>
  <si>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</si>
  <si>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</si>
  <si>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</si>
  <si>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</si>
  <si>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</si>
  <si>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</si>
  <si>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</si>
  <si>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(Multiple Items)</t>
  </si>
  <si>
    <t>Count of outcomes2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</si>
  <si>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</si>
  <si>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</si>
  <si>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</si>
  <si>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</si>
  <si>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</si>
  <si>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</si>
  <si>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</si>
  <si>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</si>
  <si>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</si>
  <si>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</si>
  <si>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</si>
  <si>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</si>
  <si>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</si>
  <si>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</si>
  <si>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</si>
  <si>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</si>
  <si>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</si>
  <si>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</si>
  <si>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</si>
  <si>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Date Created Conversion</t>
  </si>
  <si>
    <t xml:space="preserve">Date Ended Conversion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</si>
</sst>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Roboto"/>
    </font>
    <font>
      <b/>
      <sz val="11"/>
      <color rgb="FF2B2B2B"/>
      <name val="Roboto"/>
    </font>
    <font>
      <b/>
      <sz val="14"/>
      <color theme="1"/>
      <name val="Calibri"/>
      <family val="2"/>
      <scheme val="minor"/>
    </font>
    <font>
      <sz val="15"/>
      <color rgb="FF2B2B2B"/>
      <name val="Roboto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14" fontId="3" fillId="0" borderId="0" xfId="1" applyNumberFormat="1" applyFont="1"/>
    <xf numFmtId="14" fontId="0" fillId="0" borderId="0" xfId="1" applyNumberFormat="1" applyFont="1"/>
    <xf numFmtId="14" fontId="0" fillId="0" borderId="0" xfId="0" applyNumberFormat="1"/>
    <xf numFmtId="14" fontId="5" fillId="0" borderId="0" xfId="1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6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9" fontId="8" fillId="0" borderId="0" xfId="0" applyNumberFormat="1" applyFont="1" applyAlignment="1">
      <alignment horizontal="center"/>
    </xf>
    <xf numFmtId="9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40053523117302647"/>
          <c:y val="3.47222222222222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0-4C94-A3FA-15936C26E18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80-4C94-A3FA-15936C26E18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80-4C94-A3FA-15936C26E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320208"/>
        <c:axId val="1759320624"/>
      </c:lineChart>
      <c:catAx>
        <c:axId val="175932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320624"/>
        <c:crosses val="autoZero"/>
        <c:auto val="1"/>
        <c:lblAlgn val="ctr"/>
        <c:lblOffset val="100"/>
        <c:noMultiLvlLbl val="0"/>
      </c:catAx>
      <c:valAx>
        <c:axId val="175932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32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 Outcomes by Launch Date.xlsx]Theater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</a:t>
            </a:r>
            <a:r>
              <a:rPr lang="en-US"/>
              <a:t>Launch Date</a:t>
            </a:r>
          </a:p>
        </c:rich>
      </c:tx>
      <c:layout>
        <c:manualLayout>
          <c:xMode val="edge"/>
          <c:yMode val="edge"/>
          <c:x val="0.30597515093894995"/>
          <c:y val="4.65796205854015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883661214174855E-2"/>
          <c:y val="0.12815486671760967"/>
          <c:w val="0.78957834605039701"/>
          <c:h val="0.7509511943918402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85-4E49-94F7-3607DCE801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85-4E49-94F7-3607DCE8013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85-4E49-94F7-3607DCE80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419648"/>
        <c:axId val="1911418816"/>
      </c:lineChart>
      <c:catAx>
        <c:axId val="191141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418816"/>
        <c:crosses val="autoZero"/>
        <c:auto val="1"/>
        <c:lblAlgn val="ctr"/>
        <c:lblOffset val="100"/>
        <c:noMultiLvlLbl val="0"/>
      </c:catAx>
      <c:valAx>
        <c:axId val="19114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41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 Outcomes by Launch Date.xlsx]Outcomes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3312117803456387"/>
          <c:y val="5.02932577619141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9-44AE-800B-FA7C2A15B55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9-44AE-800B-FA7C2A15B55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9-44AE-800B-FA7C2A15B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619232"/>
        <c:axId val="302620064"/>
      </c:lineChart>
      <c:catAx>
        <c:axId val="30261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20064"/>
        <c:crosses val="autoZero"/>
        <c:auto val="1"/>
        <c:lblAlgn val="ctr"/>
        <c:lblOffset val="100"/>
        <c:noMultiLvlLbl val="0"/>
      </c:catAx>
      <c:valAx>
        <c:axId val="3026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1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box and whisker plots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95819798-3D6B-4D5E-9D1A-46F83ED205E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3C702F-97FF-4719-A0B2-50B718A1EFD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817144</xdr:colOff>
      <xdr:row>4116</xdr:row>
      <xdr:rowOff>92243</xdr:rowOff>
    </xdr:from>
    <xdr:to>
      <xdr:col>10</xdr:col>
      <xdr:colOff>396039</xdr:colOff>
      <xdr:row>4130</xdr:row>
      <xdr:rowOff>168443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F78594-0758-4608-A8D5-E38F0D32B4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18319" y="2695381493"/>
              <a:ext cx="456999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14</xdr:row>
      <xdr:rowOff>123825</xdr:rowOff>
    </xdr:from>
    <xdr:to>
      <xdr:col>11</xdr:col>
      <xdr:colOff>409575</xdr:colOff>
      <xdr:row>33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1AFE0D-20E3-424D-83C9-CA403AA51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3</xdr:row>
      <xdr:rowOff>38099</xdr:rowOff>
    </xdr:from>
    <xdr:to>
      <xdr:col>14</xdr:col>
      <xdr:colOff>171450</xdr:colOff>
      <xdr:row>28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6B62B-AACF-4323-BC0F-4CC24FCBA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180974</xdr:rowOff>
    </xdr:from>
    <xdr:to>
      <xdr:col>19</xdr:col>
      <xdr:colOff>28575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731E5-C45E-40B1-808A-98FF0762E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zard%202/Desktop/UNC%20CHAPEL%20HILL%20DATA%20ANALYTICS/EXCEL%20CLASS/Kickstarter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escriptive Statistics"/>
      <sheetName val="Failed US Kickstarters"/>
      <sheetName val="Successful US Kickstarters"/>
      <sheetName val="Edinburgh Research"/>
      <sheetName val="Outcomes Based on Launch Date"/>
      <sheetName val="Subcategory Statistic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. SELCUK" refreshedDate="44435.849042939815" createdVersion="7" refreshedVersion="7" minRefreshableVersion="3" recordCount="4114" xr:uid="{0FA59340-0343-4472-9D8C-2B044694D15A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. SELCUK" refreshedDate="44435.871139120369" createdVersion="7" refreshedVersion="7" minRefreshableVersion="3" recordCount="4114" xr:uid="{F94F435D-0694-4D42-8A48-EAB11AB3D921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Subcategory" numFmtId="49">
      <sharedItems/>
    </cacheField>
    <cacheField name="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. SELCUK" refreshedDate="44436.642854282407" createdVersion="7" refreshedVersion="7" minRefreshableVersion="3" recordCount="4114" xr:uid="{103D496C-E9C4-4036-837D-FF364B7830F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x v="0"/>
    <b v="0"/>
    <n v="182"/>
    <x v="0"/>
    <x v="0"/>
    <x v="0"/>
  </r>
  <r>
    <n v="1"/>
    <s v="FannibalFest Fan Convention"/>
    <s v="A Hannibal TV Show Fan Convention and Art Collective"/>
    <x v="1"/>
    <n v="14653"/>
    <x v="0"/>
    <x v="0"/>
    <s v="USD"/>
    <x v="1"/>
    <x v="1"/>
    <b v="0"/>
    <n v="79"/>
    <x v="0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x v="2"/>
    <b v="0"/>
    <n v="35"/>
    <x v="0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x v="3"/>
    <b v="0"/>
    <n v="150"/>
    <x v="0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x v="4"/>
    <b v="0"/>
    <n v="284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x v="5"/>
    <b v="0"/>
    <n v="47"/>
    <x v="0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x v="6"/>
    <b v="0"/>
    <n v="58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x v="7"/>
    <b v="0"/>
    <n v="57"/>
    <x v="0"/>
    <x v="0"/>
    <x v="0"/>
  </r>
  <r>
    <n v="8"/>
    <s v="Sizzling in the Kitchen Flynn Style"/>
    <s v="Help us raise the funds to film our pilot episode!"/>
    <x v="8"/>
    <n v="3501.52"/>
    <x v="0"/>
    <x v="0"/>
    <s v="USD"/>
    <x v="8"/>
    <x v="8"/>
    <b v="0"/>
    <n v="12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x v="9"/>
    <b v="0"/>
    <n v="20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x v="10"/>
    <b v="0"/>
    <n v="19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x v="11"/>
    <b v="0"/>
    <n v="75"/>
    <x v="0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x v="12"/>
    <b v="0"/>
    <n v="827"/>
    <x v="0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x v="13"/>
    <x v="13"/>
    <b v="0"/>
    <n v="51"/>
    <x v="0"/>
    <x v="0"/>
    <x v="0"/>
  </r>
  <r>
    <n v="14"/>
    <s v="3010 | Sci-fi Series"/>
    <s v="A highly charged post apocalyptic sci fi series that pulls no punches!"/>
    <x v="12"/>
    <n v="6056"/>
    <x v="0"/>
    <x v="2"/>
    <s v="AUD"/>
    <x v="14"/>
    <x v="14"/>
    <b v="0"/>
    <n v="41"/>
    <x v="0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x v="15"/>
    <b v="0"/>
    <n v="98"/>
    <x v="0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x v="16"/>
    <b v="0"/>
    <n v="70"/>
    <x v="0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x v="17"/>
    <b v="0"/>
    <n v="36"/>
    <x v="0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x v="18"/>
    <b v="0"/>
    <n v="342"/>
    <x v="0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x v="19"/>
    <b v="0"/>
    <n v="22"/>
    <x v="0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x v="20"/>
    <b v="0"/>
    <n v="25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x v="21"/>
    <b v="0"/>
    <n v="101"/>
    <x v="0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x v="22"/>
    <x v="22"/>
    <b v="0"/>
    <n v="8"/>
    <x v="0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x v="23"/>
    <b v="0"/>
    <n v="23"/>
    <x v="0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x v="24"/>
    <x v="24"/>
    <b v="0"/>
    <n v="574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x v="25"/>
    <b v="0"/>
    <n v="14"/>
    <x v="0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x v="26"/>
    <b v="0"/>
    <n v="19"/>
    <x v="0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x v="27"/>
    <b v="0"/>
    <n v="150"/>
    <x v="0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x v="28"/>
    <b v="0"/>
    <n v="71"/>
    <x v="0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x v="29"/>
    <b v="0"/>
    <n v="117"/>
    <x v="0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x v="30"/>
    <b v="0"/>
    <n v="53"/>
    <x v="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x v="31"/>
    <b v="0"/>
    <n v="1"/>
    <x v="0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x v="32"/>
    <b v="0"/>
    <n v="89"/>
    <x v="0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x v="33"/>
    <b v="0"/>
    <n v="64"/>
    <x v="0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x v="34"/>
    <b v="0"/>
    <n v="68"/>
    <x v="0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x v="35"/>
    <b v="0"/>
    <n v="28"/>
    <x v="0"/>
    <x v="0"/>
    <x v="0"/>
  </r>
  <r>
    <n v="36"/>
    <s v="THE LISTENING BOX"/>
    <s v="A modern day priest makes an unusual discovery, setting off a chain of events."/>
    <x v="12"/>
    <n v="8529"/>
    <x v="0"/>
    <x v="0"/>
    <s v="USD"/>
    <x v="36"/>
    <x v="36"/>
    <b v="0"/>
    <n v="44"/>
    <x v="0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x v="37"/>
    <b v="0"/>
    <n v="253"/>
    <x v="0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x v="38"/>
    <b v="0"/>
    <n v="66"/>
    <x v="0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x v="39"/>
    <b v="0"/>
    <n v="217"/>
    <x v="0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x v="40"/>
    <b v="0"/>
    <n v="16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x v="41"/>
    <b v="0"/>
    <n v="19"/>
    <x v="0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x v="42"/>
    <b v="0"/>
    <n v="169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x v="43"/>
    <b v="0"/>
    <n v="263"/>
    <x v="0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x v="44"/>
    <b v="0"/>
    <n v="15"/>
    <x v="0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x v="45"/>
    <b v="0"/>
    <n v="61"/>
    <x v="0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x v="46"/>
    <b v="0"/>
    <n v="45"/>
    <x v="0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x v="47"/>
    <b v="0"/>
    <n v="70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x v="48"/>
    <b v="0"/>
    <n v="38"/>
    <x v="0"/>
    <x v="0"/>
    <x v="0"/>
  </r>
  <r>
    <n v="49"/>
    <s v="Driving Jersey - Season Five"/>
    <s v="Driving Jersey is real people telling real stories."/>
    <x v="14"/>
    <n v="12000"/>
    <x v="0"/>
    <x v="0"/>
    <s v="USD"/>
    <x v="49"/>
    <x v="49"/>
    <b v="0"/>
    <n v="87"/>
    <x v="0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x v="50"/>
    <b v="0"/>
    <n v="22"/>
    <x v="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x v="51"/>
    <b v="0"/>
    <n v="119"/>
    <x v="0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x v="52"/>
    <b v="0"/>
    <n v="52"/>
    <x v="0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x v="53"/>
    <x v="53"/>
    <b v="0"/>
    <n v="117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x v="54"/>
    <b v="0"/>
    <n v="52"/>
    <x v="0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b v="0"/>
    <n v="86"/>
    <x v="0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x v="56"/>
    <x v="56"/>
    <b v="0"/>
    <n v="174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x v="57"/>
    <b v="0"/>
    <n v="69"/>
    <x v="0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x v="58"/>
    <x v="58"/>
    <b v="0"/>
    <n v="75"/>
    <x v="0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x v="59"/>
    <b v="0"/>
    <n v="33"/>
    <x v="0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x v="60"/>
    <b v="0"/>
    <n v="108"/>
    <x v="0"/>
    <x v="1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x v="61"/>
    <b v="0"/>
    <n v="23"/>
    <x v="0"/>
    <x v="1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x v="62"/>
    <b v="0"/>
    <n v="48"/>
    <x v="0"/>
    <x v="1"/>
    <x v="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x v="63"/>
    <b v="0"/>
    <n v="64"/>
    <x v="0"/>
    <x v="1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x v="64"/>
    <b v="0"/>
    <n v="24"/>
    <x v="0"/>
    <x v="1"/>
    <x v="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x v="65"/>
    <b v="0"/>
    <n v="57"/>
    <x v="0"/>
    <x v="1"/>
    <x v="0"/>
  </r>
  <r>
    <n v="66"/>
    <s v="A Stagnant Fever: Short Film"/>
    <s v="A dark comedy set in the '60s about clinical depression and one night stands."/>
    <x v="13"/>
    <n v="2372"/>
    <x v="0"/>
    <x v="0"/>
    <s v="USD"/>
    <x v="66"/>
    <x v="66"/>
    <b v="0"/>
    <n v="26"/>
    <x v="0"/>
    <x v="1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x v="67"/>
    <b v="0"/>
    <n v="20"/>
    <x v="0"/>
    <x v="1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x v="68"/>
    <b v="0"/>
    <n v="36"/>
    <x v="0"/>
    <x v="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x v="69"/>
    <b v="0"/>
    <n v="178"/>
    <x v="0"/>
    <x v="1"/>
    <x v="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x v="70"/>
    <b v="0"/>
    <n v="17"/>
    <x v="0"/>
    <x v="1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x v="71"/>
    <b v="0"/>
    <n v="32"/>
    <x v="0"/>
    <x v="1"/>
    <x v="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x v="72"/>
    <b v="0"/>
    <n v="41"/>
    <x v="0"/>
    <x v="1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x v="73"/>
    <b v="0"/>
    <n v="18"/>
    <x v="0"/>
    <x v="1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x v="74"/>
    <b v="0"/>
    <n v="29"/>
    <x v="0"/>
    <x v="1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x v="75"/>
    <b v="0"/>
    <n v="47"/>
    <x v="0"/>
    <x v="1"/>
    <x v="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x v="76"/>
    <b v="0"/>
    <n v="15"/>
    <x v="0"/>
    <x v="1"/>
    <x v="0"/>
  </r>
  <r>
    <n v="77"/>
    <s v="Jonah and the Crab"/>
    <s v="A short film about a boy searching for companionship in a hermit crab he finds on the beach."/>
    <x v="44"/>
    <n v="1570"/>
    <x v="0"/>
    <x v="0"/>
    <s v="USD"/>
    <x v="77"/>
    <x v="77"/>
    <b v="0"/>
    <n v="26"/>
    <x v="0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b v="0"/>
    <n v="35"/>
    <x v="0"/>
    <x v="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x v="79"/>
    <b v="0"/>
    <n v="41"/>
    <x v="0"/>
    <x v="1"/>
    <x v="0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x v="80"/>
    <b v="0"/>
    <n v="47"/>
    <x v="0"/>
    <x v="1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x v="81"/>
    <b v="0"/>
    <n v="28"/>
    <x v="0"/>
    <x v="1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x v="82"/>
    <b v="0"/>
    <n v="100"/>
    <x v="0"/>
    <x v="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x v="83"/>
    <b v="0"/>
    <n v="13"/>
    <x v="0"/>
    <x v="1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x v="84"/>
    <b v="0"/>
    <n v="7"/>
    <x v="0"/>
    <x v="1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x v="85"/>
    <b v="0"/>
    <n v="21"/>
    <x v="0"/>
    <x v="1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x v="86"/>
    <b v="0"/>
    <n v="17"/>
    <x v="0"/>
    <x v="1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x v="87"/>
    <b v="0"/>
    <n v="25"/>
    <x v="0"/>
    <x v="1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x v="88"/>
    <b v="0"/>
    <n v="60"/>
    <x v="0"/>
    <x v="1"/>
    <x v="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x v="89"/>
    <b v="0"/>
    <n v="56"/>
    <x v="0"/>
    <x v="1"/>
    <x v="0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x v="90"/>
    <b v="0"/>
    <n v="16"/>
    <x v="0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x v="91"/>
    <b v="0"/>
    <n v="46"/>
    <x v="0"/>
    <x v="1"/>
    <x v="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x v="92"/>
    <b v="0"/>
    <n v="43"/>
    <x v="0"/>
    <x v="1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x v="93"/>
    <b v="0"/>
    <n v="15"/>
    <x v="0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x v="94"/>
    <b v="0"/>
    <n v="12"/>
    <x v="0"/>
    <x v="1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x v="95"/>
    <b v="0"/>
    <n v="21"/>
    <x v="0"/>
    <x v="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b v="0"/>
    <n v="34"/>
    <x v="0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x v="97"/>
    <b v="0"/>
    <n v="8"/>
    <x v="0"/>
    <x v="1"/>
    <x v="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x v="98"/>
    <b v="0"/>
    <n v="60"/>
    <x v="0"/>
    <x v="1"/>
    <x v="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x v="99"/>
    <b v="0"/>
    <n v="39"/>
    <x v="0"/>
    <x v="1"/>
    <x v="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x v="100"/>
    <b v="0"/>
    <n v="26"/>
    <x v="0"/>
    <x v="1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x v="101"/>
    <b v="0"/>
    <n v="35"/>
    <x v="0"/>
    <x v="1"/>
    <x v="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x v="102"/>
    <b v="0"/>
    <n v="65"/>
    <x v="0"/>
    <x v="1"/>
    <x v="0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x v="103"/>
    <b v="0"/>
    <n v="49"/>
    <x v="0"/>
    <x v="1"/>
    <x v="0"/>
  </r>
  <r>
    <n v="104"/>
    <s v="Good 'Ol Trumpet"/>
    <s v="UCF short film about an old man, his love for music, and his misplaced trumpet.  "/>
    <x v="2"/>
    <n v="600"/>
    <x v="0"/>
    <x v="0"/>
    <s v="USD"/>
    <x v="104"/>
    <x v="104"/>
    <b v="0"/>
    <n v="10"/>
    <x v="0"/>
    <x v="1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x v="105"/>
    <b v="0"/>
    <n v="60"/>
    <x v="0"/>
    <x v="1"/>
    <x v="0"/>
  </r>
  <r>
    <n v="106"/>
    <s v="LOST WEEKEND"/>
    <s v="A Boy. A Girl. A Car. A Serial Killer."/>
    <x v="10"/>
    <n v="5025"/>
    <x v="0"/>
    <x v="0"/>
    <s v="USD"/>
    <x v="106"/>
    <x v="106"/>
    <b v="0"/>
    <n v="27"/>
    <x v="0"/>
    <x v="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x v="107"/>
    <b v="0"/>
    <n v="69"/>
    <x v="0"/>
    <x v="1"/>
    <x v="0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x v="108"/>
    <b v="0"/>
    <n v="47"/>
    <x v="0"/>
    <x v="1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x v="109"/>
    <b v="0"/>
    <n v="47"/>
    <x v="0"/>
    <x v="1"/>
    <x v="0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x v="110"/>
    <b v="0"/>
    <n v="26"/>
    <x v="0"/>
    <x v="1"/>
    <x v="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x v="111"/>
    <b v="0"/>
    <n v="53"/>
    <x v="0"/>
    <x v="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x v="112"/>
    <b v="0"/>
    <n v="81"/>
    <x v="0"/>
    <x v="1"/>
    <x v="0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x v="113"/>
    <b v="0"/>
    <n v="78"/>
    <x v="0"/>
    <x v="1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x v="114"/>
    <b v="0"/>
    <n v="35"/>
    <x v="0"/>
    <x v="1"/>
    <x v="0"/>
  </r>
  <r>
    <n v="115"/>
    <s v="The World's Greatest Lover"/>
    <s v="Never judge a book (or a lover) by their cover."/>
    <x v="52"/>
    <n v="632"/>
    <x v="0"/>
    <x v="0"/>
    <s v="USD"/>
    <x v="115"/>
    <x v="115"/>
    <b v="0"/>
    <n v="22"/>
    <x v="0"/>
    <x v="1"/>
    <x v="0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x v="116"/>
    <b v="0"/>
    <n v="57"/>
    <x v="0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b v="0"/>
    <n v="27"/>
    <x v="0"/>
    <x v="1"/>
    <x v="0"/>
  </r>
  <r>
    <n v="118"/>
    <s v="DENOUNCED - A Short Film"/>
    <s v="When a ruthless hit-man is 'denounced' from the mafia, his old enemies declare war."/>
    <x v="10"/>
    <n v="5651.58"/>
    <x v="0"/>
    <x v="0"/>
    <s v="USD"/>
    <x v="118"/>
    <x v="118"/>
    <b v="0"/>
    <n v="39"/>
    <x v="0"/>
    <x v="1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x v="119"/>
    <b v="0"/>
    <n v="37"/>
    <x v="0"/>
    <x v="1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x v="120"/>
    <b v="0"/>
    <n v="1"/>
    <x v="1"/>
    <x v="2"/>
    <x v="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x v="121"/>
    <b v="0"/>
    <n v="1"/>
    <x v="1"/>
    <x v="2"/>
    <x v="0"/>
  </r>
  <r>
    <n v="122"/>
    <s v="The Time Jumper (Canceled)"/>
    <s v="My ambition for this knows no bounds.  Seeing Sephoria in a live-action is a dream of mine."/>
    <x v="55"/>
    <n v="0"/>
    <x v="1"/>
    <x v="0"/>
    <s v="USD"/>
    <x v="122"/>
    <x v="122"/>
    <b v="0"/>
    <n v="0"/>
    <x v="1"/>
    <x v="2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x v="123"/>
    <b v="0"/>
    <n v="6"/>
    <x v="1"/>
    <x v="2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x v="124"/>
    <b v="0"/>
    <n v="0"/>
    <x v="1"/>
    <x v="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x v="125"/>
    <b v="0"/>
    <n v="6"/>
    <x v="1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x v="126"/>
    <b v="0"/>
    <n v="13"/>
    <x v="1"/>
    <x v="2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x v="127"/>
    <b v="0"/>
    <n v="4"/>
    <x v="1"/>
    <x v="2"/>
    <x v="0"/>
  </r>
  <r>
    <n v="128"/>
    <s v="Ralphi3 (Canceled)"/>
    <s v="A Science Fiction film filled with entertainment and Excitement"/>
    <x v="57"/>
    <n v="1867"/>
    <x v="1"/>
    <x v="0"/>
    <s v="USD"/>
    <x v="128"/>
    <x v="128"/>
    <b v="0"/>
    <n v="6"/>
    <x v="1"/>
    <x v="2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x v="129"/>
    <b v="0"/>
    <n v="0"/>
    <x v="1"/>
    <x v="2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x v="130"/>
    <b v="0"/>
    <n v="0"/>
    <x v="1"/>
    <x v="2"/>
    <x v="0"/>
  </r>
  <r>
    <n v="131"/>
    <s v="I (Canceled)"/>
    <s v="I"/>
    <x v="38"/>
    <n v="0"/>
    <x v="1"/>
    <x v="0"/>
    <s v="USD"/>
    <x v="131"/>
    <x v="131"/>
    <b v="0"/>
    <n v="0"/>
    <x v="1"/>
    <x v="2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x v="132"/>
    <b v="0"/>
    <n v="81"/>
    <x v="1"/>
    <x v="2"/>
    <x v="0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x v="133"/>
    <b v="0"/>
    <n v="0"/>
    <x v="1"/>
    <x v="2"/>
    <x v="0"/>
  </r>
  <r>
    <n v="134"/>
    <s v="MARLEY'S GHOST (AMBASSADORS OF STEAM) (Canceled)"/>
    <s v="steampunk  remake of &quot;a Christmas carol&quot;"/>
    <x v="10"/>
    <n v="0"/>
    <x v="1"/>
    <x v="0"/>
    <s v="USD"/>
    <x v="134"/>
    <x v="134"/>
    <b v="0"/>
    <n v="0"/>
    <x v="1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x v="135"/>
    <b v="0"/>
    <n v="5"/>
    <x v="1"/>
    <x v="2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x v="136"/>
    <b v="0"/>
    <n v="0"/>
    <x v="1"/>
    <x v="2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x v="137"/>
    <b v="0"/>
    <n v="0"/>
    <x v="1"/>
    <x v="2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x v="138"/>
    <b v="0"/>
    <n v="58"/>
    <x v="1"/>
    <x v="2"/>
    <x v="0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x v="139"/>
    <b v="0"/>
    <n v="1"/>
    <x v="1"/>
    <x v="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x v="140"/>
    <b v="0"/>
    <n v="0"/>
    <x v="1"/>
    <x v="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x v="141"/>
    <b v="0"/>
    <n v="28"/>
    <x v="1"/>
    <x v="2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x v="142"/>
    <b v="0"/>
    <n v="1"/>
    <x v="1"/>
    <x v="2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x v="143"/>
    <b v="0"/>
    <n v="0"/>
    <x v="1"/>
    <x v="2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x v="144"/>
    <b v="0"/>
    <n v="37"/>
    <x v="1"/>
    <x v="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x v="145"/>
    <b v="0"/>
    <n v="9"/>
    <x v="1"/>
    <x v="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x v="146"/>
    <b v="0"/>
    <n v="3"/>
    <x v="1"/>
    <x v="2"/>
    <x v="0"/>
  </r>
  <r>
    <n v="147"/>
    <s v="Consumed (Static Air) (Canceled)"/>
    <s v="Film makers catch live footage beyond their wildest dreams."/>
    <x v="39"/>
    <n v="0"/>
    <x v="1"/>
    <x v="1"/>
    <s v="GBP"/>
    <x v="147"/>
    <x v="147"/>
    <b v="0"/>
    <n v="0"/>
    <x v="1"/>
    <x v="2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x v="148"/>
    <b v="0"/>
    <n v="2"/>
    <x v="1"/>
    <x v="2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x v="149"/>
    <b v="0"/>
    <n v="6"/>
    <x v="1"/>
    <x v="2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x v="150"/>
    <b v="0"/>
    <n v="67"/>
    <x v="1"/>
    <x v="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x v="151"/>
    <b v="0"/>
    <n v="5"/>
    <x v="1"/>
    <x v="2"/>
    <x v="0"/>
  </r>
  <r>
    <n v="152"/>
    <s v="The Great Dark (Canceled)"/>
    <s v="The Great Dark is a journey through the unimaginable...and un foreseeable..."/>
    <x v="66"/>
    <n v="30"/>
    <x v="1"/>
    <x v="0"/>
    <s v="USD"/>
    <x v="152"/>
    <x v="152"/>
    <b v="0"/>
    <n v="2"/>
    <x v="1"/>
    <x v="2"/>
    <x v="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x v="153"/>
    <b v="0"/>
    <n v="10"/>
    <x v="1"/>
    <x v="2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x v="154"/>
    <b v="0"/>
    <n v="3"/>
    <x v="1"/>
    <x v="2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x v="155"/>
    <b v="0"/>
    <n v="4"/>
    <x v="1"/>
    <x v="2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x v="156"/>
    <b v="0"/>
    <n v="15"/>
    <x v="1"/>
    <x v="2"/>
    <x v="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x v="157"/>
    <b v="0"/>
    <n v="2"/>
    <x v="1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x v="158"/>
    <b v="0"/>
    <n v="0"/>
    <x v="1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x v="159"/>
    <b v="0"/>
    <n v="1"/>
    <x v="1"/>
    <x v="2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x v="160"/>
    <b v="0"/>
    <n v="0"/>
    <x v="1"/>
    <x v="3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x v="161"/>
    <b v="0"/>
    <n v="1"/>
    <x v="1"/>
    <x v="3"/>
    <x v="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x v="162"/>
    <b v="0"/>
    <n v="10"/>
    <x v="1"/>
    <x v="3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x v="163"/>
    <b v="0"/>
    <n v="0"/>
    <x v="1"/>
    <x v="3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x v="164"/>
    <b v="0"/>
    <n v="7"/>
    <x v="1"/>
    <x v="3"/>
    <x v="0"/>
  </r>
  <r>
    <n v="165"/>
    <s v="NET"/>
    <s v="A teacher. A boy. The beach and a heatwave that drove them all insane."/>
    <x v="73"/>
    <n v="0"/>
    <x v="2"/>
    <x v="1"/>
    <s v="GBP"/>
    <x v="165"/>
    <x v="165"/>
    <b v="0"/>
    <n v="0"/>
    <x v="1"/>
    <x v="3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x v="166"/>
    <b v="0"/>
    <n v="1"/>
    <x v="1"/>
    <x v="3"/>
    <x v="0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x v="167"/>
    <b v="0"/>
    <n v="2"/>
    <x v="1"/>
    <x v="3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x v="168"/>
    <b v="0"/>
    <n v="3"/>
    <x v="1"/>
    <x v="3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x v="169"/>
    <b v="0"/>
    <n v="10"/>
    <x v="1"/>
    <x v="3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x v="170"/>
    <b v="0"/>
    <n v="10"/>
    <x v="1"/>
    <x v="3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x v="171"/>
    <b v="0"/>
    <n v="1"/>
    <x v="1"/>
    <x v="3"/>
    <x v="0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x v="172"/>
    <b v="0"/>
    <n v="0"/>
    <x v="1"/>
    <x v="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x v="173"/>
    <b v="0"/>
    <n v="0"/>
    <x v="1"/>
    <x v="3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x v="174"/>
    <b v="0"/>
    <n v="0"/>
    <x v="1"/>
    <x v="3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x v="175"/>
    <b v="0"/>
    <n v="26"/>
    <x v="1"/>
    <x v="3"/>
    <x v="0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x v="176"/>
    <b v="0"/>
    <n v="0"/>
    <x v="1"/>
    <x v="3"/>
    <x v="0"/>
  </r>
  <r>
    <n v="177"/>
    <s v="The Good Samaritan"/>
    <s v="I'm making a modern day version of the bible story &quot; The Good Samaritan&quot;"/>
    <x v="52"/>
    <n v="180"/>
    <x v="2"/>
    <x v="0"/>
    <s v="USD"/>
    <x v="177"/>
    <x v="177"/>
    <b v="0"/>
    <n v="7"/>
    <x v="1"/>
    <x v="3"/>
    <x v="0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x v="178"/>
    <b v="0"/>
    <n v="0"/>
    <x v="1"/>
    <x v="3"/>
    <x v="0"/>
  </r>
  <r>
    <n v="179"/>
    <s v="Sustain: A Film About Survival"/>
    <s v="A feature-length film about how three people survive in a diseased world."/>
    <x v="28"/>
    <n v="200"/>
    <x v="2"/>
    <x v="0"/>
    <s v="USD"/>
    <x v="179"/>
    <x v="179"/>
    <b v="0"/>
    <n v="2"/>
    <x v="1"/>
    <x v="3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x v="180"/>
    <b v="0"/>
    <n v="13"/>
    <x v="1"/>
    <x v="3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x v="181"/>
    <b v="0"/>
    <n v="4"/>
    <x v="1"/>
    <x v="3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x v="182"/>
    <b v="0"/>
    <n v="0"/>
    <x v="1"/>
    <x v="3"/>
    <x v="0"/>
  </r>
  <r>
    <n v="183"/>
    <s v="Three Little Words"/>
    <s v="Don't kill me until I meet my Dad"/>
    <x v="78"/>
    <n v="4482"/>
    <x v="2"/>
    <x v="1"/>
    <s v="GBP"/>
    <x v="183"/>
    <x v="183"/>
    <b v="0"/>
    <n v="12"/>
    <x v="1"/>
    <x v="3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b v="0"/>
    <n v="2"/>
    <x v="1"/>
    <x v="3"/>
    <x v="0"/>
  </r>
  <r>
    <n v="185"/>
    <s v="BLANK Short Movie"/>
    <s v="Love has no boundaries!"/>
    <x v="79"/>
    <n v="2200"/>
    <x v="2"/>
    <x v="10"/>
    <s v="NOK"/>
    <x v="185"/>
    <x v="185"/>
    <b v="0"/>
    <n v="10"/>
    <x v="1"/>
    <x v="3"/>
    <x v="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x v="186"/>
    <b v="0"/>
    <n v="0"/>
    <x v="1"/>
    <x v="3"/>
    <x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x v="187"/>
    <b v="0"/>
    <n v="5"/>
    <x v="1"/>
    <x v="3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x v="188"/>
    <b v="0"/>
    <n v="0"/>
    <x v="1"/>
    <x v="3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x v="189"/>
    <b v="0"/>
    <n v="5"/>
    <x v="1"/>
    <x v="3"/>
    <x v="0"/>
  </r>
  <r>
    <n v="190"/>
    <s v="REGIONRAT, the movie"/>
    <s v="Because hope can be a 4 letter word"/>
    <x v="14"/>
    <n v="50"/>
    <x v="2"/>
    <x v="0"/>
    <s v="USD"/>
    <x v="190"/>
    <x v="190"/>
    <b v="0"/>
    <n v="1"/>
    <x v="1"/>
    <x v="3"/>
    <x v="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x v="191"/>
    <b v="0"/>
    <n v="3"/>
    <x v="1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x v="192"/>
    <b v="0"/>
    <n v="3"/>
    <x v="1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x v="193"/>
    <b v="0"/>
    <n v="0"/>
    <x v="1"/>
    <x v="3"/>
    <x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x v="194"/>
    <b v="0"/>
    <n v="3"/>
    <x v="1"/>
    <x v="3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x v="195"/>
    <b v="0"/>
    <n v="0"/>
    <x v="1"/>
    <x v="3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x v="196"/>
    <b v="0"/>
    <n v="19"/>
    <x v="1"/>
    <x v="3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b v="0"/>
    <n v="8"/>
    <x v="1"/>
    <x v="3"/>
    <x v="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x v="198"/>
    <b v="0"/>
    <n v="6"/>
    <x v="1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x v="199"/>
    <b v="0"/>
    <n v="0"/>
    <x v="1"/>
    <x v="3"/>
    <x v="0"/>
  </r>
  <r>
    <n v="200"/>
    <s v="The Crossing Shore"/>
    <s v="A film dedicated to an AAF Pilot's struggle to survive behind enemy lines during WWII."/>
    <x v="12"/>
    <n v="1571.55"/>
    <x v="2"/>
    <x v="0"/>
    <s v="USD"/>
    <x v="200"/>
    <x v="200"/>
    <b v="0"/>
    <n v="18"/>
    <x v="1"/>
    <x v="3"/>
    <x v="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x v="201"/>
    <b v="0"/>
    <n v="7"/>
    <x v="1"/>
    <x v="3"/>
    <x v="0"/>
  </r>
  <r>
    <n v="202"/>
    <s v="Modern Gangsters"/>
    <s v="new web series created by jonney terry"/>
    <x v="12"/>
    <n v="0"/>
    <x v="2"/>
    <x v="0"/>
    <s v="USD"/>
    <x v="202"/>
    <x v="202"/>
    <b v="0"/>
    <n v="0"/>
    <x v="1"/>
    <x v="3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x v="203"/>
    <b v="0"/>
    <n v="8"/>
    <x v="1"/>
    <x v="3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x v="204"/>
    <b v="0"/>
    <n v="1293"/>
    <x v="1"/>
    <x v="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x v="205"/>
    <b v="0"/>
    <n v="17"/>
    <x v="1"/>
    <x v="3"/>
    <x v="0"/>
  </r>
  <r>
    <n v="206"/>
    <s v="Blood Bond Movie Development"/>
    <s v="A love story featuring adoption,struggle,dysfunction,grace, healing, and restoration."/>
    <x v="83"/>
    <n v="0"/>
    <x v="2"/>
    <x v="0"/>
    <s v="USD"/>
    <x v="206"/>
    <x v="206"/>
    <b v="0"/>
    <n v="0"/>
    <x v="1"/>
    <x v="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x v="207"/>
    <b v="0"/>
    <n v="13"/>
    <x v="1"/>
    <x v="3"/>
    <x v="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x v="208"/>
    <b v="0"/>
    <n v="0"/>
    <x v="1"/>
    <x v="3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x v="209"/>
    <b v="0"/>
    <n v="0"/>
    <x v="1"/>
    <x v="3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x v="210"/>
    <b v="0"/>
    <n v="33"/>
    <x v="1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x v="211"/>
    <b v="0"/>
    <n v="12"/>
    <x v="1"/>
    <x v="3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x v="212"/>
    <b v="0"/>
    <n v="1"/>
    <x v="1"/>
    <x v="3"/>
    <x v="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x v="213"/>
    <b v="0"/>
    <n v="1"/>
    <x v="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x v="214"/>
    <b v="0"/>
    <n v="1"/>
    <x v="1"/>
    <x v="3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x v="215"/>
    <b v="0"/>
    <n v="1"/>
    <x v="1"/>
    <x v="3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x v="216"/>
    <b v="0"/>
    <n v="84"/>
    <x v="1"/>
    <x v="3"/>
    <x v="0"/>
  </r>
  <r>
    <n v="217"/>
    <s v="Bitch"/>
    <s v="A roadmovie by paw"/>
    <x v="57"/>
    <n v="11943"/>
    <x v="2"/>
    <x v="11"/>
    <s v="SEK"/>
    <x v="217"/>
    <x v="217"/>
    <b v="0"/>
    <n v="38"/>
    <x v="1"/>
    <x v="3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x v="218"/>
    <b v="0"/>
    <n v="1"/>
    <x v="1"/>
    <x v="3"/>
    <x v="0"/>
  </r>
  <r>
    <n v="219"/>
    <s v="True Colors"/>
    <s v="An hour-long pilot about a group of suburban LGBT teens coming of age in the early 90's."/>
    <x v="63"/>
    <n v="8815"/>
    <x v="2"/>
    <x v="0"/>
    <s v="USD"/>
    <x v="219"/>
    <x v="219"/>
    <b v="0"/>
    <n v="76"/>
    <x v="1"/>
    <x v="3"/>
    <x v="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x v="220"/>
    <b v="0"/>
    <n v="3"/>
    <x v="1"/>
    <x v="3"/>
    <x v="0"/>
  </r>
  <r>
    <n v="221"/>
    <s v="Archetypes"/>
    <s v="Film about Schizophrenia with Surreal Twists!"/>
    <x v="63"/>
    <n v="0"/>
    <x v="2"/>
    <x v="0"/>
    <s v="USD"/>
    <x v="221"/>
    <x v="221"/>
    <b v="0"/>
    <n v="0"/>
    <x v="1"/>
    <x v="3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x v="222"/>
    <b v="0"/>
    <n v="2"/>
    <x v="1"/>
    <x v="3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x v="223"/>
    <b v="0"/>
    <n v="0"/>
    <x v="1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x v="224"/>
    <b v="0"/>
    <n v="0"/>
    <x v="1"/>
    <x v="3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x v="225"/>
    <b v="0"/>
    <n v="0"/>
    <x v="1"/>
    <x v="3"/>
    <x v="0"/>
  </r>
  <r>
    <n v="226"/>
    <s v="MAGGIE Film"/>
    <s v="A TRUE STORY OF DOMESTIC VILOLENCE THAT SEEKS TO OFFER THE VIEWER OUTLEST OF SUPPORT."/>
    <x v="88"/>
    <n v="250"/>
    <x v="2"/>
    <x v="1"/>
    <s v="GBP"/>
    <x v="226"/>
    <x v="226"/>
    <b v="0"/>
    <n v="2"/>
    <x v="1"/>
    <x v="3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x v="227"/>
    <b v="0"/>
    <n v="0"/>
    <x v="1"/>
    <x v="3"/>
    <x v="0"/>
  </r>
  <r>
    <n v="228"/>
    <s v="Facets of a Geek life"/>
    <s v="I am making a film from one one of my books called facets of a Geek life."/>
    <x v="6"/>
    <n v="0"/>
    <x v="2"/>
    <x v="1"/>
    <s v="GBP"/>
    <x v="228"/>
    <x v="228"/>
    <b v="0"/>
    <n v="0"/>
    <x v="1"/>
    <x v="3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x v="229"/>
    <b v="0"/>
    <n v="0"/>
    <x v="1"/>
    <x v="3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x v="230"/>
    <b v="0"/>
    <n v="2"/>
    <x v="1"/>
    <x v="3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x v="231"/>
    <b v="0"/>
    <n v="0"/>
    <x v="1"/>
    <x v="3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x v="232"/>
    <b v="0"/>
    <n v="7"/>
    <x v="1"/>
    <x v="3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x v="233"/>
    <b v="0"/>
    <n v="0"/>
    <x v="1"/>
    <x v="3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x v="234"/>
    <b v="0"/>
    <n v="5"/>
    <x v="1"/>
    <x v="3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x v="235"/>
    <b v="0"/>
    <n v="0"/>
    <x v="1"/>
    <x v="3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x v="236"/>
    <b v="0"/>
    <n v="0"/>
    <x v="1"/>
    <x v="3"/>
    <x v="0"/>
  </r>
  <r>
    <n v="237"/>
    <s v="Making The Choice"/>
    <s v="Making The Choice is a christian short film series."/>
    <x v="36"/>
    <n v="50"/>
    <x v="2"/>
    <x v="0"/>
    <s v="USD"/>
    <x v="237"/>
    <x v="237"/>
    <b v="0"/>
    <n v="1"/>
    <x v="1"/>
    <x v="3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x v="238"/>
    <b v="0"/>
    <n v="0"/>
    <x v="1"/>
    <x v="3"/>
    <x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x v="239"/>
    <b v="0"/>
    <n v="5"/>
    <x v="1"/>
    <x v="3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b v="1"/>
    <n v="137"/>
    <x v="0"/>
    <x v="4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x v="241"/>
    <b v="1"/>
    <n v="376"/>
    <x v="0"/>
    <x v="4"/>
    <x v="0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x v="242"/>
    <b v="1"/>
    <n v="202"/>
    <x v="0"/>
    <x v="4"/>
    <x v="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x v="243"/>
    <b v="1"/>
    <n v="328"/>
    <x v="0"/>
    <x v="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b v="1"/>
    <n v="84"/>
    <x v="0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b v="1"/>
    <n v="96"/>
    <x v="0"/>
    <x v="4"/>
    <x v="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x v="246"/>
    <b v="1"/>
    <n v="223"/>
    <x v="0"/>
    <x v="4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x v="247"/>
    <b v="1"/>
    <n v="62"/>
    <x v="0"/>
    <x v="4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x v="248"/>
    <b v="1"/>
    <n v="146"/>
    <x v="0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b v="1"/>
    <n v="235"/>
    <x v="0"/>
    <x v="4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x v="250"/>
    <b v="1"/>
    <n v="437"/>
    <x v="0"/>
    <x v="4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x v="251"/>
    <b v="1"/>
    <n v="77"/>
    <x v="0"/>
    <x v="4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x v="252"/>
    <b v="1"/>
    <n v="108"/>
    <x v="0"/>
    <x v="4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b v="1"/>
    <n v="7"/>
    <x v="0"/>
    <x v="4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x v="254"/>
    <b v="1"/>
    <n v="314"/>
    <x v="0"/>
    <x v="4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x v="255"/>
    <b v="1"/>
    <n v="188"/>
    <x v="0"/>
    <x v="4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x v="256"/>
    <b v="1"/>
    <n v="275"/>
    <x v="0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b v="1"/>
    <n v="560"/>
    <x v="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x v="258"/>
    <b v="1"/>
    <n v="688"/>
    <x v="0"/>
    <x v="4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x v="259"/>
    <b v="1"/>
    <n v="942"/>
    <x v="0"/>
    <x v="4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x v="260"/>
    <b v="1"/>
    <n v="88"/>
    <x v="0"/>
    <x v="4"/>
    <x v="0"/>
  </r>
  <r>
    <n v="261"/>
    <s v="Empires: The Film"/>
    <s v="Empires explores the impact of networks on histories and philosophies of political thought."/>
    <x v="22"/>
    <n v="21480"/>
    <x v="0"/>
    <x v="0"/>
    <s v="USD"/>
    <x v="261"/>
    <x v="261"/>
    <b v="1"/>
    <n v="220"/>
    <x v="0"/>
    <x v="4"/>
    <x v="0"/>
  </r>
  <r>
    <n v="262"/>
    <s v="The Last Cosmonaut"/>
    <s v="He can never die. He will live forever. He is the last cosmonaut, and this is his story."/>
    <x v="30"/>
    <n v="6000"/>
    <x v="0"/>
    <x v="0"/>
    <s v="USD"/>
    <x v="262"/>
    <x v="262"/>
    <b v="1"/>
    <n v="145"/>
    <x v="0"/>
    <x v="4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b v="1"/>
    <n v="963"/>
    <x v="0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x v="264"/>
    <b v="1"/>
    <n v="91"/>
    <x v="0"/>
    <x v="4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b v="1"/>
    <n v="58"/>
    <x v="0"/>
    <x v="4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b v="1"/>
    <n v="36"/>
    <x v="0"/>
    <x v="4"/>
    <x v="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x v="267"/>
    <b v="1"/>
    <n v="165"/>
    <x v="0"/>
    <x v="4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x v="268"/>
    <b v="1"/>
    <n v="111"/>
    <x v="0"/>
    <x v="4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b v="1"/>
    <n v="1596"/>
    <x v="0"/>
    <x v="4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x v="270"/>
    <b v="1"/>
    <n v="61"/>
    <x v="0"/>
    <x v="4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x v="271"/>
    <b v="1"/>
    <n v="287"/>
    <x v="0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x v="272"/>
    <b v="1"/>
    <n v="65"/>
    <x v="0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x v="273"/>
    <b v="1"/>
    <n v="118"/>
    <x v="0"/>
    <x v="4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x v="274"/>
    <b v="1"/>
    <n v="113"/>
    <x v="0"/>
    <x v="4"/>
    <x v="0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x v="275"/>
    <b v="1"/>
    <n v="332"/>
    <x v="0"/>
    <x v="4"/>
    <x v="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x v="276"/>
    <b v="1"/>
    <n v="62"/>
    <x v="0"/>
    <x v="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x v="277"/>
    <b v="1"/>
    <n v="951"/>
    <x v="0"/>
    <x v="4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x v="278"/>
    <b v="1"/>
    <n v="415"/>
    <x v="0"/>
    <x v="4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x v="279"/>
    <b v="1"/>
    <n v="305"/>
    <x v="0"/>
    <x v="4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x v="280"/>
    <b v="1"/>
    <n v="2139"/>
    <x v="0"/>
    <x v="4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x v="281"/>
    <b v="1"/>
    <n v="79"/>
    <x v="0"/>
    <x v="4"/>
    <x v="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x v="282"/>
    <b v="1"/>
    <n v="179"/>
    <x v="0"/>
    <x v="4"/>
    <x v="0"/>
  </r>
  <r>
    <n v="283"/>
    <s v="SOLE SURVIVOR"/>
    <s v="What is the impact of survivorship on the human condition?"/>
    <x v="102"/>
    <n v="20569.05"/>
    <x v="0"/>
    <x v="0"/>
    <s v="USD"/>
    <x v="283"/>
    <x v="283"/>
    <b v="1"/>
    <n v="202"/>
    <x v="0"/>
    <x v="4"/>
    <x v="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x v="284"/>
    <b v="1"/>
    <n v="760"/>
    <x v="0"/>
    <x v="4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x v="285"/>
    <b v="1"/>
    <n v="563"/>
    <x v="0"/>
    <x v="4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x v="286"/>
    <b v="1"/>
    <n v="135"/>
    <x v="0"/>
    <x v="4"/>
    <x v="0"/>
  </r>
  <r>
    <n v="287"/>
    <s v="In Country: A Documentary Film (POSTPRODUCTION)"/>
    <s v="War is hell. Why would anyone want to spend their weekends there?"/>
    <x v="36"/>
    <n v="26445"/>
    <x v="0"/>
    <x v="0"/>
    <s v="USD"/>
    <x v="287"/>
    <x v="287"/>
    <b v="1"/>
    <n v="290"/>
    <x v="0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x v="288"/>
    <b v="1"/>
    <n v="447"/>
    <x v="0"/>
    <x v="4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x v="289"/>
    <b v="1"/>
    <n v="232"/>
    <x v="0"/>
    <x v="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x v="290"/>
    <b v="1"/>
    <n v="168"/>
    <x v="0"/>
    <x v="4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x v="291"/>
    <b v="1"/>
    <n v="128"/>
    <x v="0"/>
    <x v="4"/>
    <x v="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x v="292"/>
    <b v="1"/>
    <n v="493"/>
    <x v="0"/>
    <x v="4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x v="293"/>
    <b v="1"/>
    <n v="131"/>
    <x v="0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x v="294"/>
    <b v="1"/>
    <n v="50"/>
    <x v="0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b v="1"/>
    <n v="665"/>
    <x v="0"/>
    <x v="4"/>
    <x v="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x v="296"/>
    <b v="1"/>
    <n v="129"/>
    <x v="0"/>
    <x v="4"/>
    <x v="0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x v="297"/>
    <b v="1"/>
    <n v="142"/>
    <x v="0"/>
    <x v="4"/>
    <x v="0"/>
  </r>
  <r>
    <n v="298"/>
    <s v="DisHonesty - A Documentary Feature Film"/>
    <s v="The truth is, we all lie - and by &quot;we,&quot; we mean everyone!"/>
    <x v="103"/>
    <n v="137254.84"/>
    <x v="0"/>
    <x v="0"/>
    <s v="USD"/>
    <x v="298"/>
    <x v="298"/>
    <b v="1"/>
    <n v="2436"/>
    <x v="0"/>
    <x v="4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x v="299"/>
    <b v="1"/>
    <n v="244"/>
    <x v="0"/>
    <x v="4"/>
    <x v="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x v="300"/>
    <b v="1"/>
    <n v="298"/>
    <x v="0"/>
    <x v="4"/>
    <x v="0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x v="301"/>
    <b v="1"/>
    <n v="251"/>
    <x v="0"/>
    <x v="4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b v="1"/>
    <n v="108"/>
    <x v="0"/>
    <x v="4"/>
    <x v="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x v="303"/>
    <b v="1"/>
    <n v="82"/>
    <x v="0"/>
    <x v="4"/>
    <x v="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x v="304"/>
    <b v="1"/>
    <n v="74"/>
    <x v="0"/>
    <x v="4"/>
    <x v="0"/>
  </r>
  <r>
    <n v="305"/>
    <s v="My Friend Mott-ly"/>
    <s v="A documentary that I am making about the difficult, but inspiring, life of a late friend of mine."/>
    <x v="51"/>
    <n v="9775"/>
    <x v="0"/>
    <x v="0"/>
    <s v="USD"/>
    <x v="305"/>
    <x v="305"/>
    <b v="1"/>
    <n v="189"/>
    <x v="0"/>
    <x v="4"/>
    <x v="0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x v="306"/>
    <b v="1"/>
    <n v="80"/>
    <x v="0"/>
    <x v="4"/>
    <x v="0"/>
  </r>
  <r>
    <n v="307"/>
    <s v="Grammar Revolution"/>
    <s v="Why is grammar important?"/>
    <x v="29"/>
    <n v="24490"/>
    <x v="0"/>
    <x v="0"/>
    <s v="USD"/>
    <x v="307"/>
    <x v="307"/>
    <b v="1"/>
    <n v="576"/>
    <x v="0"/>
    <x v="4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x v="308"/>
    <b v="1"/>
    <n v="202"/>
    <x v="0"/>
    <x v="4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x v="309"/>
    <b v="1"/>
    <n v="238"/>
    <x v="0"/>
    <x v="4"/>
    <x v="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x v="310"/>
    <b v="1"/>
    <n v="36"/>
    <x v="0"/>
    <x v="4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x v="311"/>
    <b v="1"/>
    <n v="150"/>
    <x v="0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x v="312"/>
    <b v="1"/>
    <n v="146"/>
    <x v="0"/>
    <x v="4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b v="1"/>
    <n v="222"/>
    <x v="0"/>
    <x v="4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x v="314"/>
    <b v="1"/>
    <n v="120"/>
    <x v="0"/>
    <x v="4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x v="315"/>
    <b v="1"/>
    <n v="126"/>
    <x v="0"/>
    <x v="4"/>
    <x v="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x v="316"/>
    <b v="1"/>
    <n v="158"/>
    <x v="0"/>
    <x v="4"/>
    <x v="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x v="317"/>
    <b v="1"/>
    <n v="316"/>
    <x v="0"/>
    <x v="4"/>
    <x v="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x v="318"/>
    <b v="1"/>
    <n v="284"/>
    <x v="0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b v="1"/>
    <n v="51"/>
    <x v="0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x v="320"/>
    <b v="1"/>
    <n v="158"/>
    <x v="0"/>
    <x v="4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x v="321"/>
    <b v="1"/>
    <n v="337"/>
    <x v="0"/>
    <x v="4"/>
    <x v="0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x v="322"/>
    <b v="1"/>
    <n v="186"/>
    <x v="0"/>
    <x v="4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x v="323"/>
    <b v="1"/>
    <n v="58"/>
    <x v="0"/>
    <x v="4"/>
    <x v="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x v="324"/>
    <b v="1"/>
    <n v="82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x v="325"/>
    <b v="1"/>
    <n v="736"/>
    <x v="0"/>
    <x v="4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x v="326"/>
    <b v="1"/>
    <n v="1151"/>
    <x v="0"/>
    <x v="4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x v="327"/>
    <b v="1"/>
    <n v="34"/>
    <x v="0"/>
    <x v="4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x v="328"/>
    <b v="1"/>
    <n v="498"/>
    <x v="0"/>
    <x v="4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x v="329"/>
    <b v="1"/>
    <n v="167"/>
    <x v="0"/>
    <x v="4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x v="330"/>
    <b v="1"/>
    <n v="340"/>
    <x v="0"/>
    <x v="4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x v="331"/>
    <b v="1"/>
    <n v="438"/>
    <x v="0"/>
    <x v="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x v="332"/>
    <b v="1"/>
    <n v="555"/>
    <x v="0"/>
    <x v="4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x v="333"/>
    <b v="1"/>
    <n v="266"/>
    <x v="0"/>
    <x v="4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x v="334"/>
    <b v="1"/>
    <n v="69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x v="335"/>
    <b v="1"/>
    <n v="80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x v="336"/>
    <b v="1"/>
    <n v="493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x v="337"/>
    <b v="1"/>
    <n v="31"/>
    <x v="0"/>
    <x v="4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b v="1"/>
    <n v="236"/>
    <x v="0"/>
    <x v="4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x v="339"/>
    <b v="1"/>
    <n v="89"/>
    <x v="0"/>
    <x v="4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x v="340"/>
    <b v="1"/>
    <n v="299"/>
    <x v="0"/>
    <x v="4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x v="341"/>
    <b v="1"/>
    <n v="55"/>
    <x v="0"/>
    <x v="4"/>
    <x v="0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x v="342"/>
    <b v="1"/>
    <n v="325"/>
    <x v="0"/>
    <x v="4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b v="1"/>
    <n v="524"/>
    <x v="0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x v="344"/>
    <b v="1"/>
    <n v="285"/>
    <x v="0"/>
    <x v="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x v="345"/>
    <b v="1"/>
    <n v="179"/>
    <x v="0"/>
    <x v="4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x v="346"/>
    <b v="1"/>
    <n v="188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b v="1"/>
    <n v="379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x v="348"/>
    <b v="1"/>
    <n v="119"/>
    <x v="0"/>
    <x v="4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x v="349"/>
    <b v="1"/>
    <n v="167"/>
    <x v="0"/>
    <x v="4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x v="350"/>
    <b v="1"/>
    <n v="221"/>
    <x v="0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x v="351"/>
    <b v="1"/>
    <n v="964"/>
    <x v="0"/>
    <x v="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x v="352"/>
    <b v="1"/>
    <n v="286"/>
    <x v="0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x v="353"/>
    <b v="1"/>
    <n v="613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x v="354"/>
    <b v="1"/>
    <n v="29"/>
    <x v="0"/>
    <x v="4"/>
    <x v="0"/>
  </r>
  <r>
    <n v="355"/>
    <s v="REZA ABDOH -Theatre Visionary"/>
    <s v="A documentary film about the late REZA ABDOH and his performance company DAR A LUZ."/>
    <x v="19"/>
    <n v="40690"/>
    <x v="0"/>
    <x v="0"/>
    <s v="USD"/>
    <x v="355"/>
    <x v="355"/>
    <b v="1"/>
    <n v="165"/>
    <x v="0"/>
    <x v="4"/>
    <x v="0"/>
  </r>
  <r>
    <n v="356"/>
    <s v="43 and 80"/>
    <s v="A documentary about halibut conservation and how it impacts communities of Southeast Alaska."/>
    <x v="51"/>
    <n v="7701.93"/>
    <x v="0"/>
    <x v="0"/>
    <s v="USD"/>
    <x v="356"/>
    <x v="356"/>
    <b v="1"/>
    <n v="97"/>
    <x v="0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x v="357"/>
    <b v="1"/>
    <n v="303"/>
    <x v="0"/>
    <x v="4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x v="358"/>
    <b v="1"/>
    <n v="267"/>
    <x v="0"/>
    <x v="4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x v="359"/>
    <b v="1"/>
    <n v="302"/>
    <x v="0"/>
    <x v="4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x v="360"/>
    <b v="0"/>
    <n v="87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b v="0"/>
    <n v="354"/>
    <x v="0"/>
    <x v="4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x v="362"/>
    <b v="0"/>
    <n v="86"/>
    <x v="0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b v="0"/>
    <n v="26"/>
    <x v="0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x v="364"/>
    <b v="0"/>
    <n v="113"/>
    <x v="0"/>
    <x v="4"/>
    <x v="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x v="365"/>
    <b v="0"/>
    <n v="65"/>
    <x v="0"/>
    <x v="4"/>
    <x v="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x v="366"/>
    <b v="0"/>
    <n v="134"/>
    <x v="0"/>
    <x v="4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x v="367"/>
    <b v="0"/>
    <n v="119"/>
    <x v="0"/>
    <x v="4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x v="368"/>
    <b v="0"/>
    <n v="159"/>
    <x v="0"/>
    <x v="4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x v="369"/>
    <b v="0"/>
    <n v="167"/>
    <x v="0"/>
    <x v="4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x v="370"/>
    <b v="0"/>
    <n v="43"/>
    <x v="0"/>
    <x v="4"/>
    <x v="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x v="371"/>
    <b v="0"/>
    <n v="1062"/>
    <x v="0"/>
    <x v="4"/>
    <x v="0"/>
  </r>
  <r>
    <n v="372"/>
    <s v="Wild Equus"/>
    <s v="A short documentary exploring the uses of 'Natural Horsemanship' across Europe"/>
    <x v="43"/>
    <n v="376"/>
    <x v="0"/>
    <x v="1"/>
    <s v="GBP"/>
    <x v="372"/>
    <x v="372"/>
    <b v="0"/>
    <n v="9"/>
    <x v="0"/>
    <x v="4"/>
    <x v="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x v="373"/>
    <b v="0"/>
    <n v="89"/>
    <x v="0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x v="374"/>
    <b v="0"/>
    <n v="174"/>
    <x v="0"/>
    <x v="4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x v="375"/>
    <b v="0"/>
    <n v="14"/>
    <x v="0"/>
    <x v="4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x v="376"/>
    <b v="0"/>
    <n v="48"/>
    <x v="0"/>
    <x v="4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x v="377"/>
    <b v="0"/>
    <n v="133"/>
    <x v="0"/>
    <x v="4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b v="0"/>
    <n v="83"/>
    <x v="0"/>
    <x v="4"/>
    <x v="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x v="379"/>
    <b v="0"/>
    <n v="149"/>
    <x v="0"/>
    <x v="4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x v="380"/>
    <b v="0"/>
    <n v="49"/>
    <x v="0"/>
    <x v="4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x v="381"/>
    <b v="0"/>
    <n v="251"/>
    <x v="0"/>
    <x v="4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x v="382"/>
    <b v="0"/>
    <n v="22"/>
    <x v="0"/>
    <x v="4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x v="383"/>
    <b v="0"/>
    <n v="48"/>
    <x v="0"/>
    <x v="4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x v="384"/>
    <b v="0"/>
    <n v="383"/>
    <x v="0"/>
    <x v="4"/>
    <x v="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x v="385"/>
    <b v="0"/>
    <n v="237"/>
    <x v="0"/>
    <x v="4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x v="386"/>
    <b v="0"/>
    <n v="13"/>
    <x v="0"/>
    <x v="4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x v="387"/>
    <b v="0"/>
    <n v="562"/>
    <x v="0"/>
    <x v="4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x v="388"/>
    <b v="0"/>
    <n v="71"/>
    <x v="0"/>
    <x v="4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x v="389"/>
    <b v="0"/>
    <n v="1510"/>
    <x v="0"/>
    <x v="4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x v="390"/>
    <b v="0"/>
    <n v="14"/>
    <x v="0"/>
    <x v="4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x v="391"/>
    <b v="0"/>
    <n v="193"/>
    <x v="0"/>
    <x v="4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x v="392"/>
    <b v="0"/>
    <n v="206"/>
    <x v="0"/>
    <x v="4"/>
    <x v="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x v="393"/>
    <b v="0"/>
    <n v="351"/>
    <x v="0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x v="394"/>
    <b v="0"/>
    <n v="50"/>
    <x v="0"/>
    <x v="4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x v="395"/>
    <b v="0"/>
    <n v="184"/>
    <x v="0"/>
    <x v="4"/>
    <x v="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x v="396"/>
    <b v="0"/>
    <n v="196"/>
    <x v="0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b v="0"/>
    <n v="229"/>
    <x v="0"/>
    <x v="4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x v="398"/>
    <b v="0"/>
    <n v="67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x v="399"/>
    <b v="0"/>
    <n v="95"/>
    <x v="0"/>
    <x v="4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x v="400"/>
    <b v="0"/>
    <n v="62"/>
    <x v="0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x v="401"/>
    <b v="0"/>
    <n v="73"/>
    <x v="0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x v="402"/>
    <b v="0"/>
    <n v="43"/>
    <x v="0"/>
    <x v="4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x v="403"/>
    <b v="0"/>
    <n v="70"/>
    <x v="0"/>
    <x v="4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x v="404"/>
    <b v="0"/>
    <n v="271"/>
    <x v="0"/>
    <x v="4"/>
    <x v="0"/>
  </r>
  <r>
    <n v="405"/>
    <s v="The Healing Effect Movie"/>
    <s v="Come, join our movie movement.  A new documentary about the healing power of food."/>
    <x v="121"/>
    <n v="3036"/>
    <x v="0"/>
    <x v="0"/>
    <s v="USD"/>
    <x v="405"/>
    <x v="405"/>
    <b v="0"/>
    <n v="55"/>
    <x v="0"/>
    <x v="4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x v="406"/>
    <b v="0"/>
    <n v="35"/>
    <x v="0"/>
    <x v="4"/>
    <x v="0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x v="407"/>
    <b v="0"/>
    <n v="22"/>
    <x v="0"/>
    <x v="4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x v="408"/>
    <b v="0"/>
    <n v="38"/>
    <x v="0"/>
    <x v="4"/>
    <x v="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x v="409"/>
    <b v="0"/>
    <n v="15"/>
    <x v="0"/>
    <x v="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x v="410"/>
    <b v="0"/>
    <n v="7"/>
    <x v="0"/>
    <x v="4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x v="411"/>
    <b v="0"/>
    <n v="241"/>
    <x v="0"/>
    <x v="4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x v="412"/>
    <b v="0"/>
    <n v="55"/>
    <x v="0"/>
    <x v="4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x v="413"/>
    <b v="0"/>
    <n v="171"/>
    <x v="0"/>
    <x v="4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x v="414"/>
    <b v="0"/>
    <n v="208"/>
    <x v="0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x v="415"/>
    <b v="0"/>
    <n v="21"/>
    <x v="0"/>
    <x v="4"/>
    <x v="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x v="416"/>
    <b v="0"/>
    <n v="25"/>
    <x v="0"/>
    <x v="4"/>
    <x v="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x v="417"/>
    <b v="0"/>
    <n v="52"/>
    <x v="0"/>
    <x v="4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x v="418"/>
    <b v="0"/>
    <n v="104"/>
    <x v="0"/>
    <x v="4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x v="419"/>
    <b v="0"/>
    <n v="73"/>
    <x v="0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b v="0"/>
    <n v="3"/>
    <x v="1"/>
    <x v="5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x v="421"/>
    <b v="0"/>
    <n v="6"/>
    <x v="1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x v="422"/>
    <b v="0"/>
    <n v="12"/>
    <x v="1"/>
    <x v="5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x v="423"/>
    <b v="0"/>
    <n v="13"/>
    <x v="1"/>
    <x v="5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x v="424"/>
    <b v="0"/>
    <n v="5"/>
    <x v="1"/>
    <x v="5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x v="425"/>
    <b v="0"/>
    <n v="2"/>
    <x v="1"/>
    <x v="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x v="426"/>
    <b v="0"/>
    <n v="8"/>
    <x v="1"/>
    <x v="5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x v="427"/>
    <b v="0"/>
    <n v="0"/>
    <x v="1"/>
    <x v="5"/>
    <x v="0"/>
  </r>
  <r>
    <n v="428"/>
    <s v="Little Clay Bible - Zacchaeus"/>
    <s v="Fresh, fun, entertaining Bible stories on YouTube, stop-motion style."/>
    <x v="14"/>
    <n v="676"/>
    <x v="2"/>
    <x v="0"/>
    <s v="USD"/>
    <x v="428"/>
    <x v="428"/>
    <b v="0"/>
    <n v="13"/>
    <x v="1"/>
    <x v="5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b v="0"/>
    <n v="0"/>
    <x v="1"/>
    <x v="5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x v="430"/>
    <b v="0"/>
    <n v="5"/>
    <x v="1"/>
    <x v="5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x v="431"/>
    <b v="0"/>
    <n v="8"/>
    <x v="1"/>
    <x v="5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x v="432"/>
    <b v="0"/>
    <n v="8"/>
    <x v="1"/>
    <x v="5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x v="433"/>
    <b v="0"/>
    <n v="0"/>
    <x v="1"/>
    <x v="5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x v="434"/>
    <b v="0"/>
    <n v="2"/>
    <x v="1"/>
    <x v="5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x v="435"/>
    <b v="0"/>
    <n v="3"/>
    <x v="1"/>
    <x v="5"/>
    <x v="0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x v="436"/>
    <b v="0"/>
    <n v="0"/>
    <x v="1"/>
    <x v="5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x v="437"/>
    <b v="0"/>
    <n v="0"/>
    <x v="1"/>
    <x v="5"/>
    <x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x v="438"/>
    <b v="0"/>
    <n v="11"/>
    <x v="1"/>
    <x v="5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x v="439"/>
    <b v="0"/>
    <n v="0"/>
    <x v="1"/>
    <x v="5"/>
    <x v="0"/>
  </r>
  <r>
    <n v="440"/>
    <s v="Consumed"/>
    <s v="A stop-motion animation made by a one girl team, with a camera, creativity, and a lot of determination."/>
    <x v="10"/>
    <n v="5"/>
    <x v="2"/>
    <x v="0"/>
    <s v="USD"/>
    <x v="440"/>
    <x v="440"/>
    <b v="0"/>
    <n v="1"/>
    <x v="1"/>
    <x v="5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x v="441"/>
    <b v="0"/>
    <n v="0"/>
    <x v="1"/>
    <x v="5"/>
    <x v="0"/>
  </r>
  <r>
    <n v="442"/>
    <s v="The Paranormal Idiot"/>
    <s v="Doomsday is here"/>
    <x v="73"/>
    <n v="6691"/>
    <x v="2"/>
    <x v="0"/>
    <s v="USD"/>
    <x v="442"/>
    <x v="442"/>
    <b v="0"/>
    <n v="17"/>
    <x v="1"/>
    <x v="5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x v="443"/>
    <b v="0"/>
    <n v="2"/>
    <x v="1"/>
    <x v="5"/>
    <x v="0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x v="444"/>
    <b v="0"/>
    <n v="1"/>
    <x v="1"/>
    <x v="5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x v="445"/>
    <b v="0"/>
    <n v="2"/>
    <x v="1"/>
    <x v="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x v="446"/>
    <b v="0"/>
    <n v="16"/>
    <x v="1"/>
    <x v="5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x v="447"/>
    <b v="0"/>
    <n v="1"/>
    <x v="1"/>
    <x v="5"/>
    <x v="0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x v="448"/>
    <b v="0"/>
    <n v="4"/>
    <x v="1"/>
    <x v="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x v="449"/>
    <b v="0"/>
    <n v="5"/>
    <x v="1"/>
    <x v="5"/>
    <x v="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x v="450"/>
    <b v="0"/>
    <n v="7"/>
    <x v="1"/>
    <x v="5"/>
    <x v="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x v="451"/>
    <b v="0"/>
    <n v="0"/>
    <x v="1"/>
    <x v="5"/>
    <x v="0"/>
  </r>
  <r>
    <n v="452"/>
    <s v="Lost in the Shadows"/>
    <s v="A man must find his way out of the depths of the shadows by using the aid of a little girl."/>
    <x v="47"/>
    <n v="480"/>
    <x v="2"/>
    <x v="0"/>
    <s v="USD"/>
    <x v="452"/>
    <x v="452"/>
    <b v="0"/>
    <n v="12"/>
    <x v="1"/>
    <x v="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x v="453"/>
    <b v="0"/>
    <n v="2"/>
    <x v="1"/>
    <x v="5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x v="454"/>
    <b v="0"/>
    <n v="5"/>
    <x v="1"/>
    <x v="5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x v="455"/>
    <b v="0"/>
    <n v="2"/>
    <x v="1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x v="456"/>
    <b v="0"/>
    <n v="3"/>
    <x v="1"/>
    <x v="5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x v="457"/>
    <b v="0"/>
    <n v="0"/>
    <x v="1"/>
    <x v="5"/>
    <x v="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x v="458"/>
    <b v="0"/>
    <n v="49"/>
    <x v="1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x v="459"/>
    <b v="0"/>
    <n v="1"/>
    <x v="1"/>
    <x v="5"/>
    <x v="0"/>
  </r>
  <r>
    <n v="460"/>
    <s v="Darwin's Kiss"/>
    <s v="An animated web series about biological evolution gone haywire."/>
    <x v="0"/>
    <n v="25"/>
    <x v="2"/>
    <x v="0"/>
    <s v="USD"/>
    <x v="460"/>
    <x v="460"/>
    <b v="0"/>
    <n v="2"/>
    <x v="1"/>
    <x v="5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x v="461"/>
    <b v="0"/>
    <n v="0"/>
    <x v="1"/>
    <x v="5"/>
    <x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x v="462"/>
    <b v="0"/>
    <n v="0"/>
    <x v="1"/>
    <x v="5"/>
    <x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x v="463"/>
    <b v="0"/>
    <n v="11"/>
    <x v="1"/>
    <x v="5"/>
    <x v="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x v="464"/>
    <b v="0"/>
    <n v="1"/>
    <x v="1"/>
    <x v="5"/>
    <x v="0"/>
  </r>
  <r>
    <n v="465"/>
    <s v="&quot;Amp&quot; A Story About a Robot"/>
    <s v="&quot;Amp&quot; is a short film about a robot with needs."/>
    <x v="133"/>
    <n v="138"/>
    <x v="2"/>
    <x v="0"/>
    <s v="USD"/>
    <x v="465"/>
    <x v="465"/>
    <b v="0"/>
    <n v="8"/>
    <x v="1"/>
    <x v="5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x v="466"/>
    <b v="0"/>
    <n v="5"/>
    <x v="1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x v="467"/>
    <b v="0"/>
    <n v="39"/>
    <x v="1"/>
    <x v="5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x v="468"/>
    <b v="0"/>
    <n v="0"/>
    <x v="1"/>
    <x v="5"/>
    <x v="0"/>
  </r>
  <r>
    <n v="469"/>
    <s v="Dreamland PERSONALISED Animated Shorts Film"/>
    <s v="Create a personalised animation film using your child's name and photo."/>
    <x v="12"/>
    <n v="0"/>
    <x v="2"/>
    <x v="1"/>
    <s v="GBP"/>
    <x v="469"/>
    <x v="469"/>
    <b v="0"/>
    <n v="0"/>
    <x v="1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x v="470"/>
    <b v="0"/>
    <n v="2"/>
    <x v="1"/>
    <x v="5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x v="471"/>
    <b v="0"/>
    <n v="170"/>
    <x v="1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b v="0"/>
    <n v="5"/>
    <x v="1"/>
    <x v="5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x v="473"/>
    <b v="0"/>
    <n v="14"/>
    <x v="1"/>
    <x v="5"/>
    <x v="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x v="474"/>
    <b v="0"/>
    <n v="1"/>
    <x v="1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x v="475"/>
    <b v="0"/>
    <n v="0"/>
    <x v="1"/>
    <x v="5"/>
    <x v="0"/>
  </r>
  <r>
    <n v="476"/>
    <s v="Sight Word Music Videos"/>
    <s v="Animated Music Videos that teach kids how to read."/>
    <x v="135"/>
    <n v="4906.59"/>
    <x v="2"/>
    <x v="0"/>
    <s v="USD"/>
    <x v="476"/>
    <x v="476"/>
    <b v="0"/>
    <n v="124"/>
    <x v="1"/>
    <x v="5"/>
    <x v="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x v="477"/>
    <b v="0"/>
    <n v="0"/>
    <x v="1"/>
    <x v="5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x v="478"/>
    <b v="0"/>
    <n v="0"/>
    <x v="1"/>
    <x v="5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x v="479"/>
    <b v="0"/>
    <n v="55"/>
    <x v="1"/>
    <x v="5"/>
    <x v="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x v="480"/>
    <b v="0"/>
    <n v="140"/>
    <x v="1"/>
    <x v="5"/>
    <x v="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x v="481"/>
    <b v="0"/>
    <n v="21"/>
    <x v="1"/>
    <x v="5"/>
    <x v="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x v="482"/>
    <b v="0"/>
    <n v="1"/>
    <x v="1"/>
    <x v="5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x v="483"/>
    <b v="0"/>
    <n v="147"/>
    <x v="1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x v="484"/>
    <b v="0"/>
    <n v="11"/>
    <x v="1"/>
    <x v="5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x v="485"/>
    <b v="0"/>
    <n v="125"/>
    <x v="1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x v="486"/>
    <b v="0"/>
    <n v="1"/>
    <x v="1"/>
    <x v="5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x v="487"/>
    <b v="0"/>
    <n v="0"/>
    <x v="1"/>
    <x v="5"/>
    <x v="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x v="488"/>
    <b v="0"/>
    <n v="0"/>
    <x v="1"/>
    <x v="5"/>
    <x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x v="489"/>
    <b v="0"/>
    <n v="3"/>
    <x v="1"/>
    <x v="5"/>
    <x v="0"/>
  </r>
  <r>
    <n v="490"/>
    <s v="PROJECT IS CANCELLED"/>
    <s v="Cancelled"/>
    <x v="28"/>
    <n v="0"/>
    <x v="2"/>
    <x v="0"/>
    <s v="USD"/>
    <x v="490"/>
    <x v="490"/>
    <b v="0"/>
    <n v="0"/>
    <x v="1"/>
    <x v="5"/>
    <x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x v="491"/>
    <b v="0"/>
    <n v="0"/>
    <x v="1"/>
    <x v="5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x v="492"/>
    <b v="0"/>
    <n v="0"/>
    <x v="1"/>
    <x v="5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x v="493"/>
    <b v="0"/>
    <n v="0"/>
    <x v="1"/>
    <x v="5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x v="494"/>
    <b v="0"/>
    <n v="3"/>
    <x v="1"/>
    <x v="5"/>
    <x v="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x v="495"/>
    <b v="0"/>
    <n v="0"/>
    <x v="1"/>
    <x v="5"/>
    <x v="0"/>
  </r>
  <r>
    <n v="496"/>
    <s v="Airships and Anatasia: The Movie"/>
    <s v="The movie is about the adventures of Ethan, Danna, The mysterious inventor and more."/>
    <x v="127"/>
    <n v="1"/>
    <x v="2"/>
    <x v="0"/>
    <s v="USD"/>
    <x v="496"/>
    <x v="496"/>
    <b v="0"/>
    <n v="1"/>
    <x v="1"/>
    <x v="5"/>
    <x v="0"/>
  </r>
  <r>
    <n v="497"/>
    <s v="Galaxy Probe Kids"/>
    <s v="live-action/animated series pilot."/>
    <x v="140"/>
    <n v="30"/>
    <x v="2"/>
    <x v="0"/>
    <s v="USD"/>
    <x v="497"/>
    <x v="497"/>
    <b v="0"/>
    <n v="3"/>
    <x v="1"/>
    <x v="5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x v="498"/>
    <b v="0"/>
    <n v="22"/>
    <x v="1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b v="0"/>
    <n v="26"/>
    <x v="1"/>
    <x v="5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b v="0"/>
    <n v="4"/>
    <x v="1"/>
    <x v="5"/>
    <x v="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x v="501"/>
    <b v="0"/>
    <n v="0"/>
    <x v="1"/>
    <x v="5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x v="502"/>
    <b v="0"/>
    <n v="4"/>
    <x v="1"/>
    <x v="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x v="503"/>
    <b v="0"/>
    <n v="9"/>
    <x v="1"/>
    <x v="5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x v="504"/>
    <b v="0"/>
    <n v="5"/>
    <x v="1"/>
    <x v="5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x v="505"/>
    <b v="0"/>
    <n v="14"/>
    <x v="1"/>
    <x v="5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x v="506"/>
    <b v="0"/>
    <n v="1"/>
    <x v="1"/>
    <x v="5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b v="0"/>
    <n v="10"/>
    <x v="1"/>
    <x v="5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x v="508"/>
    <b v="0"/>
    <n v="3"/>
    <x v="1"/>
    <x v="5"/>
    <x v="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x v="509"/>
    <b v="0"/>
    <n v="1"/>
    <x v="1"/>
    <x v="5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x v="510"/>
    <b v="0"/>
    <n v="0"/>
    <x v="1"/>
    <x v="5"/>
    <x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x v="511"/>
    <b v="0"/>
    <n v="5"/>
    <x v="1"/>
    <x v="5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x v="512"/>
    <b v="0"/>
    <n v="2"/>
    <x v="1"/>
    <x v="5"/>
    <x v="0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x v="513"/>
    <b v="0"/>
    <n v="68"/>
    <x v="1"/>
    <x v="5"/>
    <x v="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x v="514"/>
    <b v="0"/>
    <n v="3"/>
    <x v="1"/>
    <x v="5"/>
    <x v="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x v="515"/>
    <b v="0"/>
    <n v="34"/>
    <x v="1"/>
    <x v="5"/>
    <x v="0"/>
  </r>
  <r>
    <n v="516"/>
    <s v="Shipmates"/>
    <s v="A big brother style comedy animation series starring famous seafarers"/>
    <x v="10"/>
    <n v="0"/>
    <x v="2"/>
    <x v="1"/>
    <s v="GBP"/>
    <x v="516"/>
    <x v="516"/>
    <b v="0"/>
    <n v="0"/>
    <x v="1"/>
    <x v="5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x v="517"/>
    <b v="0"/>
    <n v="3"/>
    <x v="1"/>
    <x v="5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b v="0"/>
    <n v="0"/>
    <x v="1"/>
    <x v="5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x v="519"/>
    <b v="0"/>
    <n v="70"/>
    <x v="1"/>
    <x v="5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x v="520"/>
    <b v="0"/>
    <n v="34"/>
    <x v="0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b v="0"/>
    <n v="56"/>
    <x v="0"/>
    <x v="6"/>
    <x v="1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x v="522"/>
    <b v="0"/>
    <n v="31"/>
    <x v="0"/>
    <x v="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x v="523"/>
    <b v="0"/>
    <n v="84"/>
    <x v="0"/>
    <x v="6"/>
    <x v="1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x v="524"/>
    <b v="0"/>
    <n v="130"/>
    <x v="0"/>
    <x v="6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b v="0"/>
    <n v="12"/>
    <x v="0"/>
    <x v="6"/>
    <x v="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x v="526"/>
    <b v="0"/>
    <n v="23"/>
    <x v="0"/>
    <x v="6"/>
    <x v="1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x v="527"/>
    <b v="0"/>
    <n v="158"/>
    <x v="0"/>
    <x v="6"/>
    <x v="1"/>
  </r>
  <r>
    <n v="528"/>
    <s v="Devastated No Matter What"/>
    <s v="A Festival Backed Production of a Full-Length Play."/>
    <x v="146"/>
    <n v="1330"/>
    <x v="0"/>
    <x v="0"/>
    <s v="USD"/>
    <x v="528"/>
    <x v="528"/>
    <b v="0"/>
    <n v="30"/>
    <x v="0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x v="529"/>
    <b v="0"/>
    <n v="18"/>
    <x v="0"/>
    <x v="6"/>
    <x v="1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x v="530"/>
    <b v="0"/>
    <n v="29"/>
    <x v="0"/>
    <x v="6"/>
    <x v="1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x v="531"/>
    <b v="0"/>
    <n v="31"/>
    <x v="0"/>
    <x v="6"/>
    <x v="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x v="532"/>
    <b v="0"/>
    <n v="173"/>
    <x v="0"/>
    <x v="6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b v="0"/>
    <n v="17"/>
    <x v="0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x v="534"/>
    <b v="0"/>
    <n v="48"/>
    <x v="0"/>
    <x v="6"/>
    <x v="1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x v="535"/>
    <b v="0"/>
    <n v="59"/>
    <x v="0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x v="536"/>
    <b v="0"/>
    <n v="39"/>
    <x v="0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x v="537"/>
    <b v="0"/>
    <n v="59"/>
    <x v="0"/>
    <x v="6"/>
    <x v="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x v="538"/>
    <b v="0"/>
    <n v="60"/>
    <x v="0"/>
    <x v="6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x v="539"/>
    <b v="0"/>
    <n v="20"/>
    <x v="0"/>
    <x v="6"/>
    <x v="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x v="540"/>
    <b v="0"/>
    <n v="1"/>
    <x v="1"/>
    <x v="7"/>
    <x v="2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x v="541"/>
    <b v="0"/>
    <n v="1"/>
    <x v="1"/>
    <x v="7"/>
    <x v="2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x v="542"/>
    <b v="0"/>
    <n v="1"/>
    <x v="1"/>
    <x v="7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x v="543"/>
    <b v="0"/>
    <n v="2"/>
    <x v="1"/>
    <x v="7"/>
    <x v="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x v="544"/>
    <b v="0"/>
    <n v="2"/>
    <x v="1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x v="545"/>
    <b v="0"/>
    <n v="34"/>
    <x v="1"/>
    <x v="7"/>
    <x v="2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x v="546"/>
    <b v="0"/>
    <n v="2"/>
    <x v="1"/>
    <x v="7"/>
    <x v="2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x v="547"/>
    <b v="0"/>
    <n v="0"/>
    <x v="1"/>
    <x v="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x v="548"/>
    <b v="0"/>
    <n v="1"/>
    <x v="1"/>
    <x v="7"/>
    <x v="2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x v="549"/>
    <b v="0"/>
    <n v="8"/>
    <x v="1"/>
    <x v="7"/>
    <x v="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x v="550"/>
    <b v="0"/>
    <n v="4"/>
    <x v="1"/>
    <x v="7"/>
    <x v="2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x v="551"/>
    <b v="0"/>
    <n v="28"/>
    <x v="1"/>
    <x v="7"/>
    <x v="2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x v="552"/>
    <b v="0"/>
    <n v="0"/>
    <x v="1"/>
    <x v="7"/>
    <x v="2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x v="553"/>
    <b v="0"/>
    <n v="6"/>
    <x v="1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x v="554"/>
    <b v="0"/>
    <n v="22"/>
    <x v="1"/>
    <x v="7"/>
    <x v="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x v="555"/>
    <b v="0"/>
    <n v="0"/>
    <x v="1"/>
    <x v="7"/>
    <x v="2"/>
  </r>
  <r>
    <n v="556"/>
    <s v="Braille Academy"/>
    <s v="An educational platform for learning Unified English Braille Code"/>
    <x v="6"/>
    <n v="200"/>
    <x v="2"/>
    <x v="0"/>
    <s v="USD"/>
    <x v="556"/>
    <x v="556"/>
    <b v="0"/>
    <n v="1"/>
    <x v="1"/>
    <x v="7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x v="557"/>
    <b v="0"/>
    <n v="20"/>
    <x v="1"/>
    <x v="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x v="558"/>
    <b v="0"/>
    <n v="0"/>
    <x v="1"/>
    <x v="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b v="0"/>
    <n v="1"/>
    <x v="1"/>
    <x v="7"/>
    <x v="2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x v="560"/>
    <b v="0"/>
    <n v="3"/>
    <x v="1"/>
    <x v="7"/>
    <x v="2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x v="561"/>
    <b v="0"/>
    <n v="2"/>
    <x v="1"/>
    <x v="7"/>
    <x v="2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x v="562"/>
    <b v="0"/>
    <n v="0"/>
    <x v="1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x v="563"/>
    <b v="0"/>
    <n v="2"/>
    <x v="1"/>
    <x v="7"/>
    <x v="2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b v="0"/>
    <n v="1"/>
    <x v="1"/>
    <x v="7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x v="565"/>
    <b v="0"/>
    <n v="0"/>
    <x v="1"/>
    <x v="7"/>
    <x v="2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x v="566"/>
    <b v="0"/>
    <n v="1"/>
    <x v="1"/>
    <x v="7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x v="567"/>
    <b v="0"/>
    <n v="0"/>
    <x v="1"/>
    <x v="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b v="0"/>
    <n v="5"/>
    <x v="1"/>
    <x v="7"/>
    <x v="2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x v="569"/>
    <b v="0"/>
    <n v="1"/>
    <x v="1"/>
    <x v="7"/>
    <x v="2"/>
  </r>
  <r>
    <n v="570"/>
    <s v="Relaunching in May"/>
    <s v="Humans have AM/FM/Satellite radio, kids have radio Disney, pets have DogCatRadio."/>
    <x v="94"/>
    <n v="142"/>
    <x v="2"/>
    <x v="0"/>
    <s v="USD"/>
    <x v="570"/>
    <x v="570"/>
    <b v="0"/>
    <n v="1"/>
    <x v="1"/>
    <x v="7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x v="571"/>
    <b v="0"/>
    <n v="2"/>
    <x v="1"/>
    <x v="7"/>
    <x v="2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x v="572"/>
    <b v="0"/>
    <n v="0"/>
    <x v="1"/>
    <x v="7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x v="573"/>
    <b v="0"/>
    <n v="9"/>
    <x v="1"/>
    <x v="7"/>
    <x v="2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x v="574"/>
    <b v="0"/>
    <n v="4"/>
    <x v="1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x v="575"/>
    <b v="0"/>
    <n v="4"/>
    <x v="1"/>
    <x v="7"/>
    <x v="2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x v="576"/>
    <b v="0"/>
    <n v="1"/>
    <x v="1"/>
    <x v="7"/>
    <x v="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x v="577"/>
    <b v="0"/>
    <n v="1"/>
    <x v="1"/>
    <x v="7"/>
    <x v="2"/>
  </r>
  <r>
    <n v="578"/>
    <s v="weBuy Crowdsourced Shopping"/>
    <s v="weBuy trade built on technology and Crowd Sourced Power"/>
    <x v="152"/>
    <n v="14"/>
    <x v="2"/>
    <x v="1"/>
    <s v="GBP"/>
    <x v="578"/>
    <x v="578"/>
    <b v="0"/>
    <n v="7"/>
    <x v="1"/>
    <x v="7"/>
    <x v="2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x v="579"/>
    <b v="0"/>
    <n v="5"/>
    <x v="1"/>
    <x v="7"/>
    <x v="2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x v="580"/>
    <b v="0"/>
    <n v="1"/>
    <x v="1"/>
    <x v="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x v="581"/>
    <b v="0"/>
    <n v="0"/>
    <x v="1"/>
    <x v="7"/>
    <x v="2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x v="582"/>
    <b v="0"/>
    <n v="0"/>
    <x v="1"/>
    <x v="7"/>
    <x v="2"/>
  </r>
  <r>
    <n v="583"/>
    <s v="HackersArchive.com"/>
    <s v="HackersArchive.com will help rid the web of viruses and scams found everywhere else you look!"/>
    <x v="7"/>
    <n v="1"/>
    <x v="2"/>
    <x v="0"/>
    <s v="USD"/>
    <x v="583"/>
    <x v="583"/>
    <b v="0"/>
    <n v="1"/>
    <x v="1"/>
    <x v="7"/>
    <x v="2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x v="584"/>
    <b v="0"/>
    <n v="2"/>
    <x v="1"/>
    <x v="7"/>
    <x v="2"/>
  </r>
  <r>
    <n v="585"/>
    <s v="Link Card"/>
    <s v="SAVE UP TO 40% WHEN YOU SPEND!_x000a__x000a_PRE-ORDER YOUR LINK CARD TODAY"/>
    <x v="7"/>
    <n v="0"/>
    <x v="2"/>
    <x v="1"/>
    <s v="GBP"/>
    <x v="585"/>
    <x v="585"/>
    <b v="0"/>
    <n v="0"/>
    <x v="1"/>
    <x v="7"/>
    <x v="2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x v="586"/>
    <b v="0"/>
    <n v="4"/>
    <x v="1"/>
    <x v="7"/>
    <x v="2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x v="587"/>
    <b v="0"/>
    <n v="7"/>
    <x v="1"/>
    <x v="7"/>
    <x v="2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x v="588"/>
    <b v="0"/>
    <n v="2"/>
    <x v="1"/>
    <x v="7"/>
    <x v="2"/>
  </r>
  <r>
    <n v="589"/>
    <s v="Get Neighborly"/>
    <s v="Services closer than you think..."/>
    <x v="51"/>
    <n v="1"/>
    <x v="2"/>
    <x v="0"/>
    <s v="USD"/>
    <x v="589"/>
    <x v="589"/>
    <b v="0"/>
    <n v="1"/>
    <x v="1"/>
    <x v="7"/>
    <x v="2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x v="590"/>
    <b v="0"/>
    <n v="9"/>
    <x v="1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x v="591"/>
    <b v="0"/>
    <n v="2"/>
    <x v="1"/>
    <x v="7"/>
    <x v="2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x v="592"/>
    <b v="0"/>
    <n v="1"/>
    <x v="1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x v="593"/>
    <b v="0"/>
    <n v="7"/>
    <x v="1"/>
    <x v="7"/>
    <x v="2"/>
  </r>
  <r>
    <n v="594"/>
    <s v="Unleashed Fitness"/>
    <s v="Creating a fitness site that will change the fitness game forever!"/>
    <x v="31"/>
    <n v="26"/>
    <x v="2"/>
    <x v="0"/>
    <s v="USD"/>
    <x v="594"/>
    <x v="594"/>
    <b v="0"/>
    <n v="2"/>
    <x v="1"/>
    <x v="7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x v="595"/>
    <b v="0"/>
    <n v="8"/>
    <x v="1"/>
    <x v="7"/>
    <x v="2"/>
  </r>
  <r>
    <n v="596"/>
    <s v="DigitaliBook free library"/>
    <s v="We present digitaibook,com site which can become a free electronic library with your help,"/>
    <x v="22"/>
    <n v="6"/>
    <x v="2"/>
    <x v="0"/>
    <s v="USD"/>
    <x v="596"/>
    <x v="596"/>
    <b v="0"/>
    <n v="2"/>
    <x v="1"/>
    <x v="7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x v="597"/>
    <b v="0"/>
    <n v="2"/>
    <x v="1"/>
    <x v="7"/>
    <x v="2"/>
  </r>
  <r>
    <n v="598"/>
    <s v="Goals not creeds"/>
    <s v="This is a project to create a crowd-funding site for Urantia Book readers worldwide."/>
    <x v="30"/>
    <n v="850"/>
    <x v="2"/>
    <x v="0"/>
    <s v="USD"/>
    <x v="598"/>
    <x v="598"/>
    <b v="0"/>
    <n v="7"/>
    <x v="1"/>
    <x v="7"/>
    <x v="2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x v="599"/>
    <b v="0"/>
    <n v="2"/>
    <x v="1"/>
    <x v="7"/>
    <x v="2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x v="600"/>
    <b v="0"/>
    <n v="1"/>
    <x v="1"/>
    <x v="7"/>
    <x v="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x v="601"/>
    <b v="0"/>
    <n v="6"/>
    <x v="1"/>
    <x v="7"/>
    <x v="2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x v="602"/>
    <b v="0"/>
    <n v="0"/>
    <x v="1"/>
    <x v="7"/>
    <x v="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x v="603"/>
    <b v="0"/>
    <n v="13"/>
    <x v="1"/>
    <x v="7"/>
    <x v="2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x v="604"/>
    <b v="0"/>
    <n v="0"/>
    <x v="1"/>
    <x v="7"/>
    <x v="2"/>
  </r>
  <r>
    <n v="605"/>
    <s v="Teach Your Parents iPad (Canceled)"/>
    <s v="An iPad support care package for your parents / seniors."/>
    <x v="10"/>
    <n v="131"/>
    <x v="1"/>
    <x v="0"/>
    <s v="USD"/>
    <x v="605"/>
    <x v="605"/>
    <b v="0"/>
    <n v="8"/>
    <x v="1"/>
    <x v="7"/>
    <x v="2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x v="606"/>
    <b v="0"/>
    <n v="1"/>
    <x v="1"/>
    <x v="7"/>
    <x v="2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x v="607"/>
    <b v="0"/>
    <n v="0"/>
    <x v="1"/>
    <x v="7"/>
    <x v="2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x v="608"/>
    <b v="0"/>
    <n v="5"/>
    <x v="1"/>
    <x v="7"/>
    <x v="2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x v="609"/>
    <b v="0"/>
    <n v="1"/>
    <x v="1"/>
    <x v="7"/>
    <x v="2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x v="610"/>
    <b v="0"/>
    <n v="0"/>
    <x v="1"/>
    <x v="7"/>
    <x v="2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b v="0"/>
    <n v="0"/>
    <x v="1"/>
    <x v="7"/>
    <x v="2"/>
  </r>
  <r>
    <n v="612"/>
    <s v="Web Streaming 2.0 (Canceled)"/>
    <s v="A Fast and Reliable new Web platform to stream videos from Internet"/>
    <x v="3"/>
    <n v="0"/>
    <x v="1"/>
    <x v="13"/>
    <s v="EUR"/>
    <x v="612"/>
    <x v="612"/>
    <b v="0"/>
    <n v="0"/>
    <x v="1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x v="613"/>
    <b v="0"/>
    <n v="121"/>
    <x v="1"/>
    <x v="7"/>
    <x v="2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x v="614"/>
    <b v="0"/>
    <n v="0"/>
    <x v="1"/>
    <x v="7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x v="615"/>
    <b v="0"/>
    <n v="0"/>
    <x v="1"/>
    <x v="7"/>
    <x v="2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b v="0"/>
    <n v="0"/>
    <x v="1"/>
    <x v="7"/>
    <x v="2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x v="617"/>
    <b v="0"/>
    <n v="3"/>
    <x v="1"/>
    <x v="7"/>
    <x v="2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x v="618"/>
    <b v="0"/>
    <n v="0"/>
    <x v="1"/>
    <x v="7"/>
    <x v="2"/>
  </r>
  <r>
    <n v="619"/>
    <s v="Big Data (Canceled)"/>
    <s v="Big Data Sets for researchers interested in improving the quality of life."/>
    <x v="156"/>
    <n v="1"/>
    <x v="1"/>
    <x v="0"/>
    <s v="USD"/>
    <x v="619"/>
    <x v="619"/>
    <b v="0"/>
    <n v="1"/>
    <x v="1"/>
    <x v="7"/>
    <x v="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x v="620"/>
    <b v="0"/>
    <n v="1"/>
    <x v="1"/>
    <x v="7"/>
    <x v="2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x v="621"/>
    <b v="0"/>
    <n v="3"/>
    <x v="1"/>
    <x v="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x v="622"/>
    <b v="0"/>
    <n v="9"/>
    <x v="1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x v="623"/>
    <b v="0"/>
    <n v="0"/>
    <x v="1"/>
    <x v="7"/>
    <x v="2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x v="624"/>
    <b v="0"/>
    <n v="0"/>
    <x v="1"/>
    <x v="7"/>
    <x v="2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x v="625"/>
    <b v="0"/>
    <n v="0"/>
    <x v="1"/>
    <x v="7"/>
    <x v="2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x v="626"/>
    <b v="0"/>
    <n v="39"/>
    <x v="1"/>
    <x v="7"/>
    <x v="2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x v="627"/>
    <b v="0"/>
    <n v="1"/>
    <x v="1"/>
    <x v="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x v="628"/>
    <b v="0"/>
    <n v="0"/>
    <x v="1"/>
    <x v="7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x v="629"/>
    <b v="0"/>
    <n v="3"/>
    <x v="1"/>
    <x v="7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x v="630"/>
    <b v="0"/>
    <n v="1"/>
    <x v="1"/>
    <x v="7"/>
    <x v="2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x v="631"/>
    <b v="0"/>
    <n v="9"/>
    <x v="1"/>
    <x v="7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x v="632"/>
    <b v="0"/>
    <n v="0"/>
    <x v="1"/>
    <x v="7"/>
    <x v="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x v="633"/>
    <b v="0"/>
    <n v="25"/>
    <x v="1"/>
    <x v="7"/>
    <x v="2"/>
  </r>
  <r>
    <n v="634"/>
    <s v="pitchtograndma (Canceled)"/>
    <s v="We help companies to explain what they do in simple, grandma-would-understand terms."/>
    <x v="10"/>
    <n v="1"/>
    <x v="1"/>
    <x v="0"/>
    <s v="USD"/>
    <x v="634"/>
    <x v="634"/>
    <b v="0"/>
    <n v="1"/>
    <x v="1"/>
    <x v="7"/>
    <x v="2"/>
  </r>
  <r>
    <n v="635"/>
    <s v="Pleero, A Technology Team Building Website (Canceled)"/>
    <s v="Network used for building technology development teams."/>
    <x v="31"/>
    <n v="2"/>
    <x v="1"/>
    <x v="0"/>
    <s v="USD"/>
    <x v="635"/>
    <x v="635"/>
    <b v="0"/>
    <n v="1"/>
    <x v="1"/>
    <x v="7"/>
    <x v="2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x v="636"/>
    <b v="0"/>
    <n v="1"/>
    <x v="1"/>
    <x v="7"/>
    <x v="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x v="637"/>
    <b v="0"/>
    <n v="0"/>
    <x v="1"/>
    <x v="7"/>
    <x v="2"/>
  </r>
  <r>
    <n v="638"/>
    <s v="W (Canceled)"/>
    <s v="O0"/>
    <x v="61"/>
    <n v="18"/>
    <x v="1"/>
    <x v="12"/>
    <s v="EUR"/>
    <x v="638"/>
    <x v="638"/>
    <b v="0"/>
    <n v="6"/>
    <x v="1"/>
    <x v="7"/>
    <x v="2"/>
  </r>
  <r>
    <n v="639"/>
    <s v="Kids Educational Social Media Site (Canceled)"/>
    <s v="Development of a Safe and Educational Social Media site for kids."/>
    <x v="80"/>
    <n v="1"/>
    <x v="1"/>
    <x v="0"/>
    <s v="USD"/>
    <x v="639"/>
    <x v="639"/>
    <b v="0"/>
    <n v="1"/>
    <x v="1"/>
    <x v="7"/>
    <x v="2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x v="640"/>
    <b v="0"/>
    <n v="2"/>
    <x v="0"/>
    <x v="8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x v="641"/>
    <b v="0"/>
    <n v="315"/>
    <x v="0"/>
    <x v="8"/>
    <x v="2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x v="642"/>
    <b v="0"/>
    <n v="2174"/>
    <x v="0"/>
    <x v="8"/>
    <x v="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x v="643"/>
    <b v="0"/>
    <n v="152"/>
    <x v="0"/>
    <x v="8"/>
    <x v="2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x v="644"/>
    <b v="0"/>
    <n v="1021"/>
    <x v="0"/>
    <x v="8"/>
    <x v="2"/>
  </r>
  <r>
    <n v="645"/>
    <s v="Carbon Fiber Collar Stays"/>
    <s v="Ever wanted to own something made out of carbon fiber? Now you can!"/>
    <x v="13"/>
    <n v="5574"/>
    <x v="0"/>
    <x v="0"/>
    <s v="USD"/>
    <x v="645"/>
    <x v="645"/>
    <b v="0"/>
    <n v="237"/>
    <x v="0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x v="646"/>
    <b v="0"/>
    <n v="27"/>
    <x v="0"/>
    <x v="8"/>
    <x v="2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x v="647"/>
    <b v="0"/>
    <n v="17"/>
    <x v="0"/>
    <x v="8"/>
    <x v="2"/>
  </r>
  <r>
    <n v="648"/>
    <s v="Audio Jacket"/>
    <s v="Get ready for the next product that you canâ€™t live without"/>
    <x v="19"/>
    <n v="44388"/>
    <x v="0"/>
    <x v="0"/>
    <s v="USD"/>
    <x v="648"/>
    <x v="648"/>
    <b v="0"/>
    <n v="27"/>
    <x v="0"/>
    <x v="8"/>
    <x v="2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x v="649"/>
    <b v="0"/>
    <n v="82"/>
    <x v="0"/>
    <x v="8"/>
    <x v="2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x v="650"/>
    <b v="0"/>
    <n v="48"/>
    <x v="0"/>
    <x v="8"/>
    <x v="2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x v="651"/>
    <b v="0"/>
    <n v="105"/>
    <x v="0"/>
    <x v="8"/>
    <x v="2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x v="652"/>
    <b v="0"/>
    <n v="28"/>
    <x v="0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b v="0"/>
    <n v="1107"/>
    <x v="0"/>
    <x v="8"/>
    <x v="2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x v="654"/>
    <b v="0"/>
    <n v="1013"/>
    <x v="0"/>
    <x v="8"/>
    <x v="2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x v="655"/>
    <b v="0"/>
    <n v="274"/>
    <x v="0"/>
    <x v="8"/>
    <x v="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x v="656"/>
    <b v="0"/>
    <n v="87"/>
    <x v="0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b v="0"/>
    <n v="99"/>
    <x v="0"/>
    <x v="8"/>
    <x v="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x v="658"/>
    <b v="0"/>
    <n v="276"/>
    <x v="0"/>
    <x v="8"/>
    <x v="2"/>
  </r>
  <r>
    <n v="659"/>
    <s v="Lulu Watch Designs - Apple Watch"/>
    <s v="Sync up your lifestyle"/>
    <x v="9"/>
    <n v="3017"/>
    <x v="0"/>
    <x v="0"/>
    <s v="USD"/>
    <x v="659"/>
    <x v="659"/>
    <b v="0"/>
    <n v="21"/>
    <x v="0"/>
    <x v="8"/>
    <x v="2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x v="660"/>
    <b v="0"/>
    <n v="18"/>
    <x v="1"/>
    <x v="8"/>
    <x v="2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x v="661"/>
    <b v="0"/>
    <n v="9"/>
    <x v="1"/>
    <x v="8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x v="662"/>
    <b v="0"/>
    <n v="4"/>
    <x v="1"/>
    <x v="8"/>
    <x v="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x v="663"/>
    <b v="0"/>
    <n v="7"/>
    <x v="1"/>
    <x v="8"/>
    <x v="2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x v="664"/>
    <b v="0"/>
    <n v="29"/>
    <x v="1"/>
    <x v="8"/>
    <x v="2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x v="665"/>
    <b v="0"/>
    <n v="12"/>
    <x v="1"/>
    <x v="8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x v="666"/>
    <b v="0"/>
    <n v="4"/>
    <x v="1"/>
    <x v="8"/>
    <x v="2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x v="667"/>
    <b v="0"/>
    <n v="28"/>
    <x v="1"/>
    <x v="8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x v="668"/>
    <b v="0"/>
    <n v="25"/>
    <x v="1"/>
    <x v="8"/>
    <x v="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x v="669"/>
    <b v="0"/>
    <n v="28"/>
    <x v="1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x v="670"/>
    <b v="0"/>
    <n v="310"/>
    <x v="1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x v="671"/>
    <b v="0"/>
    <n v="15"/>
    <x v="1"/>
    <x v="8"/>
    <x v="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x v="672"/>
    <b v="0"/>
    <n v="215"/>
    <x v="1"/>
    <x v="8"/>
    <x v="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x v="673"/>
    <b v="0"/>
    <n v="3"/>
    <x v="1"/>
    <x v="8"/>
    <x v="2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x v="674"/>
    <b v="0"/>
    <n v="2"/>
    <x v="1"/>
    <x v="8"/>
    <x v="2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x v="675"/>
    <b v="0"/>
    <n v="26"/>
    <x v="1"/>
    <x v="8"/>
    <x v="2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x v="676"/>
    <b v="0"/>
    <n v="24"/>
    <x v="1"/>
    <x v="8"/>
    <x v="2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x v="677"/>
    <b v="0"/>
    <n v="96"/>
    <x v="1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x v="678"/>
    <b v="0"/>
    <n v="17"/>
    <x v="1"/>
    <x v="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x v="679"/>
    <b v="0"/>
    <n v="94"/>
    <x v="1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x v="680"/>
    <b v="0"/>
    <n v="129"/>
    <x v="1"/>
    <x v="8"/>
    <x v="2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x v="681"/>
    <b v="0"/>
    <n v="1"/>
    <x v="1"/>
    <x v="8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x v="682"/>
    <b v="0"/>
    <n v="4"/>
    <x v="1"/>
    <x v="8"/>
    <x v="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x v="683"/>
    <b v="0"/>
    <n v="3"/>
    <x v="1"/>
    <x v="8"/>
    <x v="2"/>
  </r>
  <r>
    <n v="684"/>
    <s v="Arcus Motion Analyzer | The Versatile Smart Ring"/>
    <s v="Arcus gives your fingers super powers."/>
    <x v="163"/>
    <n v="23948"/>
    <x v="2"/>
    <x v="0"/>
    <s v="USD"/>
    <x v="684"/>
    <x v="684"/>
    <b v="0"/>
    <n v="135"/>
    <x v="1"/>
    <x v="8"/>
    <x v="2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x v="685"/>
    <b v="0"/>
    <n v="10"/>
    <x v="1"/>
    <x v="8"/>
    <x v="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x v="686"/>
    <b v="0"/>
    <n v="0"/>
    <x v="1"/>
    <x v="8"/>
    <x v="2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x v="687"/>
    <b v="0"/>
    <n v="6"/>
    <x v="1"/>
    <x v="8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x v="688"/>
    <b v="0"/>
    <n v="36"/>
    <x v="1"/>
    <x v="8"/>
    <x v="2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x v="689"/>
    <b v="0"/>
    <n v="336"/>
    <x v="1"/>
    <x v="8"/>
    <x v="2"/>
  </r>
  <r>
    <n v="690"/>
    <s v="BLOXSHIELD"/>
    <s v="A radiation shield for your fitness tracker, smartwatch or other wearable smart device"/>
    <x v="22"/>
    <n v="2468"/>
    <x v="2"/>
    <x v="0"/>
    <s v="USD"/>
    <x v="690"/>
    <x v="690"/>
    <b v="0"/>
    <n v="34"/>
    <x v="1"/>
    <x v="8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x v="691"/>
    <b v="0"/>
    <n v="10"/>
    <x v="1"/>
    <x v="8"/>
    <x v="2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x v="692"/>
    <b v="0"/>
    <n v="201"/>
    <x v="1"/>
    <x v="8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x v="693"/>
    <b v="0"/>
    <n v="296"/>
    <x v="1"/>
    <x v="8"/>
    <x v="2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x v="694"/>
    <b v="0"/>
    <n v="7"/>
    <x v="1"/>
    <x v="8"/>
    <x v="2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x v="695"/>
    <b v="0"/>
    <n v="7"/>
    <x v="1"/>
    <x v="8"/>
    <x v="2"/>
  </r>
  <r>
    <n v="696"/>
    <s v="trustee"/>
    <s v="Show your fidelity by wearing the Trustee rings! Show where you are (at)!"/>
    <x v="164"/>
    <n v="1"/>
    <x v="2"/>
    <x v="9"/>
    <s v="EUR"/>
    <x v="696"/>
    <x v="696"/>
    <b v="0"/>
    <n v="1"/>
    <x v="1"/>
    <x v="8"/>
    <x v="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x v="697"/>
    <b v="0"/>
    <n v="114"/>
    <x v="1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x v="698"/>
    <b v="0"/>
    <n v="29"/>
    <x v="1"/>
    <x v="8"/>
    <x v="2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x v="699"/>
    <b v="0"/>
    <n v="890"/>
    <x v="1"/>
    <x v="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x v="700"/>
    <b v="0"/>
    <n v="31"/>
    <x v="1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x v="701"/>
    <b v="0"/>
    <n v="21"/>
    <x v="1"/>
    <x v="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b v="0"/>
    <n v="37"/>
    <x v="1"/>
    <x v="8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x v="703"/>
    <b v="0"/>
    <n v="7"/>
    <x v="1"/>
    <x v="8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x v="704"/>
    <b v="0"/>
    <n v="4"/>
    <x v="1"/>
    <x v="8"/>
    <x v="2"/>
  </r>
  <r>
    <n v="705"/>
    <s v="SomnoScope"/>
    <s v="The closest thing ever to the Holy Grail of wearables technology"/>
    <x v="57"/>
    <n v="977"/>
    <x v="2"/>
    <x v="9"/>
    <s v="EUR"/>
    <x v="705"/>
    <x v="705"/>
    <b v="0"/>
    <n v="5"/>
    <x v="1"/>
    <x v="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x v="706"/>
    <b v="0"/>
    <n v="0"/>
    <x v="1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x v="707"/>
    <b v="0"/>
    <n v="456"/>
    <x v="1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x v="708"/>
    <b v="0"/>
    <n v="369"/>
    <x v="1"/>
    <x v="8"/>
    <x v="2"/>
  </r>
  <r>
    <n v="709"/>
    <s v="lumiglove"/>
    <s v="A &quot;handheld&quot; light, which eases the way you illuminate objects and/or paths."/>
    <x v="36"/>
    <n v="61"/>
    <x v="2"/>
    <x v="0"/>
    <s v="USD"/>
    <x v="709"/>
    <x v="709"/>
    <b v="0"/>
    <n v="2"/>
    <x v="1"/>
    <x v="8"/>
    <x v="2"/>
  </r>
  <r>
    <n v="710"/>
    <s v="Hate York Shirt 2.0"/>
    <s v="Shirts, so technologically advanced, they connect mentally to their audience upon sight."/>
    <x v="38"/>
    <n v="0"/>
    <x v="2"/>
    <x v="5"/>
    <s v="CAD"/>
    <x v="710"/>
    <x v="710"/>
    <b v="0"/>
    <n v="0"/>
    <x v="1"/>
    <x v="8"/>
    <x v="2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x v="711"/>
    <b v="0"/>
    <n v="338"/>
    <x v="1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x v="712"/>
    <b v="0"/>
    <n v="4"/>
    <x v="1"/>
    <x v="8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x v="713"/>
    <b v="0"/>
    <n v="1"/>
    <x v="1"/>
    <x v="8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x v="714"/>
    <b v="0"/>
    <n v="28"/>
    <x v="1"/>
    <x v="8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x v="715"/>
    <b v="0"/>
    <n v="12"/>
    <x v="1"/>
    <x v="8"/>
    <x v="2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x v="716"/>
    <b v="0"/>
    <n v="16"/>
    <x v="1"/>
    <x v="8"/>
    <x v="2"/>
  </r>
  <r>
    <n v="717"/>
    <s v="cool air belt"/>
    <s v="Cool air flowing under clothing keeps you cool."/>
    <x v="57"/>
    <n v="305"/>
    <x v="2"/>
    <x v="0"/>
    <s v="USD"/>
    <x v="717"/>
    <x v="717"/>
    <b v="0"/>
    <n v="4"/>
    <x v="1"/>
    <x v="8"/>
    <x v="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x v="718"/>
    <b v="0"/>
    <n v="4"/>
    <x v="1"/>
    <x v="8"/>
    <x v="2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x v="719"/>
    <b v="0"/>
    <n v="10"/>
    <x v="1"/>
    <x v="8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x v="720"/>
    <b v="0"/>
    <n v="41"/>
    <x v="0"/>
    <x v="9"/>
    <x v="3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x v="721"/>
    <b v="0"/>
    <n v="119"/>
    <x v="0"/>
    <x v="9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x v="722"/>
    <b v="0"/>
    <n v="153"/>
    <x v="0"/>
    <x v="9"/>
    <x v="3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x v="723"/>
    <b v="0"/>
    <n v="100"/>
    <x v="0"/>
    <x v="9"/>
    <x v="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x v="724"/>
    <b v="0"/>
    <n v="143"/>
    <x v="0"/>
    <x v="9"/>
    <x v="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x v="725"/>
    <b v="0"/>
    <n v="140"/>
    <x v="0"/>
    <x v="9"/>
    <x v="3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x v="726"/>
    <b v="0"/>
    <n v="35"/>
    <x v="0"/>
    <x v="9"/>
    <x v="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x v="727"/>
    <b v="0"/>
    <n v="149"/>
    <x v="0"/>
    <x v="9"/>
    <x v="3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x v="728"/>
    <b v="0"/>
    <n v="130"/>
    <x v="0"/>
    <x v="9"/>
    <x v="3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x v="729"/>
    <b v="0"/>
    <n v="120"/>
    <x v="0"/>
    <x v="9"/>
    <x v="3"/>
  </r>
  <r>
    <n v="730"/>
    <s v="Encyclopedia of Surfing"/>
    <s v="A Massive but Cheerful Online Digital Archive of Surfing"/>
    <x v="22"/>
    <n v="26438"/>
    <x v="0"/>
    <x v="0"/>
    <s v="USD"/>
    <x v="730"/>
    <x v="730"/>
    <b v="0"/>
    <n v="265"/>
    <x v="0"/>
    <x v="9"/>
    <x v="3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x v="731"/>
    <b v="0"/>
    <n v="71"/>
    <x v="0"/>
    <x v="9"/>
    <x v="3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x v="732"/>
    <b v="0"/>
    <n v="13"/>
    <x v="0"/>
    <x v="9"/>
    <x v="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x v="733"/>
    <b v="0"/>
    <n v="169"/>
    <x v="0"/>
    <x v="9"/>
    <x v="3"/>
  </r>
  <r>
    <n v="734"/>
    <s v="Sideswiped"/>
    <s v="Sideswiped is my story of growing in and trusting God through the mess and mysteries of life."/>
    <x v="0"/>
    <n v="10670"/>
    <x v="0"/>
    <x v="5"/>
    <s v="CAD"/>
    <x v="734"/>
    <x v="734"/>
    <b v="0"/>
    <n v="57"/>
    <x v="0"/>
    <x v="9"/>
    <x v="3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x v="735"/>
    <b v="0"/>
    <n v="229"/>
    <x v="0"/>
    <x v="9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x v="736"/>
    <b v="0"/>
    <n v="108"/>
    <x v="0"/>
    <x v="9"/>
    <x v="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x v="737"/>
    <b v="0"/>
    <n v="108"/>
    <x v="0"/>
    <x v="9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x v="738"/>
    <b v="0"/>
    <n v="41"/>
    <x v="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x v="739"/>
    <b v="0"/>
    <n v="139"/>
    <x v="0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x v="740"/>
    <b v="0"/>
    <n v="19"/>
    <x v="0"/>
    <x v="9"/>
    <x v="3"/>
  </r>
  <r>
    <n v="741"/>
    <s v="reVILNA: the vilna ghetto project"/>
    <s v="A revolutionary digital mapping project of the Vilna Ghetto"/>
    <x v="93"/>
    <n v="13293.8"/>
    <x v="0"/>
    <x v="0"/>
    <s v="USD"/>
    <x v="741"/>
    <x v="741"/>
    <b v="0"/>
    <n v="94"/>
    <x v="0"/>
    <x v="9"/>
    <x v="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b v="0"/>
    <n v="23"/>
    <x v="0"/>
    <x v="9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x v="743"/>
    <b v="0"/>
    <n v="15"/>
    <x v="0"/>
    <x v="9"/>
    <x v="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x v="744"/>
    <b v="0"/>
    <n v="62"/>
    <x v="0"/>
    <x v="9"/>
    <x v="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x v="745"/>
    <b v="0"/>
    <n v="74"/>
    <x v="0"/>
    <x v="9"/>
    <x v="3"/>
  </r>
  <r>
    <n v="746"/>
    <s v="Attention: People With Body Parts"/>
    <s v="This is a book of letters. Letters to our body parts."/>
    <x v="174"/>
    <n v="3318"/>
    <x v="0"/>
    <x v="0"/>
    <s v="USD"/>
    <x v="746"/>
    <x v="746"/>
    <b v="0"/>
    <n v="97"/>
    <x v="0"/>
    <x v="9"/>
    <x v="3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x v="747"/>
    <b v="0"/>
    <n v="55"/>
    <x v="0"/>
    <x v="9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x v="748"/>
    <b v="0"/>
    <n v="44"/>
    <x v="0"/>
    <x v="9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x v="749"/>
    <b v="0"/>
    <n v="110"/>
    <x v="0"/>
    <x v="9"/>
    <x v="3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x v="750"/>
    <b v="0"/>
    <n v="59"/>
    <x v="0"/>
    <x v="9"/>
    <x v="3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x v="751"/>
    <b v="0"/>
    <n v="62"/>
    <x v="0"/>
    <x v="9"/>
    <x v="3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x v="752"/>
    <b v="0"/>
    <n v="105"/>
    <x v="0"/>
    <x v="9"/>
    <x v="3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x v="753"/>
    <b v="0"/>
    <n v="26"/>
    <x v="0"/>
    <x v="9"/>
    <x v="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x v="754"/>
    <b v="0"/>
    <n v="49"/>
    <x v="0"/>
    <x v="9"/>
    <x v="3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x v="755"/>
    <b v="0"/>
    <n v="68"/>
    <x v="0"/>
    <x v="9"/>
    <x v="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x v="756"/>
    <b v="0"/>
    <n v="22"/>
    <x v="0"/>
    <x v="9"/>
    <x v="3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x v="757"/>
    <b v="0"/>
    <n v="18"/>
    <x v="0"/>
    <x v="9"/>
    <x v="3"/>
  </r>
  <r>
    <n v="758"/>
    <s v="Publish Waiting On Humanity"/>
    <s v="I am publishing my book, Waiting on Humanity and need some finishing funds to do so."/>
    <x v="30"/>
    <n v="2550"/>
    <x v="0"/>
    <x v="0"/>
    <s v="USD"/>
    <x v="758"/>
    <x v="758"/>
    <b v="0"/>
    <n v="19"/>
    <x v="0"/>
    <x v="9"/>
    <x v="3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x v="759"/>
    <b v="0"/>
    <n v="99"/>
    <x v="0"/>
    <x v="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x v="760"/>
    <b v="0"/>
    <n v="0"/>
    <x v="1"/>
    <x v="10"/>
    <x v="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x v="761"/>
    <b v="0"/>
    <n v="6"/>
    <x v="1"/>
    <x v="10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x v="762"/>
    <b v="0"/>
    <n v="0"/>
    <x v="1"/>
    <x v="10"/>
    <x v="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x v="763"/>
    <b v="0"/>
    <n v="1"/>
    <x v="1"/>
    <x v="10"/>
    <x v="3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x v="764"/>
    <b v="0"/>
    <n v="0"/>
    <x v="1"/>
    <x v="10"/>
    <x v="3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x v="765"/>
    <b v="0"/>
    <n v="44"/>
    <x v="1"/>
    <x v="10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x v="766"/>
    <b v="0"/>
    <n v="0"/>
    <x v="1"/>
    <x v="10"/>
    <x v="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x v="767"/>
    <b v="0"/>
    <n v="3"/>
    <x v="1"/>
    <x v="10"/>
    <x v="3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x v="768"/>
    <b v="0"/>
    <n v="0"/>
    <x v="1"/>
    <x v="10"/>
    <x v="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x v="769"/>
    <b v="0"/>
    <n v="52"/>
    <x v="1"/>
    <x v="10"/>
    <x v="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x v="770"/>
    <b v="0"/>
    <n v="0"/>
    <x v="1"/>
    <x v="10"/>
    <x v="3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x v="771"/>
    <b v="0"/>
    <n v="1"/>
    <x v="1"/>
    <x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b v="0"/>
    <n v="1"/>
    <x v="1"/>
    <x v="10"/>
    <x v="3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x v="773"/>
    <b v="0"/>
    <n v="2"/>
    <x v="1"/>
    <x v="10"/>
    <x v="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x v="774"/>
    <b v="0"/>
    <n v="9"/>
    <x v="1"/>
    <x v="10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x v="775"/>
    <b v="0"/>
    <n v="5"/>
    <x v="1"/>
    <x v="10"/>
    <x v="3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x v="776"/>
    <b v="0"/>
    <n v="57"/>
    <x v="1"/>
    <x v="10"/>
    <x v="3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x v="777"/>
    <b v="0"/>
    <n v="3"/>
    <x v="1"/>
    <x v="10"/>
    <x v="3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x v="778"/>
    <b v="0"/>
    <n v="1"/>
    <x v="1"/>
    <x v="1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x v="779"/>
    <b v="0"/>
    <n v="6"/>
    <x v="1"/>
    <x v="10"/>
    <x v="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x v="780"/>
    <b v="0"/>
    <n v="27"/>
    <x v="0"/>
    <x v="11"/>
    <x v="4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x v="781"/>
    <b v="0"/>
    <n v="25"/>
    <x v="0"/>
    <x v="1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x v="782"/>
    <b v="0"/>
    <n v="14"/>
    <x v="0"/>
    <x v="11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x v="783"/>
    <b v="0"/>
    <n v="35"/>
    <x v="0"/>
    <x v="11"/>
    <x v="4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x v="784"/>
    <b v="0"/>
    <n v="10"/>
    <x v="0"/>
    <x v="11"/>
    <x v="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x v="785"/>
    <b v="0"/>
    <n v="29"/>
    <x v="0"/>
    <x v="11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x v="786"/>
    <b v="0"/>
    <n v="44"/>
    <x v="0"/>
    <x v="11"/>
    <x v="4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x v="787"/>
    <b v="0"/>
    <n v="17"/>
    <x v="0"/>
    <x v="11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x v="788"/>
    <b v="0"/>
    <n v="34"/>
    <x v="0"/>
    <x v="11"/>
    <x v="4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x v="789"/>
    <b v="0"/>
    <n v="14"/>
    <x v="0"/>
    <x v="11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x v="790"/>
    <b v="0"/>
    <n v="156"/>
    <x v="0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b v="0"/>
    <n v="128"/>
    <x v="0"/>
    <x v="11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x v="792"/>
    <b v="0"/>
    <n v="60"/>
    <x v="0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x v="793"/>
    <b v="0"/>
    <n v="32"/>
    <x v="0"/>
    <x v="11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x v="794"/>
    <b v="0"/>
    <n v="53"/>
    <x v="0"/>
    <x v="1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b v="0"/>
    <n v="184"/>
    <x v="0"/>
    <x v="11"/>
    <x v="4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x v="796"/>
    <b v="0"/>
    <n v="90"/>
    <x v="0"/>
    <x v="11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x v="797"/>
    <b v="0"/>
    <n v="71"/>
    <x v="0"/>
    <x v="11"/>
    <x v="4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x v="798"/>
    <b v="0"/>
    <n v="87"/>
    <x v="0"/>
    <x v="11"/>
    <x v="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x v="799"/>
    <b v="0"/>
    <n v="28"/>
    <x v="0"/>
    <x v="11"/>
    <x v="4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x v="800"/>
    <b v="0"/>
    <n v="56"/>
    <x v="0"/>
    <x v="11"/>
    <x v="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x v="801"/>
    <b v="0"/>
    <n v="51"/>
    <x v="0"/>
    <x v="11"/>
    <x v="4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x v="802"/>
    <b v="0"/>
    <n v="75"/>
    <x v="0"/>
    <x v="11"/>
    <x v="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x v="803"/>
    <b v="0"/>
    <n v="38"/>
    <x v="0"/>
    <x v="11"/>
    <x v="4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x v="804"/>
    <b v="0"/>
    <n v="18"/>
    <x v="0"/>
    <x v="11"/>
    <x v="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x v="805"/>
    <b v="0"/>
    <n v="54"/>
    <x v="0"/>
    <x v="11"/>
    <x v="4"/>
  </r>
  <r>
    <n v="806"/>
    <s v="Golden Animals NEW Album!"/>
    <s v="Help Golden Animals finish their NEW Album!"/>
    <x v="6"/>
    <n v="8355"/>
    <x v="0"/>
    <x v="0"/>
    <s v="USD"/>
    <x v="806"/>
    <x v="806"/>
    <b v="0"/>
    <n v="71"/>
    <x v="0"/>
    <x v="11"/>
    <x v="4"/>
  </r>
  <r>
    <n v="807"/>
    <s v="Sic Vita - New EP Release - 2017"/>
    <s v="Join the Sic Vita family and lend a hand as we create a new album!"/>
    <x v="23"/>
    <n v="4205"/>
    <x v="0"/>
    <x v="0"/>
    <s v="USD"/>
    <x v="807"/>
    <x v="807"/>
    <b v="0"/>
    <n v="57"/>
    <x v="0"/>
    <x v="11"/>
    <x v="4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x v="808"/>
    <b v="0"/>
    <n v="43"/>
    <x v="0"/>
    <x v="11"/>
    <x v="4"/>
  </r>
  <r>
    <n v="809"/>
    <s v="Peter's New Album!!"/>
    <s v="Acknowledged songwriter looking to record album of new songs to secure a Publishing Contract"/>
    <x v="23"/>
    <n v="4151"/>
    <x v="0"/>
    <x v="0"/>
    <s v="USD"/>
    <x v="809"/>
    <x v="809"/>
    <b v="0"/>
    <n v="52"/>
    <x v="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x v="810"/>
    <b v="0"/>
    <n v="27"/>
    <x v="0"/>
    <x v="11"/>
    <x v="4"/>
  </r>
  <r>
    <n v="811"/>
    <s v="Love Water Tour"/>
    <s v="We need your financial support to cover the tour costs!  (Sound, lights, travel, stage design)"/>
    <x v="28"/>
    <n v="1040"/>
    <x v="0"/>
    <x v="0"/>
    <s v="USD"/>
    <x v="811"/>
    <x v="811"/>
    <b v="0"/>
    <n v="12"/>
    <x v="0"/>
    <x v="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x v="812"/>
    <b v="0"/>
    <n v="33"/>
    <x v="0"/>
    <x v="11"/>
    <x v="4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x v="813"/>
    <b v="0"/>
    <n v="96"/>
    <x v="0"/>
    <x v="11"/>
    <x v="4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x v="814"/>
    <b v="0"/>
    <n v="28"/>
    <x v="0"/>
    <x v="11"/>
    <x v="4"/>
  </r>
  <r>
    <n v="815"/>
    <s v="Some Late Help for The Early Reset"/>
    <s v="Be a part of helping The Early Reset finish their new 7 song EP."/>
    <x v="23"/>
    <n v="4280"/>
    <x v="0"/>
    <x v="0"/>
    <s v="USD"/>
    <x v="815"/>
    <x v="815"/>
    <b v="0"/>
    <n v="43"/>
    <x v="0"/>
    <x v="11"/>
    <x v="4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x v="816"/>
    <b v="0"/>
    <n v="205"/>
    <x v="0"/>
    <x v="11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x v="817"/>
    <b v="0"/>
    <n v="23"/>
    <x v="0"/>
    <x v="11"/>
    <x v="4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x v="818"/>
    <b v="0"/>
    <n v="19"/>
    <x v="0"/>
    <x v="11"/>
    <x v="4"/>
  </r>
  <r>
    <n v="819"/>
    <s v="Winter Tour"/>
    <s v="We are touring the Southeast in support of our new EP"/>
    <x v="44"/>
    <n v="435"/>
    <x v="0"/>
    <x v="0"/>
    <s v="USD"/>
    <x v="819"/>
    <x v="819"/>
    <b v="0"/>
    <n v="14"/>
    <x v="0"/>
    <x v="11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x v="820"/>
    <b v="0"/>
    <n v="38"/>
    <x v="0"/>
    <x v="11"/>
    <x v="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x v="821"/>
    <b v="0"/>
    <n v="78"/>
    <x v="0"/>
    <x v="11"/>
    <x v="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x v="822"/>
    <b v="0"/>
    <n v="69"/>
    <x v="0"/>
    <x v="11"/>
    <x v="4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x v="823"/>
    <b v="0"/>
    <n v="33"/>
    <x v="0"/>
    <x v="11"/>
    <x v="4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b v="0"/>
    <n v="54"/>
    <x v="0"/>
    <x v="11"/>
    <x v="4"/>
  </r>
  <r>
    <n v="825"/>
    <s v="KILL FREEMAN"/>
    <s v="Kickstarting Kill Freeman independently. Help fund the New Record, Video and Live Shows."/>
    <x v="78"/>
    <n v="12554"/>
    <x v="0"/>
    <x v="0"/>
    <s v="USD"/>
    <x v="825"/>
    <x v="825"/>
    <b v="0"/>
    <n v="99"/>
    <x v="0"/>
    <x v="11"/>
    <x v="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x v="826"/>
    <b v="0"/>
    <n v="49"/>
    <x v="0"/>
    <x v="11"/>
    <x v="4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x v="827"/>
    <b v="0"/>
    <n v="11"/>
    <x v="0"/>
    <x v="11"/>
    <x v="4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x v="828"/>
    <b v="0"/>
    <n v="38"/>
    <x v="0"/>
    <x v="11"/>
    <x v="4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x v="829"/>
    <b v="0"/>
    <n v="16"/>
    <x v="0"/>
    <x v="11"/>
    <x v="4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x v="830"/>
    <b v="0"/>
    <n v="32"/>
    <x v="0"/>
    <x v="11"/>
    <x v="4"/>
  </r>
  <r>
    <n v="831"/>
    <s v="Let The 7Horse Run!"/>
    <s v="7Horse is a new band with a self-funded album and a show they want to rock in your town!"/>
    <x v="15"/>
    <n v="3500"/>
    <x v="0"/>
    <x v="0"/>
    <s v="USD"/>
    <x v="831"/>
    <x v="831"/>
    <b v="0"/>
    <n v="20"/>
    <x v="0"/>
    <x v="11"/>
    <x v="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x v="832"/>
    <b v="0"/>
    <n v="154"/>
    <x v="0"/>
    <x v="11"/>
    <x v="4"/>
  </r>
  <r>
    <n v="833"/>
    <s v="Ragman Rolls"/>
    <s v="This is an American rock album."/>
    <x v="12"/>
    <n v="6100"/>
    <x v="0"/>
    <x v="0"/>
    <s v="USD"/>
    <x v="833"/>
    <x v="833"/>
    <b v="0"/>
    <n v="41"/>
    <x v="0"/>
    <x v="11"/>
    <x v="4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x v="834"/>
    <b v="0"/>
    <n v="75"/>
    <x v="0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x v="835"/>
    <b v="0"/>
    <n v="40"/>
    <x v="0"/>
    <x v="11"/>
    <x v="4"/>
  </r>
  <r>
    <n v="836"/>
    <s v="DESMADRE Full Album + Press Kit"/>
    <s v="An album you can bring home to mom."/>
    <x v="10"/>
    <n v="5046.5200000000004"/>
    <x v="0"/>
    <x v="0"/>
    <s v="USD"/>
    <x v="836"/>
    <x v="836"/>
    <b v="0"/>
    <n v="46"/>
    <x v="0"/>
    <x v="11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x v="837"/>
    <b v="0"/>
    <n v="62"/>
    <x v="0"/>
    <x v="11"/>
    <x v="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x v="838"/>
    <b v="0"/>
    <n v="61"/>
    <x v="0"/>
    <x v="11"/>
    <x v="4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x v="839"/>
    <b v="0"/>
    <n v="96"/>
    <x v="0"/>
    <x v="11"/>
    <x v="4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x v="840"/>
    <b v="0"/>
    <n v="190"/>
    <x v="0"/>
    <x v="12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x v="841"/>
    <b v="1"/>
    <n v="94"/>
    <x v="0"/>
    <x v="1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x v="842"/>
    <b v="1"/>
    <n v="39"/>
    <x v="0"/>
    <x v="1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x v="843"/>
    <b v="0"/>
    <n v="127"/>
    <x v="0"/>
    <x v="12"/>
    <x v="4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x v="844"/>
    <b v="1"/>
    <n v="159"/>
    <x v="0"/>
    <x v="12"/>
    <x v="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x v="845"/>
    <b v="0"/>
    <n v="177"/>
    <x v="0"/>
    <x v="12"/>
    <x v="4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x v="846"/>
    <b v="0"/>
    <n v="47"/>
    <x v="0"/>
    <x v="12"/>
    <x v="4"/>
  </r>
  <r>
    <n v="847"/>
    <s v="CENTROPYMUSIC"/>
    <s v="MUSIC WITH MEANING!  MUSIC THAT MATTERS!!!"/>
    <x v="185"/>
    <n v="10"/>
    <x v="0"/>
    <x v="0"/>
    <s v="USD"/>
    <x v="847"/>
    <x v="847"/>
    <b v="0"/>
    <n v="1"/>
    <x v="0"/>
    <x v="12"/>
    <x v="4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x v="848"/>
    <b v="0"/>
    <n v="16"/>
    <x v="0"/>
    <x v="12"/>
    <x v="4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b v="0"/>
    <n v="115"/>
    <x v="0"/>
    <x v="12"/>
    <x v="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x v="850"/>
    <b v="0"/>
    <n v="133"/>
    <x v="0"/>
    <x v="12"/>
    <x v="4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x v="851"/>
    <b v="0"/>
    <n v="70"/>
    <x v="0"/>
    <x v="12"/>
    <x v="4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x v="852"/>
    <b v="0"/>
    <n v="62"/>
    <x v="0"/>
    <x v="12"/>
    <x v="4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x v="853"/>
    <b v="0"/>
    <n v="10"/>
    <x v="0"/>
    <x v="12"/>
    <x v="4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x v="854"/>
    <b v="0"/>
    <n v="499"/>
    <x v="0"/>
    <x v="12"/>
    <x v="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x v="855"/>
    <b v="0"/>
    <n v="47"/>
    <x v="0"/>
    <x v="12"/>
    <x v="4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b v="0"/>
    <n v="28"/>
    <x v="0"/>
    <x v="12"/>
    <x v="4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x v="857"/>
    <b v="0"/>
    <n v="24"/>
    <x v="0"/>
    <x v="12"/>
    <x v="4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b v="0"/>
    <n v="76"/>
    <x v="0"/>
    <x v="12"/>
    <x v="4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x v="859"/>
    <b v="0"/>
    <n v="98"/>
    <x v="0"/>
    <x v="12"/>
    <x v="4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x v="860"/>
    <b v="0"/>
    <n v="48"/>
    <x v="1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x v="861"/>
    <b v="0"/>
    <n v="2"/>
    <x v="1"/>
    <x v="13"/>
    <x v="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x v="862"/>
    <b v="0"/>
    <n v="4"/>
    <x v="1"/>
    <x v="13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x v="863"/>
    <b v="0"/>
    <n v="5"/>
    <x v="1"/>
    <x v="13"/>
    <x v="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x v="864"/>
    <b v="0"/>
    <n v="79"/>
    <x v="1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x v="865"/>
    <b v="0"/>
    <n v="2"/>
    <x v="1"/>
    <x v="13"/>
    <x v="4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x v="866"/>
    <b v="0"/>
    <n v="11"/>
    <x v="1"/>
    <x v="13"/>
    <x v="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x v="867"/>
    <b v="0"/>
    <n v="11"/>
    <x v="1"/>
    <x v="1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x v="868"/>
    <b v="0"/>
    <n v="1"/>
    <x v="1"/>
    <x v="13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x v="869"/>
    <b v="0"/>
    <n v="3"/>
    <x v="1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x v="870"/>
    <b v="0"/>
    <n v="5"/>
    <x v="1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x v="871"/>
    <b v="0"/>
    <n v="12"/>
    <x v="1"/>
    <x v="13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x v="872"/>
    <b v="0"/>
    <n v="2"/>
    <x v="1"/>
    <x v="13"/>
    <x v="4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x v="873"/>
    <b v="0"/>
    <n v="5"/>
    <x v="1"/>
    <x v="13"/>
    <x v="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x v="874"/>
    <b v="0"/>
    <n v="21"/>
    <x v="1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x v="875"/>
    <b v="0"/>
    <n v="0"/>
    <x v="1"/>
    <x v="13"/>
    <x v="4"/>
  </r>
  <r>
    <n v="876"/>
    <s v="Sound Of Dobells"/>
    <s v="What was the greatest record shop ever?  DOBELLS!"/>
    <x v="189"/>
    <n v="1286"/>
    <x v="2"/>
    <x v="1"/>
    <s v="GBP"/>
    <x v="876"/>
    <x v="876"/>
    <b v="0"/>
    <n v="45"/>
    <x v="1"/>
    <x v="13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x v="877"/>
    <b v="0"/>
    <n v="29"/>
    <x v="1"/>
    <x v="13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x v="878"/>
    <b v="0"/>
    <n v="2"/>
    <x v="1"/>
    <x v="13"/>
    <x v="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x v="879"/>
    <b v="0"/>
    <n v="30"/>
    <x v="1"/>
    <x v="13"/>
    <x v="4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x v="880"/>
    <b v="0"/>
    <n v="8"/>
    <x v="1"/>
    <x v="14"/>
    <x v="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x v="881"/>
    <b v="0"/>
    <n v="1"/>
    <x v="1"/>
    <x v="14"/>
    <x v="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x v="882"/>
    <b v="0"/>
    <n v="14"/>
    <x v="1"/>
    <x v="14"/>
    <x v="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x v="883"/>
    <b v="0"/>
    <n v="24"/>
    <x v="1"/>
    <x v="14"/>
    <x v="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x v="884"/>
    <b v="0"/>
    <n v="2"/>
    <x v="1"/>
    <x v="14"/>
    <x v="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x v="885"/>
    <b v="0"/>
    <n v="21"/>
    <x v="1"/>
    <x v="14"/>
    <x v="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x v="886"/>
    <b v="0"/>
    <n v="7"/>
    <x v="1"/>
    <x v="14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x v="887"/>
    <b v="0"/>
    <n v="0"/>
    <x v="1"/>
    <x v="14"/>
    <x v="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x v="888"/>
    <b v="0"/>
    <n v="4"/>
    <x v="1"/>
    <x v="14"/>
    <x v="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x v="889"/>
    <b v="0"/>
    <n v="32"/>
    <x v="1"/>
    <x v="1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x v="890"/>
    <b v="0"/>
    <n v="4"/>
    <x v="1"/>
    <x v="14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x v="891"/>
    <b v="0"/>
    <n v="9"/>
    <x v="1"/>
    <x v="1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x v="892"/>
    <b v="0"/>
    <n v="17"/>
    <x v="1"/>
    <x v="14"/>
    <x v="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x v="893"/>
    <b v="0"/>
    <n v="5"/>
    <x v="1"/>
    <x v="14"/>
    <x v="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x v="894"/>
    <b v="0"/>
    <n v="53"/>
    <x v="1"/>
    <x v="1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x v="895"/>
    <b v="0"/>
    <n v="7"/>
    <x v="1"/>
    <x v="14"/>
    <x v="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x v="896"/>
    <b v="0"/>
    <n v="72"/>
    <x v="1"/>
    <x v="14"/>
    <x v="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x v="897"/>
    <b v="0"/>
    <n v="0"/>
    <x v="1"/>
    <x v="14"/>
    <x v="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x v="898"/>
    <b v="0"/>
    <n v="2"/>
    <x v="1"/>
    <x v="14"/>
    <x v="4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x v="899"/>
    <b v="0"/>
    <n v="8"/>
    <x v="1"/>
    <x v="14"/>
    <x v="4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x v="900"/>
    <b v="0"/>
    <n v="2"/>
    <x v="1"/>
    <x v="1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b v="0"/>
    <n v="0"/>
    <x v="1"/>
    <x v="13"/>
    <x v="4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x v="902"/>
    <b v="0"/>
    <n v="3"/>
    <x v="1"/>
    <x v="13"/>
    <x v="4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x v="903"/>
    <b v="0"/>
    <n v="4"/>
    <x v="1"/>
    <x v="13"/>
    <x v="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x v="904"/>
    <b v="0"/>
    <n v="3"/>
    <x v="1"/>
    <x v="13"/>
    <x v="4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x v="905"/>
    <b v="0"/>
    <n v="6"/>
    <x v="1"/>
    <x v="13"/>
    <x v="4"/>
  </r>
  <r>
    <n v="906"/>
    <s v="24th Music Presents Channeling Motown (Live)"/>
    <s v="The DMV's most respected saxophonist pay tribute to Motown."/>
    <x v="36"/>
    <n v="0"/>
    <x v="2"/>
    <x v="0"/>
    <s v="USD"/>
    <x v="906"/>
    <x v="906"/>
    <b v="0"/>
    <n v="0"/>
    <x v="1"/>
    <x v="13"/>
    <x v="4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x v="907"/>
    <b v="0"/>
    <n v="0"/>
    <x v="1"/>
    <x v="13"/>
    <x v="4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x v="908"/>
    <b v="0"/>
    <n v="0"/>
    <x v="1"/>
    <x v="13"/>
    <x v="4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x v="909"/>
    <b v="0"/>
    <n v="8"/>
    <x v="1"/>
    <x v="13"/>
    <x v="4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b v="0"/>
    <n v="5"/>
    <x v="1"/>
    <x v="13"/>
    <x v="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x v="911"/>
    <b v="0"/>
    <n v="0"/>
    <x v="1"/>
    <x v="13"/>
    <x v="4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x v="912"/>
    <b v="0"/>
    <n v="2"/>
    <x v="1"/>
    <x v="13"/>
    <x v="4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x v="913"/>
    <b v="0"/>
    <n v="24"/>
    <x v="1"/>
    <x v="13"/>
    <x v="4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x v="914"/>
    <b v="0"/>
    <n v="0"/>
    <x v="1"/>
    <x v="13"/>
    <x v="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x v="915"/>
    <b v="0"/>
    <n v="9"/>
    <x v="1"/>
    <x v="13"/>
    <x v="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x v="916"/>
    <b v="0"/>
    <n v="0"/>
    <x v="1"/>
    <x v="1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x v="917"/>
    <b v="0"/>
    <n v="1"/>
    <x v="1"/>
    <x v="1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b v="0"/>
    <n v="10"/>
    <x v="1"/>
    <x v="13"/>
    <x v="4"/>
  </r>
  <r>
    <n v="919"/>
    <s v="Jazz CD:  Out of The Blue"/>
    <s v="Cool jazz with a New Orleans flavor."/>
    <x v="22"/>
    <n v="100"/>
    <x v="2"/>
    <x v="0"/>
    <s v="USD"/>
    <x v="919"/>
    <x v="919"/>
    <b v="0"/>
    <n v="1"/>
    <x v="1"/>
    <x v="13"/>
    <x v="4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x v="920"/>
    <b v="0"/>
    <n v="0"/>
    <x v="1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x v="921"/>
    <b v="0"/>
    <n v="20"/>
    <x v="1"/>
    <x v="13"/>
    <x v="4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x v="922"/>
    <b v="0"/>
    <n v="30"/>
    <x v="1"/>
    <x v="13"/>
    <x v="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b v="0"/>
    <n v="6"/>
    <x v="1"/>
    <x v="13"/>
    <x v="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x v="924"/>
    <b v="0"/>
    <n v="15"/>
    <x v="1"/>
    <x v="13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x v="925"/>
    <b v="0"/>
    <n v="5"/>
    <x v="1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x v="926"/>
    <b v="0"/>
    <n v="0"/>
    <x v="1"/>
    <x v="13"/>
    <x v="4"/>
  </r>
  <r>
    <n v="927"/>
    <s v="JETRO DA SILVA FUNK PROJECT"/>
    <s v="Studio CD/DVD Solo project of Pianist &amp; Keyboardist Jetro da Silva"/>
    <x v="22"/>
    <n v="0"/>
    <x v="2"/>
    <x v="0"/>
    <s v="USD"/>
    <x v="927"/>
    <x v="927"/>
    <b v="0"/>
    <n v="0"/>
    <x v="1"/>
    <x v="13"/>
    <x v="4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x v="928"/>
    <b v="0"/>
    <n v="28"/>
    <x v="1"/>
    <x v="13"/>
    <x v="4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x v="929"/>
    <b v="0"/>
    <n v="0"/>
    <x v="1"/>
    <x v="1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b v="0"/>
    <n v="5"/>
    <x v="1"/>
    <x v="13"/>
    <x v="4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x v="931"/>
    <b v="0"/>
    <n v="7"/>
    <x v="1"/>
    <x v="13"/>
    <x v="4"/>
  </r>
  <r>
    <n v="932"/>
    <s v="Mandy Harvey Christmas Album"/>
    <s v="Help me to create my 3rd album, a Christmas CD with 16 Holiday/Original favorites!"/>
    <x v="196"/>
    <n v="1381"/>
    <x v="2"/>
    <x v="0"/>
    <s v="USD"/>
    <x v="932"/>
    <x v="932"/>
    <b v="0"/>
    <n v="30"/>
    <x v="1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x v="933"/>
    <b v="0"/>
    <n v="2"/>
    <x v="1"/>
    <x v="13"/>
    <x v="4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x v="934"/>
    <b v="0"/>
    <n v="30"/>
    <x v="1"/>
    <x v="13"/>
    <x v="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x v="935"/>
    <b v="0"/>
    <n v="2"/>
    <x v="1"/>
    <x v="13"/>
    <x v="4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x v="936"/>
    <b v="0"/>
    <n v="0"/>
    <x v="1"/>
    <x v="13"/>
    <x v="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x v="937"/>
    <b v="0"/>
    <n v="2"/>
    <x v="1"/>
    <x v="13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x v="938"/>
    <b v="0"/>
    <n v="1"/>
    <x v="1"/>
    <x v="13"/>
    <x v="4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x v="939"/>
    <b v="0"/>
    <n v="2"/>
    <x v="1"/>
    <x v="13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x v="940"/>
    <b v="0"/>
    <n v="14"/>
    <x v="1"/>
    <x v="8"/>
    <x v="2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x v="941"/>
    <b v="0"/>
    <n v="31"/>
    <x v="1"/>
    <x v="8"/>
    <x v="2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x v="942"/>
    <b v="0"/>
    <n v="16"/>
    <x v="1"/>
    <x v="8"/>
    <x v="2"/>
  </r>
  <r>
    <n v="943"/>
    <s v="SleepMode"/>
    <s v="A mask for home or travel that will give you the best, undisturbed sleep of your life."/>
    <x v="9"/>
    <n v="289"/>
    <x v="2"/>
    <x v="0"/>
    <s v="USD"/>
    <x v="943"/>
    <x v="943"/>
    <b v="0"/>
    <n v="12"/>
    <x v="1"/>
    <x v="8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x v="944"/>
    <b v="0"/>
    <n v="96"/>
    <x v="1"/>
    <x v="8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x v="945"/>
    <b v="0"/>
    <n v="16"/>
    <x v="1"/>
    <x v="8"/>
    <x v="2"/>
  </r>
  <r>
    <n v="946"/>
    <s v="OmniTrade Apron"/>
    <s v="Soft edged-Hard working. The perfect wearable organization for the home and professional shop."/>
    <x v="36"/>
    <n v="286"/>
    <x v="2"/>
    <x v="0"/>
    <s v="USD"/>
    <x v="946"/>
    <x v="946"/>
    <b v="0"/>
    <n v="5"/>
    <x v="1"/>
    <x v="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x v="947"/>
    <b v="0"/>
    <n v="0"/>
    <x v="1"/>
    <x v="8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x v="948"/>
    <b v="0"/>
    <n v="8"/>
    <x v="1"/>
    <x v="8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x v="949"/>
    <b v="0"/>
    <n v="7"/>
    <x v="1"/>
    <x v="8"/>
    <x v="2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x v="950"/>
    <b v="0"/>
    <n v="24"/>
    <x v="1"/>
    <x v="8"/>
    <x v="2"/>
  </r>
  <r>
    <n v="951"/>
    <s v="Smart Harness"/>
    <s v="Revolutionizing the way we walk our dogs!"/>
    <x v="63"/>
    <n v="19195"/>
    <x v="2"/>
    <x v="0"/>
    <s v="USD"/>
    <x v="951"/>
    <x v="951"/>
    <b v="0"/>
    <n v="121"/>
    <x v="1"/>
    <x v="8"/>
    <x v="2"/>
  </r>
  <r>
    <n v="952"/>
    <s v="Audionoggin - Join the Earvolution"/>
    <s v="Audionoggin: Wireless personal surround sound for the athlete in everyone."/>
    <x v="197"/>
    <n v="19572"/>
    <x v="2"/>
    <x v="0"/>
    <s v="USD"/>
    <x v="952"/>
    <x v="952"/>
    <b v="0"/>
    <n v="196"/>
    <x v="1"/>
    <x v="8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x v="953"/>
    <b v="0"/>
    <n v="5"/>
    <x v="1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x v="954"/>
    <b v="0"/>
    <n v="73"/>
    <x v="1"/>
    <x v="8"/>
    <x v="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x v="955"/>
    <b v="0"/>
    <n v="93"/>
    <x v="1"/>
    <x v="8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x v="956"/>
    <b v="0"/>
    <n v="17"/>
    <x v="1"/>
    <x v="8"/>
    <x v="2"/>
  </r>
  <r>
    <n v="957"/>
    <s v="DUALBAND, the Leather NFC Smart Watch Band"/>
    <s v="A Leather Smart watch Band, that NEVER needs to be charged for only $37!"/>
    <x v="14"/>
    <n v="233"/>
    <x v="2"/>
    <x v="0"/>
    <s v="USD"/>
    <x v="957"/>
    <x v="957"/>
    <b v="0"/>
    <n v="7"/>
    <x v="1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x v="958"/>
    <b v="0"/>
    <n v="17"/>
    <x v="1"/>
    <x v="8"/>
    <x v="2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x v="959"/>
    <b v="0"/>
    <n v="171"/>
    <x v="1"/>
    <x v="8"/>
    <x v="2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x v="960"/>
    <b v="0"/>
    <n v="188"/>
    <x v="1"/>
    <x v="8"/>
    <x v="2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x v="961"/>
    <b v="0"/>
    <n v="110"/>
    <x v="1"/>
    <x v="8"/>
    <x v="2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x v="962"/>
    <b v="0"/>
    <n v="37"/>
    <x v="1"/>
    <x v="8"/>
    <x v="2"/>
  </r>
  <r>
    <n v="963"/>
    <s v="The Ultimate Learning Center"/>
    <s v="WE are molding an educated, motivated, non violent GENERATION!"/>
    <x v="19"/>
    <n v="377"/>
    <x v="2"/>
    <x v="0"/>
    <s v="USD"/>
    <x v="963"/>
    <x v="963"/>
    <b v="0"/>
    <n v="9"/>
    <x v="1"/>
    <x v="8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x v="964"/>
    <b v="0"/>
    <n v="29"/>
    <x v="1"/>
    <x v="8"/>
    <x v="2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x v="965"/>
    <b v="0"/>
    <n v="6"/>
    <x v="1"/>
    <x v="8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x v="966"/>
    <b v="0"/>
    <n v="30"/>
    <x v="1"/>
    <x v="8"/>
    <x v="2"/>
  </r>
  <r>
    <n v="967"/>
    <s v="Better Beanie"/>
    <s v="Better Beanie is the new therapeutic wearable designed to assist you while keeping your hands free."/>
    <x v="22"/>
    <n v="3562"/>
    <x v="2"/>
    <x v="0"/>
    <s v="USD"/>
    <x v="967"/>
    <x v="967"/>
    <b v="0"/>
    <n v="81"/>
    <x v="1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x v="968"/>
    <b v="0"/>
    <n v="4"/>
    <x v="1"/>
    <x v="8"/>
    <x v="2"/>
  </r>
  <r>
    <n v="969"/>
    <s v="Make 100 | Geek &amp; Chic: Smart Safety Jewelry."/>
    <s v="Geek &amp; Chic Smart Jewelry Collection, Wearables Meet Style!"/>
    <x v="11"/>
    <n v="14000"/>
    <x v="2"/>
    <x v="14"/>
    <s v="MXN"/>
    <x v="969"/>
    <x v="969"/>
    <b v="0"/>
    <n v="11"/>
    <x v="1"/>
    <x v="8"/>
    <x v="2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x v="970"/>
    <b v="0"/>
    <n v="14"/>
    <x v="1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x v="971"/>
    <b v="0"/>
    <n v="5"/>
    <x v="1"/>
    <x v="8"/>
    <x v="2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x v="972"/>
    <b v="0"/>
    <n v="45"/>
    <x v="1"/>
    <x v="8"/>
    <x v="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x v="973"/>
    <b v="0"/>
    <n v="8"/>
    <x v="1"/>
    <x v="8"/>
    <x v="2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x v="974"/>
    <b v="0"/>
    <n v="3"/>
    <x v="1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x v="975"/>
    <b v="0"/>
    <n v="24"/>
    <x v="1"/>
    <x v="8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x v="976"/>
    <b v="0"/>
    <n v="18"/>
    <x v="1"/>
    <x v="8"/>
    <x v="2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x v="977"/>
    <b v="0"/>
    <n v="12"/>
    <x v="1"/>
    <x v="8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x v="978"/>
    <b v="0"/>
    <n v="123"/>
    <x v="1"/>
    <x v="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x v="979"/>
    <b v="0"/>
    <n v="96"/>
    <x v="1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x v="980"/>
    <b v="0"/>
    <n v="31"/>
    <x v="1"/>
    <x v="8"/>
    <x v="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x v="981"/>
    <b v="0"/>
    <n v="4"/>
    <x v="1"/>
    <x v="8"/>
    <x v="2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x v="982"/>
    <b v="0"/>
    <n v="3"/>
    <x v="1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x v="983"/>
    <b v="0"/>
    <n v="179"/>
    <x v="1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x v="984"/>
    <b v="0"/>
    <n v="3"/>
    <x v="1"/>
    <x v="8"/>
    <x v="2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x v="985"/>
    <b v="0"/>
    <n v="23"/>
    <x v="1"/>
    <x v="8"/>
    <x v="2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x v="986"/>
    <b v="0"/>
    <n v="23"/>
    <x v="1"/>
    <x v="8"/>
    <x v="2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x v="987"/>
    <b v="0"/>
    <n v="41"/>
    <x v="1"/>
    <x v="8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x v="988"/>
    <b v="0"/>
    <n v="0"/>
    <x v="1"/>
    <x v="8"/>
    <x v="2"/>
  </r>
  <r>
    <n v="989"/>
    <s v="Power Rope"/>
    <s v="The most useful phone charger you will ever buy"/>
    <x v="3"/>
    <n v="1677"/>
    <x v="2"/>
    <x v="0"/>
    <s v="USD"/>
    <x v="989"/>
    <x v="989"/>
    <b v="0"/>
    <n v="32"/>
    <x v="1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x v="990"/>
    <b v="0"/>
    <n v="2"/>
    <x v="1"/>
    <x v="8"/>
    <x v="2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x v="991"/>
    <b v="0"/>
    <n v="7"/>
    <x v="1"/>
    <x v="8"/>
    <x v="2"/>
  </r>
  <r>
    <n v="992"/>
    <s v="WairConditioning"/>
    <s v="The HOTTEST and COOLEST thing yet! WairConditioning... an entirely new level of comfortability!"/>
    <x v="57"/>
    <n v="467"/>
    <x v="2"/>
    <x v="0"/>
    <s v="USD"/>
    <x v="992"/>
    <x v="992"/>
    <b v="0"/>
    <n v="4"/>
    <x v="1"/>
    <x v="8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x v="993"/>
    <b v="0"/>
    <n v="196"/>
    <x v="1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b v="0"/>
    <n v="11"/>
    <x v="1"/>
    <x v="8"/>
    <x v="2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x v="995"/>
    <b v="0"/>
    <n v="9"/>
    <x v="1"/>
    <x v="8"/>
    <x v="2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x v="996"/>
    <b v="0"/>
    <n v="5"/>
    <x v="1"/>
    <x v="8"/>
    <x v="2"/>
  </r>
  <r>
    <n v="997"/>
    <s v="iPhanny"/>
    <s v="The iPhanny keeps your iPhone 6 safe from bending in those dangerous pants pockets."/>
    <x v="10"/>
    <n v="65"/>
    <x v="2"/>
    <x v="0"/>
    <s v="USD"/>
    <x v="997"/>
    <x v="997"/>
    <b v="0"/>
    <n v="8"/>
    <x v="1"/>
    <x v="8"/>
    <x v="2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x v="998"/>
    <b v="0"/>
    <n v="229"/>
    <x v="1"/>
    <x v="8"/>
    <x v="2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x v="999"/>
    <b v="0"/>
    <n v="40"/>
    <x v="1"/>
    <x v="8"/>
    <x v="2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x v="1000"/>
    <b v="0"/>
    <n v="6"/>
    <x v="1"/>
    <x v="8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x v="1001"/>
    <b v="0"/>
    <n v="4"/>
    <x v="1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x v="1002"/>
    <b v="0"/>
    <n v="22"/>
    <x v="1"/>
    <x v="8"/>
    <x v="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x v="1003"/>
    <b v="0"/>
    <n v="15"/>
    <x v="1"/>
    <x v="8"/>
    <x v="2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x v="1004"/>
    <b v="0"/>
    <n v="95"/>
    <x v="1"/>
    <x v="8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x v="1005"/>
    <b v="0"/>
    <n v="161"/>
    <x v="1"/>
    <x v="8"/>
    <x v="2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x v="1006"/>
    <b v="0"/>
    <n v="8"/>
    <x v="1"/>
    <x v="8"/>
    <x v="2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x v="1007"/>
    <b v="0"/>
    <n v="76"/>
    <x v="1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x v="1008"/>
    <b v="0"/>
    <n v="1"/>
    <x v="1"/>
    <x v="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x v="1009"/>
    <b v="0"/>
    <n v="101"/>
    <x v="1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x v="1010"/>
    <b v="0"/>
    <n v="4"/>
    <x v="1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x v="1011"/>
    <b v="0"/>
    <n v="1"/>
    <x v="1"/>
    <x v="8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x v="1012"/>
    <b v="0"/>
    <n v="775"/>
    <x v="1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x v="1013"/>
    <b v="0"/>
    <n v="90"/>
    <x v="1"/>
    <x v="8"/>
    <x v="2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x v="1014"/>
    <b v="0"/>
    <n v="16"/>
    <x v="1"/>
    <x v="8"/>
    <x v="2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x v="1015"/>
    <b v="0"/>
    <n v="6"/>
    <x v="1"/>
    <x v="8"/>
    <x v="2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x v="1016"/>
    <b v="0"/>
    <n v="38"/>
    <x v="1"/>
    <x v="8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x v="1017"/>
    <b v="0"/>
    <n v="355"/>
    <x v="1"/>
    <x v="8"/>
    <x v="2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x v="1018"/>
    <b v="0"/>
    <n v="7"/>
    <x v="1"/>
    <x v="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x v="1019"/>
    <b v="0"/>
    <n v="400"/>
    <x v="1"/>
    <x v="8"/>
    <x v="2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x v="1020"/>
    <b v="0"/>
    <n v="30"/>
    <x v="0"/>
    <x v="15"/>
    <x v="4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x v="1021"/>
    <b v="1"/>
    <n v="478"/>
    <x v="0"/>
    <x v="15"/>
    <x v="4"/>
  </r>
  <r>
    <n v="1022"/>
    <s v="Sammy Bananas - Bootlegs Vol. 2!!"/>
    <s v="Help get four new bootlegs onto vinyl in the second installment of my series!"/>
    <x v="13"/>
    <n v="2298"/>
    <x v="0"/>
    <x v="0"/>
    <s v="USD"/>
    <x v="1022"/>
    <x v="1022"/>
    <b v="1"/>
    <n v="74"/>
    <x v="0"/>
    <x v="15"/>
    <x v="4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x v="1023"/>
    <b v="0"/>
    <n v="131"/>
    <x v="0"/>
    <x v="15"/>
    <x v="4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x v="1024"/>
    <b v="1"/>
    <n v="61"/>
    <x v="0"/>
    <x v="15"/>
    <x v="4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x v="1025"/>
    <b v="1"/>
    <n v="1071"/>
    <x v="0"/>
    <x v="15"/>
    <x v="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x v="1026"/>
    <b v="1"/>
    <n v="122"/>
    <x v="0"/>
    <x v="15"/>
    <x v="4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b v="1"/>
    <n v="111"/>
    <x v="0"/>
    <x v="15"/>
    <x v="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x v="1028"/>
    <b v="1"/>
    <n v="255"/>
    <x v="0"/>
    <x v="15"/>
    <x v="4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x v="1029"/>
    <b v="0"/>
    <n v="141"/>
    <x v="0"/>
    <x v="15"/>
    <x v="4"/>
  </r>
  <r>
    <n v="1030"/>
    <s v="The Gothsicles - I FEEL SICLE"/>
    <s v="Help fund the latest Gothsicles mega-album, I FEEL SICLE!"/>
    <x v="13"/>
    <n v="6842"/>
    <x v="0"/>
    <x v="0"/>
    <s v="USD"/>
    <x v="1030"/>
    <x v="1030"/>
    <b v="0"/>
    <n v="159"/>
    <x v="0"/>
    <x v="15"/>
    <x v="4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x v="1031"/>
    <b v="0"/>
    <n v="99"/>
    <x v="0"/>
    <x v="15"/>
    <x v="4"/>
  </r>
  <r>
    <n v="1032"/>
    <s v="Phantom Ship / Coastal (Album Preorder)"/>
    <s v="Ideal for living rooms and open spaces."/>
    <x v="105"/>
    <n v="5858.84"/>
    <x v="0"/>
    <x v="0"/>
    <s v="USD"/>
    <x v="1032"/>
    <x v="1032"/>
    <b v="0"/>
    <n v="96"/>
    <x v="0"/>
    <x v="1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x v="1033"/>
    <b v="0"/>
    <n v="27"/>
    <x v="0"/>
    <x v="15"/>
    <x v="4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x v="1034"/>
    <b v="0"/>
    <n v="166"/>
    <x v="0"/>
    <x v="15"/>
    <x v="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x v="1035"/>
    <b v="0"/>
    <n v="76"/>
    <x v="0"/>
    <x v="15"/>
    <x v="4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x v="1036"/>
    <b v="0"/>
    <n v="211"/>
    <x v="0"/>
    <x v="15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x v="1037"/>
    <b v="0"/>
    <n v="21"/>
    <x v="0"/>
    <x v="15"/>
    <x v="4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x v="1038"/>
    <b v="0"/>
    <n v="61"/>
    <x v="0"/>
    <x v="1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x v="1039"/>
    <b v="0"/>
    <n v="30"/>
    <x v="0"/>
    <x v="15"/>
    <x v="4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x v="1040"/>
    <b v="0"/>
    <n v="1"/>
    <x v="1"/>
    <x v="16"/>
    <x v="5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x v="1041"/>
    <b v="0"/>
    <n v="0"/>
    <x v="1"/>
    <x v="16"/>
    <x v="5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x v="1042"/>
    <b v="0"/>
    <n v="1"/>
    <x v="1"/>
    <x v="16"/>
    <x v="5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x v="1043"/>
    <b v="0"/>
    <n v="292"/>
    <x v="1"/>
    <x v="16"/>
    <x v="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x v="1044"/>
    <b v="0"/>
    <n v="2"/>
    <x v="1"/>
    <x v="16"/>
    <x v="5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x v="1045"/>
    <b v="0"/>
    <n v="8"/>
    <x v="1"/>
    <x v="16"/>
    <x v="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x v="1046"/>
    <b v="0"/>
    <n v="0"/>
    <x v="1"/>
    <x v="16"/>
    <x v="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x v="1047"/>
    <b v="0"/>
    <n v="1"/>
    <x v="1"/>
    <x v="16"/>
    <x v="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x v="1048"/>
    <b v="0"/>
    <n v="4"/>
    <x v="1"/>
    <x v="16"/>
    <x v="5"/>
  </r>
  <r>
    <n v="1049"/>
    <s v="J1 (Canceled)"/>
    <s v="------"/>
    <x v="14"/>
    <n v="0"/>
    <x v="1"/>
    <x v="0"/>
    <s v="USD"/>
    <x v="1049"/>
    <x v="1049"/>
    <b v="0"/>
    <n v="0"/>
    <x v="1"/>
    <x v="16"/>
    <x v="5"/>
  </r>
  <r>
    <n v="1050"/>
    <s v="The (Secular) Barbershop Podcast (Canceled)"/>
    <s v="Secularism is on the rise and I hear you.Talk to me."/>
    <x v="30"/>
    <n v="0"/>
    <x v="1"/>
    <x v="0"/>
    <s v="USD"/>
    <x v="1050"/>
    <x v="1050"/>
    <b v="0"/>
    <n v="0"/>
    <x v="1"/>
    <x v="16"/>
    <x v="5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x v="1051"/>
    <b v="0"/>
    <n v="0"/>
    <x v="1"/>
    <x v="16"/>
    <x v="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x v="1052"/>
    <b v="0"/>
    <n v="0"/>
    <x v="1"/>
    <x v="16"/>
    <x v="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x v="1053"/>
    <b v="0"/>
    <n v="1"/>
    <x v="1"/>
    <x v="1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x v="1054"/>
    <b v="0"/>
    <n v="0"/>
    <x v="1"/>
    <x v="16"/>
    <x v="5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x v="1055"/>
    <b v="0"/>
    <n v="0"/>
    <x v="1"/>
    <x v="16"/>
    <x v="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x v="1056"/>
    <b v="0"/>
    <n v="0"/>
    <x v="1"/>
    <x v="16"/>
    <x v="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x v="1057"/>
    <b v="0"/>
    <n v="0"/>
    <x v="1"/>
    <x v="16"/>
    <x v="5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x v="1058"/>
    <b v="0"/>
    <n v="0"/>
    <x v="1"/>
    <x v="16"/>
    <x v="5"/>
  </r>
  <r>
    <n v="1059"/>
    <s v="Voice Over Artist (Canceled)"/>
    <s v="Turning myself into a vocal artist."/>
    <x v="184"/>
    <n v="0"/>
    <x v="1"/>
    <x v="0"/>
    <s v="USD"/>
    <x v="1059"/>
    <x v="1059"/>
    <b v="0"/>
    <n v="0"/>
    <x v="1"/>
    <x v="16"/>
    <x v="5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x v="1060"/>
    <b v="0"/>
    <n v="1"/>
    <x v="1"/>
    <x v="16"/>
    <x v="5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x v="1061"/>
    <b v="0"/>
    <n v="0"/>
    <x v="1"/>
    <x v="16"/>
    <x v="5"/>
  </r>
  <r>
    <n v="1062"/>
    <s v="RETURNING AT A LATER DATE"/>
    <s v="SEE US ON PATREON www.badgirlartwork.com"/>
    <x v="212"/>
    <n v="190"/>
    <x v="1"/>
    <x v="0"/>
    <s v="USD"/>
    <x v="1062"/>
    <x v="1062"/>
    <b v="0"/>
    <n v="4"/>
    <x v="1"/>
    <x v="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x v="1063"/>
    <b v="0"/>
    <n v="0"/>
    <x v="1"/>
    <x v="16"/>
    <x v="5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x v="1064"/>
    <b v="0"/>
    <n v="123"/>
    <x v="1"/>
    <x v="17"/>
    <x v="6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x v="1065"/>
    <b v="0"/>
    <n v="5"/>
    <x v="1"/>
    <x v="17"/>
    <x v="6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x v="1066"/>
    <b v="0"/>
    <n v="148"/>
    <x v="1"/>
    <x v="17"/>
    <x v="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x v="1067"/>
    <b v="0"/>
    <n v="10"/>
    <x v="1"/>
    <x v="17"/>
    <x v="6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x v="1068"/>
    <b v="0"/>
    <n v="4"/>
    <x v="1"/>
    <x v="17"/>
    <x v="6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x v="1069"/>
    <b v="0"/>
    <n v="21"/>
    <x v="1"/>
    <x v="17"/>
    <x v="6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x v="1070"/>
    <b v="0"/>
    <n v="2"/>
    <x v="1"/>
    <x v="17"/>
    <x v="6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x v="1071"/>
    <b v="0"/>
    <n v="0"/>
    <x v="1"/>
    <x v="17"/>
    <x v="6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x v="1072"/>
    <b v="0"/>
    <n v="4"/>
    <x v="1"/>
    <x v="17"/>
    <x v="6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x v="1073"/>
    <b v="0"/>
    <n v="1"/>
    <x v="1"/>
    <x v="17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x v="1074"/>
    <b v="0"/>
    <n v="30"/>
    <x v="1"/>
    <x v="17"/>
    <x v="6"/>
  </r>
  <r>
    <n v="1075"/>
    <s v="Towers Of The Apocalypse"/>
    <s v="Fully 3D, post Apocalyptic themed tower defense video game. New take on the genre."/>
    <x v="28"/>
    <n v="45"/>
    <x v="2"/>
    <x v="0"/>
    <s v="USD"/>
    <x v="1075"/>
    <x v="1075"/>
    <b v="0"/>
    <n v="3"/>
    <x v="1"/>
    <x v="17"/>
    <x v="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x v="1076"/>
    <b v="0"/>
    <n v="975"/>
    <x v="1"/>
    <x v="17"/>
    <x v="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x v="1077"/>
    <b v="0"/>
    <n v="167"/>
    <x v="1"/>
    <x v="17"/>
    <x v="6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x v="1078"/>
    <b v="0"/>
    <n v="5"/>
    <x v="1"/>
    <x v="17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x v="1079"/>
    <b v="0"/>
    <n v="18"/>
    <x v="1"/>
    <x v="17"/>
    <x v="6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x v="1080"/>
    <b v="0"/>
    <n v="98"/>
    <x v="1"/>
    <x v="17"/>
    <x v="6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x v="1081"/>
    <b v="0"/>
    <n v="4"/>
    <x v="1"/>
    <x v="17"/>
    <x v="6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x v="1082"/>
    <b v="0"/>
    <n v="3"/>
    <x v="1"/>
    <x v="17"/>
    <x v="6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x v="1083"/>
    <b v="0"/>
    <n v="1"/>
    <x v="1"/>
    <x v="17"/>
    <x v="6"/>
  </r>
  <r>
    <n v="1084"/>
    <s v="My own channel"/>
    <s v="I want to start my own channel for gaming"/>
    <x v="131"/>
    <n v="0"/>
    <x v="2"/>
    <x v="0"/>
    <s v="USD"/>
    <x v="1084"/>
    <x v="1084"/>
    <b v="0"/>
    <n v="0"/>
    <x v="1"/>
    <x v="17"/>
    <x v="6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x v="1085"/>
    <b v="0"/>
    <n v="9"/>
    <x v="1"/>
    <x v="17"/>
    <x v="6"/>
  </r>
  <r>
    <n v="1086"/>
    <s v="Cyber Universe Online"/>
    <s v="Humanity's future in the Galaxy"/>
    <x v="102"/>
    <n v="15"/>
    <x v="2"/>
    <x v="0"/>
    <s v="USD"/>
    <x v="1086"/>
    <x v="1086"/>
    <b v="0"/>
    <n v="2"/>
    <x v="1"/>
    <x v="17"/>
    <x v="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x v="1087"/>
    <b v="0"/>
    <n v="0"/>
    <x v="1"/>
    <x v="17"/>
    <x v="6"/>
  </r>
  <r>
    <n v="1088"/>
    <s v="Still Alive"/>
    <s v="A fresh twist on survival games. Intense, high-stakes 30 minute rounds for up to 10 players."/>
    <x v="101"/>
    <n v="6382.34"/>
    <x v="2"/>
    <x v="0"/>
    <s v="USD"/>
    <x v="1088"/>
    <x v="1088"/>
    <b v="0"/>
    <n v="147"/>
    <x v="1"/>
    <x v="17"/>
    <x v="6"/>
  </r>
  <r>
    <n v="1089"/>
    <s v="Farabel"/>
    <s v="Farabel is a single player turn-based fantasy strategy game for Mac/PC/Linux"/>
    <x v="36"/>
    <n v="1174"/>
    <x v="2"/>
    <x v="6"/>
    <s v="EUR"/>
    <x v="1089"/>
    <x v="1089"/>
    <b v="0"/>
    <n v="49"/>
    <x v="1"/>
    <x v="17"/>
    <x v="6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x v="1090"/>
    <b v="0"/>
    <n v="1"/>
    <x v="1"/>
    <x v="17"/>
    <x v="6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x v="1091"/>
    <b v="0"/>
    <n v="2"/>
    <x v="1"/>
    <x v="17"/>
    <x v="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x v="1092"/>
    <b v="0"/>
    <n v="7"/>
    <x v="1"/>
    <x v="17"/>
    <x v="6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x v="1093"/>
    <b v="0"/>
    <n v="4"/>
    <x v="1"/>
    <x v="17"/>
    <x v="6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x v="1094"/>
    <b v="0"/>
    <n v="27"/>
    <x v="1"/>
    <x v="17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x v="1095"/>
    <b v="0"/>
    <n v="94"/>
    <x v="1"/>
    <x v="17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x v="1096"/>
    <b v="0"/>
    <n v="29"/>
    <x v="1"/>
    <x v="17"/>
    <x v="6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x v="1097"/>
    <b v="0"/>
    <n v="7"/>
    <x v="1"/>
    <x v="17"/>
    <x v="6"/>
  </r>
  <r>
    <n v="1098"/>
    <s v="Kick, Punch... Fireball"/>
    <s v="Kick, Punch... Fireball is an FPS type arena game set inside the fantasy world."/>
    <x v="31"/>
    <n v="1803"/>
    <x v="2"/>
    <x v="0"/>
    <s v="USD"/>
    <x v="1098"/>
    <x v="1098"/>
    <b v="0"/>
    <n v="22"/>
    <x v="1"/>
    <x v="17"/>
    <x v="6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x v="1099"/>
    <b v="0"/>
    <n v="1"/>
    <x v="1"/>
    <x v="17"/>
    <x v="6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x v="1100"/>
    <b v="0"/>
    <n v="10"/>
    <x v="1"/>
    <x v="17"/>
    <x v="6"/>
  </r>
  <r>
    <n v="1101"/>
    <s v="Strain Wars"/>
    <s v="Different strains of marijuana leafs battling to the death to see which one is the top strain."/>
    <x v="57"/>
    <n v="41"/>
    <x v="2"/>
    <x v="0"/>
    <s v="USD"/>
    <x v="1101"/>
    <x v="1101"/>
    <b v="0"/>
    <n v="6"/>
    <x v="1"/>
    <x v="17"/>
    <x v="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x v="1102"/>
    <b v="0"/>
    <n v="24"/>
    <x v="1"/>
    <x v="17"/>
    <x v="6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x v="1103"/>
    <b v="0"/>
    <n v="15"/>
    <x v="1"/>
    <x v="17"/>
    <x v="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x v="1104"/>
    <b v="0"/>
    <n v="37"/>
    <x v="1"/>
    <x v="17"/>
    <x v="6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x v="1105"/>
    <b v="0"/>
    <n v="20"/>
    <x v="1"/>
    <x v="17"/>
    <x v="6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x v="1106"/>
    <b v="0"/>
    <n v="7"/>
    <x v="1"/>
    <x v="17"/>
    <x v="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x v="1107"/>
    <b v="0"/>
    <n v="0"/>
    <x v="1"/>
    <x v="17"/>
    <x v="6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x v="1108"/>
    <b v="0"/>
    <n v="21"/>
    <x v="1"/>
    <x v="17"/>
    <x v="6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x v="1109"/>
    <b v="0"/>
    <n v="3"/>
    <x v="1"/>
    <x v="17"/>
    <x v="6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x v="1110"/>
    <b v="0"/>
    <n v="11"/>
    <x v="1"/>
    <x v="17"/>
    <x v="6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x v="1111"/>
    <b v="0"/>
    <n v="1"/>
    <x v="1"/>
    <x v="17"/>
    <x v="6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x v="1112"/>
    <b v="0"/>
    <n v="312"/>
    <x v="1"/>
    <x v="17"/>
    <x v="6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x v="1113"/>
    <b v="0"/>
    <n v="1"/>
    <x v="1"/>
    <x v="17"/>
    <x v="6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x v="1114"/>
    <b v="0"/>
    <n v="3"/>
    <x v="1"/>
    <x v="17"/>
    <x v="6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x v="1115"/>
    <b v="0"/>
    <n v="4"/>
    <x v="1"/>
    <x v="17"/>
    <x v="6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x v="1116"/>
    <b v="0"/>
    <n v="10"/>
    <x v="1"/>
    <x v="17"/>
    <x v="6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x v="1117"/>
    <b v="0"/>
    <n v="8"/>
    <x v="1"/>
    <x v="17"/>
    <x v="6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x v="1118"/>
    <b v="0"/>
    <n v="3"/>
    <x v="1"/>
    <x v="17"/>
    <x v="6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x v="1119"/>
    <b v="0"/>
    <n v="1"/>
    <x v="1"/>
    <x v="17"/>
    <x v="6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x v="1120"/>
    <b v="0"/>
    <n v="0"/>
    <x v="1"/>
    <x v="17"/>
    <x v="6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x v="1121"/>
    <b v="0"/>
    <n v="5"/>
    <x v="1"/>
    <x v="17"/>
    <x v="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x v="1122"/>
    <b v="0"/>
    <n v="0"/>
    <x v="1"/>
    <x v="17"/>
    <x v="6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x v="1123"/>
    <b v="0"/>
    <n v="3"/>
    <x v="1"/>
    <x v="17"/>
    <x v="6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x v="1124"/>
    <b v="0"/>
    <n v="7"/>
    <x v="1"/>
    <x v="18"/>
    <x v="6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x v="1125"/>
    <b v="0"/>
    <n v="0"/>
    <x v="1"/>
    <x v="18"/>
    <x v="6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x v="1126"/>
    <b v="0"/>
    <n v="2"/>
    <x v="1"/>
    <x v="18"/>
    <x v="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b v="0"/>
    <n v="23"/>
    <x v="1"/>
    <x v="18"/>
    <x v="6"/>
  </r>
  <r>
    <n v="1128"/>
    <s v="Flying Turds"/>
    <s v="#havingfunFTW"/>
    <x v="28"/>
    <n v="1"/>
    <x v="2"/>
    <x v="1"/>
    <s v="GBP"/>
    <x v="1128"/>
    <x v="1128"/>
    <b v="0"/>
    <n v="1"/>
    <x v="1"/>
    <x v="18"/>
    <x v="6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x v="1129"/>
    <b v="0"/>
    <n v="2"/>
    <x v="1"/>
    <x v="18"/>
    <x v="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x v="1130"/>
    <b v="0"/>
    <n v="3"/>
    <x v="1"/>
    <x v="18"/>
    <x v="6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x v="1131"/>
    <b v="0"/>
    <n v="0"/>
    <x v="1"/>
    <x v="18"/>
    <x v="6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x v="1132"/>
    <b v="0"/>
    <n v="13"/>
    <x v="1"/>
    <x v="18"/>
    <x v="6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x v="1133"/>
    <b v="0"/>
    <n v="1"/>
    <x v="1"/>
    <x v="18"/>
    <x v="6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x v="1134"/>
    <b v="0"/>
    <n v="1"/>
    <x v="1"/>
    <x v="18"/>
    <x v="6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b v="0"/>
    <n v="1"/>
    <x v="1"/>
    <x v="18"/>
    <x v="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x v="1136"/>
    <b v="0"/>
    <n v="6"/>
    <x v="1"/>
    <x v="18"/>
    <x v="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x v="1137"/>
    <b v="0"/>
    <n v="39"/>
    <x v="1"/>
    <x v="18"/>
    <x v="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x v="1138"/>
    <b v="0"/>
    <n v="4"/>
    <x v="1"/>
    <x v="18"/>
    <x v="6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x v="1139"/>
    <b v="0"/>
    <n v="1"/>
    <x v="1"/>
    <x v="18"/>
    <x v="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x v="1140"/>
    <b v="0"/>
    <n v="0"/>
    <x v="1"/>
    <x v="18"/>
    <x v="6"/>
  </r>
  <r>
    <n v="1141"/>
    <s v="Arena Z - Zombie Survival"/>
    <s v="I think this will be a great game!"/>
    <x v="2"/>
    <n v="0"/>
    <x v="2"/>
    <x v="12"/>
    <s v="EUR"/>
    <x v="1141"/>
    <x v="1141"/>
    <b v="0"/>
    <n v="0"/>
    <x v="1"/>
    <x v="18"/>
    <x v="6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x v="1142"/>
    <b v="0"/>
    <n v="0"/>
    <x v="1"/>
    <x v="18"/>
    <x v="6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x v="1143"/>
    <b v="0"/>
    <n v="8"/>
    <x v="1"/>
    <x v="18"/>
    <x v="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x v="1144"/>
    <b v="0"/>
    <n v="0"/>
    <x v="1"/>
    <x v="19"/>
    <x v="7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x v="1145"/>
    <b v="0"/>
    <n v="1"/>
    <x v="1"/>
    <x v="19"/>
    <x v="7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x v="1146"/>
    <b v="0"/>
    <n v="12"/>
    <x v="1"/>
    <x v="19"/>
    <x v="7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x v="1147"/>
    <b v="0"/>
    <n v="0"/>
    <x v="1"/>
    <x v="19"/>
    <x v="7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x v="1148"/>
    <b v="0"/>
    <n v="3"/>
    <x v="1"/>
    <x v="19"/>
    <x v="7"/>
  </r>
  <r>
    <n v="1149"/>
    <s v="The Floridian Food Truck"/>
    <s v="Bringing culturally diverse Floridian cuisine to the people!"/>
    <x v="63"/>
    <n v="75"/>
    <x v="2"/>
    <x v="0"/>
    <s v="USD"/>
    <x v="1149"/>
    <x v="1149"/>
    <b v="0"/>
    <n v="2"/>
    <x v="1"/>
    <x v="19"/>
    <x v="7"/>
  </r>
  <r>
    <n v="1150"/>
    <s v="Chef Po's Food Truck"/>
    <s v="Bringing delicious authentic and fusion Taiwanese Food to the West Coast."/>
    <x v="30"/>
    <n v="252"/>
    <x v="2"/>
    <x v="0"/>
    <s v="USD"/>
    <x v="1150"/>
    <x v="1150"/>
    <b v="0"/>
    <n v="6"/>
    <x v="1"/>
    <x v="19"/>
    <x v="7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x v="1151"/>
    <b v="0"/>
    <n v="0"/>
    <x v="1"/>
    <x v="19"/>
    <x v="7"/>
  </r>
  <r>
    <n v="1152"/>
    <s v="Peruvian King Food Truck"/>
    <s v="Peruvian food truck with an LA twist."/>
    <x v="194"/>
    <n v="911"/>
    <x v="2"/>
    <x v="0"/>
    <s v="USD"/>
    <x v="1152"/>
    <x v="1152"/>
    <b v="0"/>
    <n v="15"/>
    <x v="1"/>
    <x v="19"/>
    <x v="7"/>
  </r>
  <r>
    <n v="1153"/>
    <s v="The Cold Spot Mobile Trailer"/>
    <s v="A mobile concession trailer for snow cones, ice cream, smoothies and more"/>
    <x v="6"/>
    <n v="50"/>
    <x v="2"/>
    <x v="0"/>
    <s v="USD"/>
    <x v="1153"/>
    <x v="1153"/>
    <b v="0"/>
    <n v="1"/>
    <x v="1"/>
    <x v="19"/>
    <x v="7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x v="1154"/>
    <b v="0"/>
    <n v="3"/>
    <x v="1"/>
    <x v="19"/>
    <x v="7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x v="1155"/>
    <b v="0"/>
    <n v="8"/>
    <x v="1"/>
    <x v="19"/>
    <x v="7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x v="1156"/>
    <b v="0"/>
    <n v="0"/>
    <x v="1"/>
    <x v="19"/>
    <x v="7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x v="1157"/>
    <b v="0"/>
    <n v="3"/>
    <x v="1"/>
    <x v="19"/>
    <x v="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x v="1158"/>
    <b v="0"/>
    <n v="3"/>
    <x v="1"/>
    <x v="19"/>
    <x v="7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x v="1159"/>
    <b v="0"/>
    <n v="0"/>
    <x v="1"/>
    <x v="19"/>
    <x v="7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x v="1160"/>
    <b v="0"/>
    <n v="19"/>
    <x v="1"/>
    <x v="19"/>
    <x v="7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x v="1161"/>
    <b v="0"/>
    <n v="0"/>
    <x v="1"/>
    <x v="19"/>
    <x v="7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x v="1162"/>
    <b v="0"/>
    <n v="2"/>
    <x v="1"/>
    <x v="19"/>
    <x v="7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x v="1163"/>
    <b v="0"/>
    <n v="0"/>
    <x v="1"/>
    <x v="19"/>
    <x v="7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x v="1164"/>
    <b v="0"/>
    <n v="0"/>
    <x v="1"/>
    <x v="19"/>
    <x v="7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x v="1165"/>
    <b v="0"/>
    <n v="25"/>
    <x v="1"/>
    <x v="19"/>
    <x v="7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x v="1166"/>
    <b v="0"/>
    <n v="8"/>
    <x v="1"/>
    <x v="19"/>
    <x v="7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x v="1167"/>
    <b v="0"/>
    <n v="16"/>
    <x v="1"/>
    <x v="19"/>
    <x v="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x v="1168"/>
    <b v="0"/>
    <n v="3"/>
    <x v="1"/>
    <x v="19"/>
    <x v="7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x v="1169"/>
    <b v="0"/>
    <n v="3"/>
    <x v="1"/>
    <x v="19"/>
    <x v="7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x v="1170"/>
    <b v="0"/>
    <n v="2"/>
    <x v="1"/>
    <x v="19"/>
    <x v="7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x v="1171"/>
    <b v="0"/>
    <n v="1"/>
    <x v="1"/>
    <x v="19"/>
    <x v="7"/>
  </r>
  <r>
    <n v="1172"/>
    <s v="let your dayz take you to the dogs."/>
    <s v="Bringing YOUR favorite dog recipes to the streets."/>
    <x v="7"/>
    <n v="0"/>
    <x v="2"/>
    <x v="0"/>
    <s v="USD"/>
    <x v="1172"/>
    <x v="1172"/>
    <b v="0"/>
    <n v="0"/>
    <x v="1"/>
    <x v="19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b v="0"/>
    <n v="1"/>
    <x v="1"/>
    <x v="19"/>
    <x v="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x v="1174"/>
    <b v="0"/>
    <n v="19"/>
    <x v="1"/>
    <x v="19"/>
    <x v="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x v="1175"/>
    <b v="0"/>
    <n v="9"/>
    <x v="1"/>
    <x v="19"/>
    <x v="7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x v="1176"/>
    <b v="0"/>
    <n v="1"/>
    <x v="1"/>
    <x v="19"/>
    <x v="7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x v="1177"/>
    <b v="0"/>
    <n v="0"/>
    <x v="1"/>
    <x v="19"/>
    <x v="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x v="1178"/>
    <b v="0"/>
    <n v="1"/>
    <x v="1"/>
    <x v="19"/>
    <x v="7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x v="1179"/>
    <b v="0"/>
    <n v="5"/>
    <x v="1"/>
    <x v="19"/>
    <x v="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x v="1180"/>
    <b v="0"/>
    <n v="85"/>
    <x v="1"/>
    <x v="19"/>
    <x v="7"/>
  </r>
  <r>
    <n v="1181"/>
    <s v="Gringo Loco Tacos Food Truck"/>
    <s v="Bringing the best tacos to the streets of Chicago!"/>
    <x v="63"/>
    <n v="4"/>
    <x v="2"/>
    <x v="0"/>
    <s v="USD"/>
    <x v="1181"/>
    <x v="1181"/>
    <b v="0"/>
    <n v="3"/>
    <x v="1"/>
    <x v="19"/>
    <x v="7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x v="1182"/>
    <b v="0"/>
    <n v="4"/>
    <x v="1"/>
    <x v="19"/>
    <x v="7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x v="1183"/>
    <b v="0"/>
    <n v="3"/>
    <x v="1"/>
    <x v="19"/>
    <x v="7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x v="1184"/>
    <b v="0"/>
    <n v="375"/>
    <x v="0"/>
    <x v="20"/>
    <x v="8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x v="1185"/>
    <b v="0"/>
    <n v="111"/>
    <x v="0"/>
    <x v="2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x v="1186"/>
    <b v="0"/>
    <n v="123"/>
    <x v="0"/>
    <x v="20"/>
    <x v="8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x v="1187"/>
    <b v="0"/>
    <n v="70"/>
    <x v="0"/>
    <x v="20"/>
    <x v="8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x v="1188"/>
    <b v="0"/>
    <n v="85"/>
    <x v="0"/>
    <x v="20"/>
    <x v="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x v="1189"/>
    <b v="0"/>
    <n v="86"/>
    <x v="0"/>
    <x v="20"/>
    <x v="8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x v="1190"/>
    <b v="0"/>
    <n v="13"/>
    <x v="0"/>
    <x v="20"/>
    <x v="8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x v="1191"/>
    <b v="0"/>
    <n v="33"/>
    <x v="0"/>
    <x v="20"/>
    <x v="8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x v="1192"/>
    <b v="0"/>
    <n v="15"/>
    <x v="0"/>
    <x v="2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b v="0"/>
    <n v="273"/>
    <x v="0"/>
    <x v="20"/>
    <x v="8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x v="1194"/>
    <b v="0"/>
    <n v="714"/>
    <x v="0"/>
    <x v="20"/>
    <x v="8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x v="1195"/>
    <b v="0"/>
    <n v="170"/>
    <x v="0"/>
    <x v="20"/>
    <x v="8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x v="1196"/>
    <b v="0"/>
    <n v="512"/>
    <x v="0"/>
    <x v="20"/>
    <x v="8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x v="1197"/>
    <b v="0"/>
    <n v="314"/>
    <x v="0"/>
    <x v="20"/>
    <x v="8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x v="1198"/>
    <b v="0"/>
    <n v="167"/>
    <x v="0"/>
    <x v="20"/>
    <x v="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x v="1199"/>
    <b v="0"/>
    <n v="9"/>
    <x v="0"/>
    <x v="20"/>
    <x v="8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x v="1200"/>
    <b v="0"/>
    <n v="103"/>
    <x v="0"/>
    <x v="20"/>
    <x v="8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x v="1201"/>
    <b v="0"/>
    <n v="111"/>
    <x v="0"/>
    <x v="20"/>
    <x v="8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x v="1202"/>
    <b v="0"/>
    <n v="271"/>
    <x v="0"/>
    <x v="20"/>
    <x v="8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x v="1203"/>
    <b v="0"/>
    <n v="101"/>
    <x v="0"/>
    <x v="20"/>
    <x v="8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x v="1204"/>
    <b v="0"/>
    <n v="57"/>
    <x v="0"/>
    <x v="20"/>
    <x v="8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x v="1205"/>
    <b v="0"/>
    <n v="62"/>
    <x v="0"/>
    <x v="20"/>
    <x v="8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x v="1206"/>
    <b v="0"/>
    <n v="32"/>
    <x v="0"/>
    <x v="20"/>
    <x v="8"/>
  </r>
  <r>
    <n v="1207"/>
    <s v="ITALIANA"/>
    <s v="A humanistic photo book about ancestral &amp; post-modern Italy."/>
    <x v="227"/>
    <n v="17396"/>
    <x v="0"/>
    <x v="13"/>
    <s v="EUR"/>
    <x v="1207"/>
    <x v="1207"/>
    <b v="0"/>
    <n v="141"/>
    <x v="0"/>
    <x v="20"/>
    <x v="8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x v="1208"/>
    <b v="0"/>
    <n v="75"/>
    <x v="0"/>
    <x v="20"/>
    <x v="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x v="1209"/>
    <b v="0"/>
    <n v="46"/>
    <x v="0"/>
    <x v="20"/>
    <x v="8"/>
  </r>
  <r>
    <n v="1210"/>
    <s v="Det Andra GÃ¶teborg"/>
    <s v="En fotobok om livet i det enda andra GÃ¶teborg i vÃ¤rlden"/>
    <x v="22"/>
    <n v="50863"/>
    <x v="0"/>
    <x v="11"/>
    <s v="SEK"/>
    <x v="1210"/>
    <x v="1210"/>
    <b v="0"/>
    <n v="103"/>
    <x v="0"/>
    <x v="20"/>
    <x v="8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x v="1211"/>
    <b v="0"/>
    <n v="6"/>
    <x v="0"/>
    <x v="20"/>
    <x v="8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x v="1212"/>
    <b v="0"/>
    <n v="83"/>
    <x v="0"/>
    <x v="20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x v="1213"/>
    <b v="0"/>
    <n v="108"/>
    <x v="0"/>
    <x v="20"/>
    <x v="8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x v="1214"/>
    <b v="0"/>
    <n v="25"/>
    <x v="0"/>
    <x v="20"/>
    <x v="8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x v="1215"/>
    <b v="0"/>
    <n v="549"/>
    <x v="0"/>
    <x v="20"/>
    <x v="8"/>
  </r>
  <r>
    <n v="1216"/>
    <s v="In Training: a book of Bonsai photographs"/>
    <s v="A fine art photography book taking a new look at the art of bonsai."/>
    <x v="32"/>
    <n v="20398"/>
    <x v="0"/>
    <x v="0"/>
    <s v="USD"/>
    <x v="1216"/>
    <x v="1216"/>
    <b v="0"/>
    <n v="222"/>
    <x v="0"/>
    <x v="2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x v="1217"/>
    <b v="0"/>
    <n v="183"/>
    <x v="0"/>
    <x v="20"/>
    <x v="8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x v="1218"/>
    <b v="0"/>
    <n v="89"/>
    <x v="0"/>
    <x v="20"/>
    <x v="8"/>
  </r>
  <r>
    <n v="1219"/>
    <s v="The Box"/>
    <s v="The Box is a fine art book of Ron Amato's innovative and seductive photography project."/>
    <x v="229"/>
    <n v="26024"/>
    <x v="0"/>
    <x v="0"/>
    <s v="USD"/>
    <x v="1219"/>
    <x v="1219"/>
    <b v="0"/>
    <n v="253"/>
    <x v="0"/>
    <x v="20"/>
    <x v="8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x v="1220"/>
    <b v="0"/>
    <n v="140"/>
    <x v="0"/>
    <x v="20"/>
    <x v="8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b v="0"/>
    <n v="103"/>
    <x v="0"/>
    <x v="20"/>
    <x v="8"/>
  </r>
  <r>
    <n v="1222"/>
    <s v="Project Pilgrim"/>
    <s v="Project Pilgrim is my effort to work towards normalizing mental health."/>
    <x v="23"/>
    <n v="11215"/>
    <x v="0"/>
    <x v="5"/>
    <s v="CAD"/>
    <x v="1222"/>
    <x v="1222"/>
    <b v="0"/>
    <n v="138"/>
    <x v="0"/>
    <x v="20"/>
    <x v="8"/>
  </r>
  <r>
    <n v="1223"/>
    <s v="YOSEMITE PEOPLE"/>
    <s v="A photography book focusing on the people rather than the nature at Yosemite National Park."/>
    <x v="230"/>
    <n v="22197"/>
    <x v="0"/>
    <x v="0"/>
    <s v="USD"/>
    <x v="1223"/>
    <x v="1223"/>
    <b v="0"/>
    <n v="191"/>
    <x v="0"/>
    <x v="20"/>
    <x v="8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x v="1224"/>
    <b v="0"/>
    <n v="18"/>
    <x v="1"/>
    <x v="21"/>
    <x v="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x v="1225"/>
    <b v="0"/>
    <n v="3"/>
    <x v="1"/>
    <x v="21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x v="1226"/>
    <b v="0"/>
    <n v="40"/>
    <x v="1"/>
    <x v="21"/>
    <x v="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x v="1227"/>
    <b v="0"/>
    <n v="0"/>
    <x v="1"/>
    <x v="21"/>
    <x v="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x v="1228"/>
    <b v="0"/>
    <n v="24"/>
    <x v="1"/>
    <x v="21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x v="1229"/>
    <b v="0"/>
    <n v="1"/>
    <x v="1"/>
    <x v="21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x v="1230"/>
    <b v="0"/>
    <n v="0"/>
    <x v="1"/>
    <x v="21"/>
    <x v="4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x v="1231"/>
    <b v="0"/>
    <n v="0"/>
    <x v="1"/>
    <x v="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x v="1232"/>
    <b v="0"/>
    <n v="1"/>
    <x v="1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x v="1233"/>
    <b v="0"/>
    <n v="6"/>
    <x v="1"/>
    <x v="21"/>
    <x v="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x v="1234"/>
    <b v="0"/>
    <n v="0"/>
    <x v="1"/>
    <x v="21"/>
    <x v="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x v="1235"/>
    <b v="0"/>
    <n v="6"/>
    <x v="1"/>
    <x v="21"/>
    <x v="4"/>
  </r>
  <r>
    <n v="1236"/>
    <s v="&quot;Volando&quot; CD Release (Canceled)"/>
    <s v="Raising money to give the musicians their due."/>
    <x v="30"/>
    <n v="0"/>
    <x v="1"/>
    <x v="0"/>
    <s v="USD"/>
    <x v="1236"/>
    <x v="1236"/>
    <b v="0"/>
    <n v="0"/>
    <x v="1"/>
    <x v="21"/>
    <x v="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x v="1237"/>
    <b v="0"/>
    <n v="0"/>
    <x v="1"/>
    <x v="21"/>
    <x v="4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x v="1238"/>
    <b v="0"/>
    <n v="3"/>
    <x v="1"/>
    <x v="21"/>
    <x v="4"/>
  </r>
  <r>
    <n v="1239"/>
    <s v="Help Calmenco! finance new CD and Tour (Canceled)"/>
    <s v="Please consider helping us with our new CD and Riverdance Tour"/>
    <x v="30"/>
    <n v="0"/>
    <x v="1"/>
    <x v="0"/>
    <s v="USD"/>
    <x v="1239"/>
    <x v="1239"/>
    <b v="0"/>
    <n v="0"/>
    <x v="1"/>
    <x v="21"/>
    <x v="4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x v="1240"/>
    <b v="0"/>
    <n v="8"/>
    <x v="1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x v="1241"/>
    <b v="0"/>
    <n v="34"/>
    <x v="1"/>
    <x v="21"/>
    <x v="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x v="1242"/>
    <b v="0"/>
    <n v="1"/>
    <x v="1"/>
    <x v="21"/>
    <x v="4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x v="1243"/>
    <b v="0"/>
    <n v="38"/>
    <x v="1"/>
    <x v="21"/>
    <x v="4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x v="1244"/>
    <b v="1"/>
    <n v="45"/>
    <x v="0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x v="1245"/>
    <b v="1"/>
    <n v="17"/>
    <x v="0"/>
    <x v="11"/>
    <x v="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x v="1246"/>
    <b v="1"/>
    <n v="31"/>
    <x v="0"/>
    <x v="11"/>
    <x v="4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x v="1247"/>
    <b v="1"/>
    <n v="50"/>
    <x v="0"/>
    <x v="11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x v="1248"/>
    <b v="1"/>
    <n v="59"/>
    <x v="0"/>
    <x v="11"/>
    <x v="4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x v="1249"/>
    <b v="1"/>
    <n v="81"/>
    <x v="0"/>
    <x v="11"/>
    <x v="4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b v="1"/>
    <n v="508"/>
    <x v="0"/>
    <x v="11"/>
    <x v="4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x v="1251"/>
    <b v="1"/>
    <n v="74"/>
    <x v="0"/>
    <x v="1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x v="1252"/>
    <b v="1"/>
    <n v="141"/>
    <x v="0"/>
    <x v="11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x v="1253"/>
    <b v="1"/>
    <n v="711"/>
    <x v="0"/>
    <x v="11"/>
    <x v="4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b v="1"/>
    <n v="141"/>
    <x v="0"/>
    <x v="11"/>
    <x v="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x v="1255"/>
    <b v="1"/>
    <n v="109"/>
    <x v="0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b v="1"/>
    <n v="361"/>
    <x v="0"/>
    <x v="11"/>
    <x v="4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x v="1257"/>
    <b v="1"/>
    <n v="176"/>
    <x v="0"/>
    <x v="11"/>
    <x v="4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x v="1258"/>
    <b v="1"/>
    <n v="670"/>
    <x v="0"/>
    <x v="11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x v="1259"/>
    <b v="1"/>
    <n v="96"/>
    <x v="0"/>
    <x v="1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x v="1260"/>
    <b v="1"/>
    <n v="74"/>
    <x v="0"/>
    <x v="11"/>
    <x v="4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x v="1261"/>
    <b v="1"/>
    <n v="52"/>
    <x v="0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x v="1262"/>
    <b v="1"/>
    <n v="105"/>
    <x v="0"/>
    <x v="11"/>
    <x v="4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x v="1263"/>
    <b v="1"/>
    <n v="41"/>
    <x v="0"/>
    <x v="11"/>
    <x v="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x v="1264"/>
    <b v="1"/>
    <n v="34"/>
    <x v="0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b v="1"/>
    <n v="66"/>
    <x v="0"/>
    <x v="11"/>
    <x v="4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x v="1266"/>
    <b v="1"/>
    <n v="50"/>
    <x v="0"/>
    <x v="11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x v="1267"/>
    <b v="1"/>
    <n v="159"/>
    <x v="0"/>
    <x v="11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x v="1268"/>
    <b v="1"/>
    <n v="182"/>
    <x v="0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x v="1269"/>
    <b v="1"/>
    <n v="206"/>
    <x v="0"/>
    <x v="11"/>
    <x v="4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x v="1270"/>
    <b v="1"/>
    <n v="169"/>
    <x v="0"/>
    <x v="11"/>
    <x v="4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x v="1271"/>
    <b v="1"/>
    <n v="31"/>
    <x v="0"/>
    <x v="1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b v="1"/>
    <n v="28"/>
    <x v="0"/>
    <x v="11"/>
    <x v="4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x v="1273"/>
    <b v="1"/>
    <n v="54"/>
    <x v="0"/>
    <x v="11"/>
    <x v="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x v="1274"/>
    <b v="1"/>
    <n v="467"/>
    <x v="0"/>
    <x v="11"/>
    <x v="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x v="1275"/>
    <b v="1"/>
    <n v="389"/>
    <x v="0"/>
    <x v="11"/>
    <x v="4"/>
  </r>
  <r>
    <n v="1276"/>
    <s v="MR. DREAM GOES TO JAIL"/>
    <s v="Sponsor this Brooklyn punk band's debut seven-inch, MR. DREAM GOES TO JAIL."/>
    <x v="9"/>
    <n v="3132.63"/>
    <x v="0"/>
    <x v="0"/>
    <s v="USD"/>
    <x v="1276"/>
    <x v="1276"/>
    <b v="1"/>
    <n v="68"/>
    <x v="0"/>
    <x v="11"/>
    <x v="4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x v="1277"/>
    <b v="1"/>
    <n v="413"/>
    <x v="0"/>
    <x v="11"/>
    <x v="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x v="1278"/>
    <b v="1"/>
    <n v="190"/>
    <x v="0"/>
    <x v="11"/>
    <x v="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x v="1279"/>
    <b v="1"/>
    <n v="189"/>
    <x v="0"/>
    <x v="11"/>
    <x v="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x v="1280"/>
    <b v="1"/>
    <n v="130"/>
    <x v="0"/>
    <x v="11"/>
    <x v="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b v="1"/>
    <n v="74"/>
    <x v="0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b v="1"/>
    <n v="274"/>
    <x v="0"/>
    <x v="11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x v="1283"/>
    <b v="1"/>
    <n v="22"/>
    <x v="0"/>
    <x v="11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x v="1284"/>
    <b v="0"/>
    <n v="31"/>
    <x v="0"/>
    <x v="6"/>
    <x v="1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x v="1285"/>
    <b v="0"/>
    <n v="63"/>
    <x v="0"/>
    <x v="6"/>
    <x v="1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x v="1286"/>
    <b v="0"/>
    <n v="20"/>
    <x v="0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b v="0"/>
    <n v="25"/>
    <x v="0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x v="1288"/>
    <b v="0"/>
    <n v="61"/>
    <x v="0"/>
    <x v="6"/>
    <x v="1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x v="1289"/>
    <b v="0"/>
    <n v="52"/>
    <x v="0"/>
    <x v="6"/>
    <x v="1"/>
  </r>
  <r>
    <n v="1290"/>
    <s v="I Died... I Came Back, ... Whatever"/>
    <s v="Sometimes your Heart has to STOP for your Life to START."/>
    <x v="8"/>
    <n v="3800"/>
    <x v="0"/>
    <x v="0"/>
    <s v="USD"/>
    <x v="1290"/>
    <x v="1290"/>
    <b v="0"/>
    <n v="86"/>
    <x v="0"/>
    <x v="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b v="0"/>
    <n v="42"/>
    <x v="0"/>
    <x v="6"/>
    <x v="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x v="1292"/>
    <b v="0"/>
    <n v="52"/>
    <x v="0"/>
    <x v="6"/>
    <x v="1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x v="1293"/>
    <b v="0"/>
    <n v="120"/>
    <x v="0"/>
    <x v="6"/>
    <x v="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x v="1294"/>
    <b v="0"/>
    <n v="22"/>
    <x v="0"/>
    <x v="6"/>
    <x v="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x v="1295"/>
    <b v="0"/>
    <n v="64"/>
    <x v="0"/>
    <x v="6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x v="1296"/>
    <b v="0"/>
    <n v="23"/>
    <x v="0"/>
    <x v="6"/>
    <x v="1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x v="1297"/>
    <b v="0"/>
    <n v="238"/>
    <x v="0"/>
    <x v="6"/>
    <x v="1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x v="1298"/>
    <b v="0"/>
    <n v="33"/>
    <x v="0"/>
    <x v="6"/>
    <x v="1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x v="1299"/>
    <b v="0"/>
    <n v="32"/>
    <x v="0"/>
    <x v="6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x v="1300"/>
    <b v="0"/>
    <n v="24"/>
    <x v="0"/>
    <x v="6"/>
    <x v="1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x v="1301"/>
    <b v="0"/>
    <n v="29"/>
    <x v="0"/>
    <x v="6"/>
    <x v="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x v="1302"/>
    <b v="0"/>
    <n v="50"/>
    <x v="0"/>
    <x v="6"/>
    <x v="1"/>
  </r>
  <r>
    <n v="1303"/>
    <s v="Forward Arena Theatre Company: Summer Season"/>
    <s v="Groundbreaking queer theatre."/>
    <x v="8"/>
    <n v="4559.13"/>
    <x v="0"/>
    <x v="1"/>
    <s v="GBP"/>
    <x v="1303"/>
    <x v="1303"/>
    <b v="0"/>
    <n v="108"/>
    <x v="0"/>
    <x v="6"/>
    <x v="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x v="1304"/>
    <b v="0"/>
    <n v="104"/>
    <x v="1"/>
    <x v="8"/>
    <x v="2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x v="1305"/>
    <b v="0"/>
    <n v="86"/>
    <x v="1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b v="0"/>
    <n v="356"/>
    <x v="1"/>
    <x v="8"/>
    <x v="2"/>
  </r>
  <r>
    <n v="1307"/>
    <s v="VR Card - Customized Virtual Reality Viewer (Canceled)"/>
    <s v="Get VR to Everyone with Mailable, Ready to Use Viewers"/>
    <x v="63"/>
    <n v="5757"/>
    <x v="1"/>
    <x v="0"/>
    <s v="USD"/>
    <x v="1307"/>
    <x v="1307"/>
    <b v="0"/>
    <n v="45"/>
    <x v="1"/>
    <x v="8"/>
    <x v="2"/>
  </r>
  <r>
    <n v="1308"/>
    <s v="Boost Band: Wristband Phone Charger (Canceled)"/>
    <s v="Boost Band, a wristband that charges any device"/>
    <x v="3"/>
    <n v="1136"/>
    <x v="1"/>
    <x v="0"/>
    <s v="USD"/>
    <x v="1308"/>
    <x v="1308"/>
    <b v="0"/>
    <n v="38"/>
    <x v="1"/>
    <x v="8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x v="1309"/>
    <b v="0"/>
    <n v="35"/>
    <x v="1"/>
    <x v="8"/>
    <x v="2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x v="1310"/>
    <b v="0"/>
    <n v="24"/>
    <x v="1"/>
    <x v="8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x v="1311"/>
    <b v="0"/>
    <n v="100"/>
    <x v="1"/>
    <x v="8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x v="1312"/>
    <b v="0"/>
    <n v="1"/>
    <x v="1"/>
    <x v="8"/>
    <x v="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x v="1313"/>
    <b v="0"/>
    <n v="122"/>
    <x v="1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x v="1314"/>
    <b v="0"/>
    <n v="11"/>
    <x v="1"/>
    <x v="8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x v="1315"/>
    <b v="0"/>
    <n v="248"/>
    <x v="1"/>
    <x v="8"/>
    <x v="2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x v="1316"/>
    <b v="0"/>
    <n v="1"/>
    <x v="1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x v="1317"/>
    <b v="0"/>
    <n v="19"/>
    <x v="1"/>
    <x v="8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x v="1318"/>
    <b v="0"/>
    <n v="135"/>
    <x v="1"/>
    <x v="8"/>
    <x v="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x v="1319"/>
    <b v="0"/>
    <n v="9"/>
    <x v="1"/>
    <x v="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x v="1320"/>
    <b v="0"/>
    <n v="3"/>
    <x v="1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x v="1321"/>
    <b v="0"/>
    <n v="7"/>
    <x v="1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x v="1322"/>
    <b v="0"/>
    <n v="4"/>
    <x v="1"/>
    <x v="8"/>
    <x v="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x v="1323"/>
    <b v="0"/>
    <n v="44"/>
    <x v="1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x v="1324"/>
    <b v="0"/>
    <n v="90"/>
    <x v="1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x v="1325"/>
    <b v="0"/>
    <n v="8"/>
    <x v="1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x v="1326"/>
    <b v="0"/>
    <n v="11"/>
    <x v="1"/>
    <x v="8"/>
    <x v="2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x v="1327"/>
    <b v="0"/>
    <n v="41"/>
    <x v="1"/>
    <x v="8"/>
    <x v="2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x v="1328"/>
    <b v="0"/>
    <n v="15"/>
    <x v="1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x v="1329"/>
    <b v="0"/>
    <n v="9"/>
    <x v="1"/>
    <x v="8"/>
    <x v="2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x v="1330"/>
    <b v="0"/>
    <n v="50"/>
    <x v="1"/>
    <x v="8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x v="1331"/>
    <b v="0"/>
    <n v="34"/>
    <x v="1"/>
    <x v="8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x v="1332"/>
    <b v="0"/>
    <n v="0"/>
    <x v="1"/>
    <x v="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x v="1333"/>
    <b v="0"/>
    <n v="0"/>
    <x v="1"/>
    <x v="8"/>
    <x v="2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x v="1334"/>
    <b v="0"/>
    <n v="276"/>
    <x v="1"/>
    <x v="8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x v="1335"/>
    <b v="0"/>
    <n v="16"/>
    <x v="1"/>
    <x v="8"/>
    <x v="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x v="1336"/>
    <b v="0"/>
    <n v="224"/>
    <x v="1"/>
    <x v="8"/>
    <x v="2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x v="1337"/>
    <b v="0"/>
    <n v="140"/>
    <x v="1"/>
    <x v="8"/>
    <x v="2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x v="1338"/>
    <b v="0"/>
    <n v="15"/>
    <x v="1"/>
    <x v="8"/>
    <x v="2"/>
  </r>
  <r>
    <n v="1339"/>
    <s v="Linkoo (Canceled)"/>
    <s v="World's Smallest customizable Phone &amp; GPS Watch for kids !"/>
    <x v="63"/>
    <n v="3317"/>
    <x v="1"/>
    <x v="0"/>
    <s v="USD"/>
    <x v="1339"/>
    <x v="1339"/>
    <b v="0"/>
    <n v="37"/>
    <x v="1"/>
    <x v="8"/>
    <x v="2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x v="1340"/>
    <b v="0"/>
    <n v="0"/>
    <x v="1"/>
    <x v="8"/>
    <x v="2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x v="1341"/>
    <b v="0"/>
    <n v="46"/>
    <x v="1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x v="1342"/>
    <b v="0"/>
    <n v="1"/>
    <x v="1"/>
    <x v="8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x v="1343"/>
    <b v="0"/>
    <n v="323"/>
    <x v="1"/>
    <x v="8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x v="1344"/>
    <b v="0"/>
    <n v="139"/>
    <x v="0"/>
    <x v="9"/>
    <x v="3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x v="1345"/>
    <b v="0"/>
    <n v="7"/>
    <x v="0"/>
    <x v="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x v="1346"/>
    <b v="0"/>
    <n v="149"/>
    <x v="0"/>
    <x v="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b v="0"/>
    <n v="31"/>
    <x v="0"/>
    <x v="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b v="0"/>
    <n v="26"/>
    <x v="0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x v="1349"/>
    <b v="0"/>
    <n v="172"/>
    <x v="0"/>
    <x v="9"/>
    <x v="3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x v="1350"/>
    <b v="0"/>
    <n v="78"/>
    <x v="0"/>
    <x v="9"/>
    <x v="3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x v="1351"/>
    <b v="0"/>
    <n v="120"/>
    <x v="0"/>
    <x v="9"/>
    <x v="3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x v="1352"/>
    <b v="0"/>
    <n v="227"/>
    <x v="0"/>
    <x v="9"/>
    <x v="3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x v="1353"/>
    <b v="0"/>
    <n v="42"/>
    <x v="0"/>
    <x v="9"/>
    <x v="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x v="1354"/>
    <b v="0"/>
    <n v="64"/>
    <x v="0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x v="1355"/>
    <b v="0"/>
    <n v="121"/>
    <x v="0"/>
    <x v="9"/>
    <x v="3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x v="1356"/>
    <b v="0"/>
    <n v="87"/>
    <x v="0"/>
    <x v="9"/>
    <x v="3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x v="1357"/>
    <b v="0"/>
    <n v="65"/>
    <x v="0"/>
    <x v="9"/>
    <x v="3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x v="1358"/>
    <b v="0"/>
    <n v="49"/>
    <x v="0"/>
    <x v="9"/>
    <x v="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x v="1359"/>
    <b v="0"/>
    <n v="19"/>
    <x v="0"/>
    <x v="9"/>
    <x v="3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x v="1360"/>
    <b v="0"/>
    <n v="81"/>
    <x v="0"/>
    <x v="9"/>
    <x v="3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x v="1361"/>
    <b v="0"/>
    <n v="264"/>
    <x v="0"/>
    <x v="9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x v="1362"/>
    <b v="0"/>
    <n v="25"/>
    <x v="0"/>
    <x v="9"/>
    <x v="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x v="1363"/>
    <b v="0"/>
    <n v="5"/>
    <x v="0"/>
    <x v="9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b v="0"/>
    <n v="144"/>
    <x v="0"/>
    <x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b v="0"/>
    <n v="92"/>
    <x v="0"/>
    <x v="11"/>
    <x v="4"/>
  </r>
  <r>
    <n v="1366"/>
    <s v="Kick It! A Tribute to the A.K.s"/>
    <s v="A musical memorial for Alexi Petersen."/>
    <x v="51"/>
    <n v="9486.69"/>
    <x v="0"/>
    <x v="0"/>
    <s v="USD"/>
    <x v="1366"/>
    <x v="1366"/>
    <b v="0"/>
    <n v="147"/>
    <x v="0"/>
    <x v="11"/>
    <x v="4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x v="1367"/>
    <b v="0"/>
    <n v="90"/>
    <x v="0"/>
    <x v="11"/>
    <x v="4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x v="1368"/>
    <b v="0"/>
    <n v="87"/>
    <x v="0"/>
    <x v="11"/>
    <x v="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b v="0"/>
    <n v="406"/>
    <x v="0"/>
    <x v="11"/>
    <x v="4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x v="1370"/>
    <b v="0"/>
    <n v="20"/>
    <x v="0"/>
    <x v="11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x v="1371"/>
    <b v="0"/>
    <n v="70"/>
    <x v="0"/>
    <x v="11"/>
    <x v="4"/>
  </r>
  <r>
    <n v="1372"/>
    <s v="Ted Lukas &amp; the Misled new CD - &quot;FEED&quot;"/>
    <s v="Please help us raise funds to press our new CD!"/>
    <x v="2"/>
    <n v="620"/>
    <x v="0"/>
    <x v="0"/>
    <s v="USD"/>
    <x v="1372"/>
    <x v="1372"/>
    <b v="0"/>
    <n v="16"/>
    <x v="0"/>
    <x v="11"/>
    <x v="4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x v="1373"/>
    <b v="0"/>
    <n v="52"/>
    <x v="0"/>
    <x v="11"/>
    <x v="4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x v="1374"/>
    <b v="0"/>
    <n v="66"/>
    <x v="0"/>
    <x v="11"/>
    <x v="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x v="1375"/>
    <b v="0"/>
    <n v="109"/>
    <x v="0"/>
    <x v="11"/>
    <x v="4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x v="1376"/>
    <b v="0"/>
    <n v="168"/>
    <x v="0"/>
    <x v="11"/>
    <x v="4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x v="1377"/>
    <b v="0"/>
    <n v="31"/>
    <x v="0"/>
    <x v="11"/>
    <x v="4"/>
  </r>
  <r>
    <n v="1378"/>
    <s v="SIX BY SEVEN"/>
    <s v="A psychedelic post rock masterpiece!"/>
    <x v="13"/>
    <n v="4067"/>
    <x v="0"/>
    <x v="1"/>
    <s v="GBP"/>
    <x v="1378"/>
    <x v="1378"/>
    <b v="0"/>
    <n v="133"/>
    <x v="0"/>
    <x v="11"/>
    <x v="4"/>
  </r>
  <r>
    <n v="1379"/>
    <s v="J. Walter Makes a Record"/>
    <s v="---------The long-awaited debut full-length from Justin Ruddy--------"/>
    <x v="3"/>
    <n v="11160"/>
    <x v="0"/>
    <x v="0"/>
    <s v="USD"/>
    <x v="1379"/>
    <x v="1379"/>
    <b v="0"/>
    <n v="151"/>
    <x v="0"/>
    <x v="11"/>
    <x v="4"/>
  </r>
  <r>
    <n v="1380"/>
    <s v="BARNFEST 2015"/>
    <s v="A DIY MUSIC FESTIVAL FROM ST. LOUIS MO! Bands make their own festival, help make it legit!"/>
    <x v="251"/>
    <n v="106"/>
    <x v="0"/>
    <x v="0"/>
    <s v="USD"/>
    <x v="1380"/>
    <x v="1380"/>
    <b v="0"/>
    <n v="5"/>
    <x v="0"/>
    <x v="1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b v="0"/>
    <n v="73"/>
    <x v="0"/>
    <x v="11"/>
    <x v="4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x v="1382"/>
    <b v="0"/>
    <n v="148"/>
    <x v="0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b v="0"/>
    <n v="93"/>
    <x v="0"/>
    <x v="11"/>
    <x v="4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x v="1384"/>
    <b v="0"/>
    <n v="63"/>
    <x v="0"/>
    <x v="11"/>
    <x v="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x v="1385"/>
    <b v="0"/>
    <n v="134"/>
    <x v="0"/>
    <x v="11"/>
    <x v="4"/>
  </r>
  <r>
    <n v="1386"/>
    <s v="MALTESE CROSS: The First Album"/>
    <s v="We are a classic hard rock/heavy metal band just trying to keep rock alive!"/>
    <x v="44"/>
    <n v="875"/>
    <x v="0"/>
    <x v="0"/>
    <s v="USD"/>
    <x v="1386"/>
    <x v="1386"/>
    <b v="0"/>
    <n v="14"/>
    <x v="0"/>
    <x v="11"/>
    <x v="4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x v="1387"/>
    <b v="0"/>
    <n v="78"/>
    <x v="0"/>
    <x v="11"/>
    <x v="4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b v="0"/>
    <n v="112"/>
    <x v="0"/>
    <x v="11"/>
    <x v="4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x v="1389"/>
    <b v="0"/>
    <n v="34"/>
    <x v="0"/>
    <x v="11"/>
    <x v="4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x v="1390"/>
    <b v="0"/>
    <n v="19"/>
    <x v="0"/>
    <x v="11"/>
    <x v="4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x v="1391"/>
    <b v="0"/>
    <n v="13"/>
    <x v="0"/>
    <x v="11"/>
    <x v="4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x v="1392"/>
    <b v="0"/>
    <n v="104"/>
    <x v="0"/>
    <x v="11"/>
    <x v="4"/>
  </r>
  <r>
    <n v="1393"/>
    <s v="WolfHunt | Social Commentary Rock Project"/>
    <s v="Rock n' Roll tales of our times"/>
    <x v="3"/>
    <n v="10235"/>
    <x v="0"/>
    <x v="0"/>
    <s v="USD"/>
    <x v="1393"/>
    <x v="1393"/>
    <b v="0"/>
    <n v="52"/>
    <x v="0"/>
    <x v="1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x v="1394"/>
    <b v="0"/>
    <n v="17"/>
    <x v="0"/>
    <x v="11"/>
    <x v="4"/>
  </r>
  <r>
    <n v="1395"/>
    <s v="Quiet Oaks Full Length Album"/>
    <s v="Help Quiet Oaks record their debut album!!!"/>
    <x v="8"/>
    <n v="3916"/>
    <x v="0"/>
    <x v="0"/>
    <s v="USD"/>
    <x v="1395"/>
    <x v="1395"/>
    <b v="0"/>
    <n v="82"/>
    <x v="0"/>
    <x v="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b v="0"/>
    <n v="73"/>
    <x v="0"/>
    <x v="11"/>
    <x v="4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x v="1397"/>
    <b v="0"/>
    <n v="158"/>
    <x v="0"/>
    <x v="11"/>
    <x v="4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x v="1398"/>
    <b v="0"/>
    <n v="65"/>
    <x v="0"/>
    <x v="11"/>
    <x v="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x v="1399"/>
    <b v="0"/>
    <n v="184"/>
    <x v="0"/>
    <x v="11"/>
    <x v="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x v="1400"/>
    <b v="0"/>
    <n v="34"/>
    <x v="0"/>
    <x v="1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b v="0"/>
    <n v="240"/>
    <x v="0"/>
    <x v="1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x v="1402"/>
    <b v="0"/>
    <n v="113"/>
    <x v="0"/>
    <x v="11"/>
    <x v="4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x v="1403"/>
    <b v="0"/>
    <n v="66"/>
    <x v="0"/>
    <x v="11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x v="1404"/>
    <b v="1"/>
    <n v="5"/>
    <x v="1"/>
    <x v="22"/>
    <x v="3"/>
  </r>
  <r>
    <n v="1405"/>
    <s v="The Bible translated into Emoticons"/>
    <s v="Will more people read the Bible if it were translated into Emoticons?"/>
    <x v="31"/>
    <n v="105"/>
    <x v="2"/>
    <x v="0"/>
    <s v="USD"/>
    <x v="1405"/>
    <x v="1405"/>
    <b v="1"/>
    <n v="17"/>
    <x v="1"/>
    <x v="22"/>
    <x v="3"/>
  </r>
  <r>
    <n v="1406"/>
    <s v="Man Down! Translation project"/>
    <s v="The White coat and the battle dress uniform"/>
    <x v="14"/>
    <n v="15"/>
    <x v="2"/>
    <x v="13"/>
    <s v="EUR"/>
    <x v="1406"/>
    <x v="1406"/>
    <b v="0"/>
    <n v="3"/>
    <x v="1"/>
    <x v="22"/>
    <x v="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x v="1407"/>
    <b v="0"/>
    <n v="2"/>
    <x v="1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b v="0"/>
    <n v="6"/>
    <x v="1"/>
    <x v="22"/>
    <x v="3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x v="1409"/>
    <b v="0"/>
    <n v="0"/>
    <x v="1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x v="1410"/>
    <b v="0"/>
    <n v="1"/>
    <x v="1"/>
    <x v="22"/>
    <x v="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x v="1411"/>
    <b v="0"/>
    <n v="3"/>
    <x v="1"/>
    <x v="22"/>
    <x v="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x v="1412"/>
    <b v="0"/>
    <n v="13"/>
    <x v="1"/>
    <x v="2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x v="1413"/>
    <b v="0"/>
    <n v="1"/>
    <x v="1"/>
    <x v="22"/>
    <x v="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x v="1414"/>
    <b v="0"/>
    <n v="1"/>
    <x v="1"/>
    <x v="22"/>
    <x v="3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x v="1415"/>
    <b v="0"/>
    <n v="9"/>
    <x v="1"/>
    <x v="22"/>
    <x v="3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x v="1416"/>
    <b v="0"/>
    <n v="0"/>
    <x v="1"/>
    <x v="22"/>
    <x v="3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x v="1417"/>
    <b v="0"/>
    <n v="2"/>
    <x v="1"/>
    <x v="22"/>
    <x v="3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x v="1418"/>
    <b v="0"/>
    <n v="1"/>
    <x v="1"/>
    <x v="2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x v="1419"/>
    <b v="0"/>
    <n v="10"/>
    <x v="1"/>
    <x v="22"/>
    <x v="3"/>
  </r>
  <r>
    <n v="1420"/>
    <s v="Shakespeare in the Hood - Romeo and Juliet"/>
    <s v="Help me butcher Shakespeare in a satirical fashion."/>
    <x v="252"/>
    <n v="3"/>
    <x v="2"/>
    <x v="0"/>
    <s v="USD"/>
    <x v="1420"/>
    <x v="1420"/>
    <b v="0"/>
    <n v="3"/>
    <x v="1"/>
    <x v="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b v="0"/>
    <n v="2"/>
    <x v="1"/>
    <x v="22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x v="1422"/>
    <b v="0"/>
    <n v="2"/>
    <x v="1"/>
    <x v="22"/>
    <x v="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x v="1423"/>
    <b v="0"/>
    <n v="1"/>
    <x v="1"/>
    <x v="22"/>
    <x v="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x v="1424"/>
    <b v="0"/>
    <n v="14"/>
    <x v="1"/>
    <x v="22"/>
    <x v="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b v="0"/>
    <n v="0"/>
    <x v="1"/>
    <x v="22"/>
    <x v="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x v="1426"/>
    <b v="0"/>
    <n v="0"/>
    <x v="1"/>
    <x v="22"/>
    <x v="3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x v="1427"/>
    <b v="0"/>
    <n v="4"/>
    <x v="1"/>
    <x v="22"/>
    <x v="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x v="1428"/>
    <b v="0"/>
    <n v="3"/>
    <x v="1"/>
    <x v="22"/>
    <x v="3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x v="1429"/>
    <b v="0"/>
    <n v="0"/>
    <x v="1"/>
    <x v="22"/>
    <x v="3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x v="1430"/>
    <b v="0"/>
    <n v="5"/>
    <x v="1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x v="1431"/>
    <b v="0"/>
    <n v="47"/>
    <x v="1"/>
    <x v="22"/>
    <x v="3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x v="1432"/>
    <b v="0"/>
    <n v="0"/>
    <x v="1"/>
    <x v="22"/>
    <x v="3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x v="1433"/>
    <b v="0"/>
    <n v="10"/>
    <x v="1"/>
    <x v="22"/>
    <x v="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x v="1434"/>
    <b v="0"/>
    <n v="11"/>
    <x v="1"/>
    <x v="22"/>
    <x v="3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x v="1435"/>
    <b v="0"/>
    <n v="2"/>
    <x v="1"/>
    <x v="22"/>
    <x v="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x v="1436"/>
    <b v="0"/>
    <n v="2"/>
    <x v="1"/>
    <x v="22"/>
    <x v="3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x v="1437"/>
    <b v="0"/>
    <n v="22"/>
    <x v="1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x v="1438"/>
    <b v="0"/>
    <n v="8"/>
    <x v="1"/>
    <x v="22"/>
    <x v="3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x v="1439"/>
    <b v="0"/>
    <n v="6"/>
    <x v="1"/>
    <x v="22"/>
    <x v="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x v="1440"/>
    <b v="0"/>
    <n v="1"/>
    <x v="1"/>
    <x v="22"/>
    <x v="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x v="1441"/>
    <b v="0"/>
    <n v="3"/>
    <x v="1"/>
    <x v="22"/>
    <x v="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x v="1442"/>
    <b v="0"/>
    <n v="0"/>
    <x v="1"/>
    <x v="22"/>
    <x v="3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x v="1443"/>
    <b v="0"/>
    <n v="0"/>
    <x v="1"/>
    <x v="22"/>
    <x v="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x v="1444"/>
    <b v="0"/>
    <n v="0"/>
    <x v="1"/>
    <x v="22"/>
    <x v="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x v="1445"/>
    <b v="0"/>
    <n v="0"/>
    <x v="1"/>
    <x v="22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x v="1446"/>
    <b v="0"/>
    <n v="0"/>
    <x v="1"/>
    <x v="22"/>
    <x v="3"/>
  </r>
  <r>
    <n v="1447"/>
    <s v="Indian Language Dictionary"/>
    <s v="I'm creating a dictionary of multiple Indian languages."/>
    <x v="69"/>
    <n v="75"/>
    <x v="2"/>
    <x v="0"/>
    <s v="USD"/>
    <x v="1447"/>
    <x v="1447"/>
    <b v="0"/>
    <n v="3"/>
    <x v="1"/>
    <x v="22"/>
    <x v="3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x v="1448"/>
    <b v="0"/>
    <n v="0"/>
    <x v="1"/>
    <x v="22"/>
    <x v="3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x v="1449"/>
    <b v="0"/>
    <n v="0"/>
    <x v="1"/>
    <x v="22"/>
    <x v="3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x v="1450"/>
    <b v="0"/>
    <n v="1"/>
    <x v="1"/>
    <x v="22"/>
    <x v="3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x v="1451"/>
    <b v="0"/>
    <n v="2"/>
    <x v="1"/>
    <x v="22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x v="1452"/>
    <b v="0"/>
    <n v="0"/>
    <x v="1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x v="1453"/>
    <b v="0"/>
    <n v="0"/>
    <x v="1"/>
    <x v="2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x v="1454"/>
    <b v="0"/>
    <n v="1"/>
    <x v="1"/>
    <x v="22"/>
    <x v="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x v="1455"/>
    <b v="0"/>
    <n v="7"/>
    <x v="1"/>
    <x v="22"/>
    <x v="3"/>
  </r>
  <r>
    <n v="1456"/>
    <s v="Sometimes you don't need love (Canceled)"/>
    <s v="English Version of my auto-published novel"/>
    <x v="10"/>
    <n v="145"/>
    <x v="1"/>
    <x v="13"/>
    <s v="EUR"/>
    <x v="1456"/>
    <x v="1456"/>
    <b v="0"/>
    <n v="3"/>
    <x v="1"/>
    <x v="22"/>
    <x v="3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x v="1457"/>
    <b v="0"/>
    <n v="0"/>
    <x v="1"/>
    <x v="22"/>
    <x v="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x v="1458"/>
    <b v="0"/>
    <n v="0"/>
    <x v="1"/>
    <x v="22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x v="1459"/>
    <b v="0"/>
    <n v="0"/>
    <x v="1"/>
    <x v="22"/>
    <x v="3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x v="1460"/>
    <b v="0"/>
    <n v="0"/>
    <x v="1"/>
    <x v="22"/>
    <x v="3"/>
  </r>
  <r>
    <n v="1461"/>
    <s v="Relatively Prime Series 2"/>
    <s v="Series 2 of Relatively Prime, a podcast of stories from the Mathematical Domain"/>
    <x v="36"/>
    <n v="15186.69"/>
    <x v="0"/>
    <x v="0"/>
    <s v="USD"/>
    <x v="1461"/>
    <x v="1461"/>
    <b v="1"/>
    <n v="340"/>
    <x v="0"/>
    <x v="23"/>
    <x v="3"/>
  </r>
  <r>
    <n v="1462"/>
    <s v="Unbound: Fiction on the Radio"/>
    <s v="A new radio show focused on short fiction produced by Louisville Public Media"/>
    <x v="23"/>
    <n v="4340.7"/>
    <x v="0"/>
    <x v="0"/>
    <s v="USD"/>
    <x v="1462"/>
    <x v="1462"/>
    <b v="1"/>
    <n v="150"/>
    <x v="0"/>
    <x v="23"/>
    <x v="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x v="1463"/>
    <b v="1"/>
    <n v="25"/>
    <x v="0"/>
    <x v="23"/>
    <x v="3"/>
  </r>
  <r>
    <n v="1464"/>
    <s v="Science Studio"/>
    <s v="The Best Science Media on the Web"/>
    <x v="10"/>
    <n v="8160"/>
    <x v="0"/>
    <x v="0"/>
    <s v="USD"/>
    <x v="1464"/>
    <x v="1464"/>
    <b v="1"/>
    <n v="234"/>
    <x v="0"/>
    <x v="23"/>
    <x v="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b v="1"/>
    <n v="2602"/>
    <x v="0"/>
    <x v="23"/>
    <x v="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x v="1466"/>
    <b v="1"/>
    <n v="248"/>
    <x v="0"/>
    <x v="23"/>
    <x v="3"/>
  </r>
  <r>
    <n v="1467"/>
    <s v="Radio Ambulante"/>
    <s v="We are a new Spanish language podcast telling uniquely Latin American stories."/>
    <x v="79"/>
    <n v="46032"/>
    <x v="0"/>
    <x v="0"/>
    <s v="USD"/>
    <x v="1467"/>
    <x v="1467"/>
    <b v="1"/>
    <n v="600"/>
    <x v="0"/>
    <x v="23"/>
    <x v="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x v="1468"/>
    <b v="1"/>
    <n v="293"/>
    <x v="0"/>
    <x v="23"/>
    <x v="3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x v="1469"/>
    <b v="1"/>
    <n v="321"/>
    <x v="0"/>
    <x v="23"/>
    <x v="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x v="1470"/>
    <b v="1"/>
    <n v="81"/>
    <x v="0"/>
    <x v="23"/>
    <x v="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x v="1471"/>
    <b v="1"/>
    <n v="343"/>
    <x v="0"/>
    <x v="23"/>
    <x v="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x v="1472"/>
    <b v="1"/>
    <n v="336"/>
    <x v="0"/>
    <x v="23"/>
    <x v="3"/>
  </r>
  <r>
    <n v="1473"/>
    <s v="ONE LOVES ONLY FORM"/>
    <s v="Public Radio Project"/>
    <x v="15"/>
    <n v="1807.74"/>
    <x v="0"/>
    <x v="0"/>
    <s v="USD"/>
    <x v="1473"/>
    <x v="1473"/>
    <b v="1"/>
    <n v="47"/>
    <x v="0"/>
    <x v="23"/>
    <x v="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x v="1474"/>
    <b v="1"/>
    <n v="76"/>
    <x v="0"/>
    <x v="23"/>
    <x v="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x v="1475"/>
    <b v="1"/>
    <n v="441"/>
    <x v="0"/>
    <x v="23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x v="1476"/>
    <b v="1"/>
    <n v="916"/>
    <x v="0"/>
    <x v="23"/>
    <x v="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x v="1477"/>
    <b v="1"/>
    <n v="369"/>
    <x v="0"/>
    <x v="23"/>
    <x v="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x v="1478"/>
    <b v="1"/>
    <n v="20242"/>
    <x v="0"/>
    <x v="23"/>
    <x v="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x v="1479"/>
    <b v="1"/>
    <n v="71"/>
    <x v="0"/>
    <x v="23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x v="1480"/>
    <b v="1"/>
    <n v="635"/>
    <x v="0"/>
    <x v="23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x v="1481"/>
    <b v="0"/>
    <n v="6"/>
    <x v="1"/>
    <x v="10"/>
    <x v="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x v="1482"/>
    <b v="0"/>
    <n v="1"/>
    <x v="1"/>
    <x v="10"/>
    <x v="3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x v="1483"/>
    <b v="0"/>
    <n v="2"/>
    <x v="1"/>
    <x v="10"/>
    <x v="3"/>
  </r>
  <r>
    <n v="1484"/>
    <s v="a book called filtered down thru the stars"/>
    <s v="The mussings of an old wizard"/>
    <x v="13"/>
    <n v="0"/>
    <x v="2"/>
    <x v="0"/>
    <s v="USD"/>
    <x v="1484"/>
    <x v="1484"/>
    <b v="0"/>
    <n v="0"/>
    <x v="1"/>
    <x v="10"/>
    <x v="3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x v="1485"/>
    <b v="0"/>
    <n v="3"/>
    <x v="1"/>
    <x v="10"/>
    <x v="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x v="1486"/>
    <b v="0"/>
    <n v="3"/>
    <x v="1"/>
    <x v="10"/>
    <x v="3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x v="1487"/>
    <b v="0"/>
    <n v="0"/>
    <x v="1"/>
    <x v="10"/>
    <x v="3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x v="1488"/>
    <b v="0"/>
    <n v="6"/>
    <x v="1"/>
    <x v="10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x v="1489"/>
    <b v="0"/>
    <n v="0"/>
    <x v="1"/>
    <x v="10"/>
    <x v="3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x v="1490"/>
    <b v="0"/>
    <n v="19"/>
    <x v="1"/>
    <x v="10"/>
    <x v="3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x v="1491"/>
    <b v="0"/>
    <n v="1"/>
    <x v="1"/>
    <x v="1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b v="0"/>
    <n v="2"/>
    <x v="1"/>
    <x v="10"/>
    <x v="3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x v="1493"/>
    <b v="0"/>
    <n v="0"/>
    <x v="1"/>
    <x v="10"/>
    <x v="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x v="1494"/>
    <b v="0"/>
    <n v="11"/>
    <x v="1"/>
    <x v="10"/>
    <x v="3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x v="1495"/>
    <b v="0"/>
    <n v="0"/>
    <x v="1"/>
    <x v="10"/>
    <x v="3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x v="1496"/>
    <b v="0"/>
    <n v="0"/>
    <x v="1"/>
    <x v="10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x v="1497"/>
    <b v="0"/>
    <n v="1"/>
    <x v="1"/>
    <x v="10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x v="1498"/>
    <b v="0"/>
    <n v="3"/>
    <x v="1"/>
    <x v="10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x v="1499"/>
    <b v="0"/>
    <n v="1"/>
    <x v="1"/>
    <x v="10"/>
    <x v="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x v="1500"/>
    <b v="0"/>
    <n v="15"/>
    <x v="1"/>
    <x v="10"/>
    <x v="3"/>
  </r>
  <r>
    <n v="1501"/>
    <s v="This is Nowhere"/>
    <s v="A hardcover book of surf, outdoor and nature photos from the British Columbia coast."/>
    <x v="263"/>
    <n v="86492"/>
    <x v="0"/>
    <x v="5"/>
    <s v="CAD"/>
    <x v="1501"/>
    <x v="1501"/>
    <b v="1"/>
    <n v="885"/>
    <x v="0"/>
    <x v="20"/>
    <x v="8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x v="1502"/>
    <b v="1"/>
    <n v="329"/>
    <x v="0"/>
    <x v="20"/>
    <x v="8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x v="1503"/>
    <b v="1"/>
    <n v="71"/>
    <x v="0"/>
    <x v="20"/>
    <x v="8"/>
  </r>
  <r>
    <n v="1504"/>
    <s v="RYU X RIO"/>
    <s v="A football photography book like no other about the 2014 World Cup in Brazil, by Ryu Voelkel."/>
    <x v="115"/>
    <n v="18066"/>
    <x v="0"/>
    <x v="1"/>
    <s v="GBP"/>
    <x v="1504"/>
    <x v="1504"/>
    <b v="1"/>
    <n v="269"/>
    <x v="0"/>
    <x v="2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b v="1"/>
    <n v="345"/>
    <x v="0"/>
    <x v="20"/>
    <x v="8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x v="1506"/>
    <b v="1"/>
    <n v="43"/>
    <x v="0"/>
    <x v="20"/>
    <x v="8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b v="1"/>
    <n v="33"/>
    <x v="0"/>
    <x v="20"/>
    <x v="8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x v="1508"/>
    <b v="1"/>
    <n v="211"/>
    <x v="0"/>
    <x v="20"/>
    <x v="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x v="1509"/>
    <b v="1"/>
    <n v="196"/>
    <x v="0"/>
    <x v="20"/>
    <x v="8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b v="1"/>
    <n v="405"/>
    <x v="0"/>
    <x v="20"/>
    <x v="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b v="1"/>
    <n v="206"/>
    <x v="0"/>
    <x v="20"/>
    <x v="8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x v="1512"/>
    <b v="1"/>
    <n v="335"/>
    <x v="0"/>
    <x v="20"/>
    <x v="8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x v="1513"/>
    <b v="1"/>
    <n v="215"/>
    <x v="0"/>
    <x v="20"/>
    <x v="8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x v="1514"/>
    <b v="1"/>
    <n v="176"/>
    <x v="0"/>
    <x v="20"/>
    <x v="8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x v="1515"/>
    <b v="1"/>
    <n v="555"/>
    <x v="0"/>
    <x v="20"/>
    <x v="8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x v="1516"/>
    <b v="1"/>
    <n v="116"/>
    <x v="0"/>
    <x v="20"/>
    <x v="8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x v="1517"/>
    <b v="1"/>
    <n v="615"/>
    <x v="0"/>
    <x v="20"/>
    <x v="8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x v="1518"/>
    <b v="1"/>
    <n v="236"/>
    <x v="0"/>
    <x v="20"/>
    <x v="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x v="1519"/>
    <b v="1"/>
    <n v="145"/>
    <x v="0"/>
    <x v="20"/>
    <x v="8"/>
  </r>
  <r>
    <n v="1520"/>
    <s v="TULIPS"/>
    <s v="A self-published photography book by Andrew Miksys from his new series about Belarus"/>
    <x v="102"/>
    <n v="18625"/>
    <x v="0"/>
    <x v="0"/>
    <s v="USD"/>
    <x v="1520"/>
    <x v="1520"/>
    <b v="1"/>
    <n v="167"/>
    <x v="0"/>
    <x v="20"/>
    <x v="8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x v="1521"/>
    <b v="1"/>
    <n v="235"/>
    <x v="0"/>
    <x v="20"/>
    <x v="8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b v="1"/>
    <n v="452"/>
    <x v="0"/>
    <x v="20"/>
    <x v="8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x v="1523"/>
    <b v="1"/>
    <n v="241"/>
    <x v="0"/>
    <x v="20"/>
    <x v="8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x v="1524"/>
    <b v="1"/>
    <n v="28"/>
    <x v="0"/>
    <x v="20"/>
    <x v="8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b v="1"/>
    <n v="140"/>
    <x v="0"/>
    <x v="20"/>
    <x v="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b v="1"/>
    <n v="280"/>
    <x v="0"/>
    <x v="20"/>
    <x v="8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x v="1527"/>
    <b v="1"/>
    <n v="70"/>
    <x v="0"/>
    <x v="20"/>
    <x v="8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x v="1528"/>
    <b v="1"/>
    <n v="160"/>
    <x v="0"/>
    <x v="20"/>
    <x v="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x v="1529"/>
    <b v="1"/>
    <n v="141"/>
    <x v="0"/>
    <x v="20"/>
    <x v="8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x v="1530"/>
    <b v="1"/>
    <n v="874"/>
    <x v="0"/>
    <x v="20"/>
    <x v="8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x v="1531"/>
    <b v="1"/>
    <n v="73"/>
    <x v="0"/>
    <x v="20"/>
    <x v="8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x v="1532"/>
    <b v="1"/>
    <n v="294"/>
    <x v="0"/>
    <x v="20"/>
    <x v="8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x v="1533"/>
    <b v="1"/>
    <n v="740"/>
    <x v="0"/>
    <x v="20"/>
    <x v="8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x v="1534"/>
    <b v="1"/>
    <n v="369"/>
    <x v="0"/>
    <x v="20"/>
    <x v="8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b v="1"/>
    <n v="110"/>
    <x v="0"/>
    <x v="20"/>
    <x v="8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x v="1536"/>
    <b v="1"/>
    <n v="455"/>
    <x v="0"/>
    <x v="20"/>
    <x v="8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x v="1537"/>
    <b v="1"/>
    <n v="224"/>
    <x v="0"/>
    <x v="20"/>
    <x v="8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x v="1538"/>
    <b v="1"/>
    <n v="46"/>
    <x v="0"/>
    <x v="20"/>
    <x v="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x v="1539"/>
    <b v="0"/>
    <n v="284"/>
    <x v="0"/>
    <x v="2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b v="1"/>
    <n v="98"/>
    <x v="0"/>
    <x v="20"/>
    <x v="8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x v="1541"/>
    <b v="0"/>
    <n v="2"/>
    <x v="1"/>
    <x v="24"/>
    <x v="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x v="1542"/>
    <b v="0"/>
    <n v="1"/>
    <x v="1"/>
    <x v="24"/>
    <x v="8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x v="1543"/>
    <b v="0"/>
    <n v="1"/>
    <x v="1"/>
    <x v="24"/>
    <x v="8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x v="1544"/>
    <b v="0"/>
    <n v="0"/>
    <x v="1"/>
    <x v="24"/>
    <x v="8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x v="1545"/>
    <b v="0"/>
    <n v="1"/>
    <x v="1"/>
    <x v="24"/>
    <x v="8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x v="1546"/>
    <b v="0"/>
    <n v="11"/>
    <x v="1"/>
    <x v="24"/>
    <x v="8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x v="1547"/>
    <b v="0"/>
    <n v="0"/>
    <x v="1"/>
    <x v="24"/>
    <x v="8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x v="1548"/>
    <b v="0"/>
    <n v="1"/>
    <x v="1"/>
    <x v="24"/>
    <x v="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x v="1549"/>
    <b v="0"/>
    <n v="6"/>
    <x v="1"/>
    <x v="24"/>
    <x v="8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x v="1550"/>
    <b v="0"/>
    <n v="7"/>
    <x v="1"/>
    <x v="24"/>
    <x v="8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x v="1551"/>
    <b v="0"/>
    <n v="0"/>
    <x v="1"/>
    <x v="24"/>
    <x v="8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x v="1552"/>
    <b v="0"/>
    <n v="16"/>
    <x v="1"/>
    <x v="24"/>
    <x v="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x v="1553"/>
    <b v="0"/>
    <n v="0"/>
    <x v="1"/>
    <x v="24"/>
    <x v="8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x v="1554"/>
    <b v="0"/>
    <n v="0"/>
    <x v="1"/>
    <x v="24"/>
    <x v="8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x v="1555"/>
    <b v="0"/>
    <n v="0"/>
    <x v="1"/>
    <x v="24"/>
    <x v="8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x v="1556"/>
    <b v="0"/>
    <n v="12"/>
    <x v="1"/>
    <x v="24"/>
    <x v="8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x v="1557"/>
    <b v="0"/>
    <n v="1"/>
    <x v="1"/>
    <x v="24"/>
    <x v="8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x v="1558"/>
    <b v="0"/>
    <n v="3"/>
    <x v="1"/>
    <x v="24"/>
    <x v="8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x v="1559"/>
    <b v="0"/>
    <n v="1"/>
    <x v="1"/>
    <x v="24"/>
    <x v="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x v="1560"/>
    <b v="0"/>
    <n v="4"/>
    <x v="1"/>
    <x v="2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x v="1561"/>
    <b v="0"/>
    <n v="1"/>
    <x v="1"/>
    <x v="25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b v="0"/>
    <n v="0"/>
    <x v="1"/>
    <x v="25"/>
    <x v="3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x v="1563"/>
    <b v="0"/>
    <n v="2"/>
    <x v="1"/>
    <x v="25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x v="1564"/>
    <b v="0"/>
    <n v="1"/>
    <x v="1"/>
    <x v="25"/>
    <x v="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x v="1565"/>
    <b v="0"/>
    <n v="1"/>
    <x v="1"/>
    <x v="25"/>
    <x v="3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x v="1566"/>
    <b v="0"/>
    <n v="59"/>
    <x v="1"/>
    <x v="25"/>
    <x v="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x v="1567"/>
    <b v="0"/>
    <n v="13"/>
    <x v="1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x v="1568"/>
    <b v="0"/>
    <n v="22"/>
    <x v="1"/>
    <x v="25"/>
    <x v="3"/>
  </r>
  <r>
    <n v="1569"/>
    <s v="to be removed (Canceled)"/>
    <s v="to be removed"/>
    <x v="11"/>
    <n v="0"/>
    <x v="1"/>
    <x v="0"/>
    <s v="USD"/>
    <x v="1568"/>
    <x v="1569"/>
    <b v="0"/>
    <n v="0"/>
    <x v="1"/>
    <x v="25"/>
    <x v="3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x v="1570"/>
    <b v="0"/>
    <n v="52"/>
    <x v="1"/>
    <x v="25"/>
    <x v="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x v="1571"/>
    <b v="0"/>
    <n v="4"/>
    <x v="1"/>
    <x v="25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x v="1572"/>
    <b v="0"/>
    <n v="3"/>
    <x v="1"/>
    <x v="2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x v="1573"/>
    <b v="0"/>
    <n v="3"/>
    <x v="1"/>
    <x v="25"/>
    <x v="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x v="1574"/>
    <b v="0"/>
    <n v="6"/>
    <x v="1"/>
    <x v="25"/>
    <x v="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x v="1575"/>
    <b v="0"/>
    <n v="35"/>
    <x v="1"/>
    <x v="25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x v="1576"/>
    <b v="0"/>
    <n v="10"/>
    <x v="1"/>
    <x v="25"/>
    <x v="3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x v="1577"/>
    <b v="0"/>
    <n v="2"/>
    <x v="1"/>
    <x v="2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b v="0"/>
    <n v="4"/>
    <x v="1"/>
    <x v="25"/>
    <x v="3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x v="1579"/>
    <b v="0"/>
    <n v="2"/>
    <x v="1"/>
    <x v="25"/>
    <x v="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x v="1580"/>
    <b v="0"/>
    <n v="0"/>
    <x v="1"/>
    <x v="25"/>
    <x v="3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x v="1581"/>
    <b v="0"/>
    <n v="1"/>
    <x v="1"/>
    <x v="26"/>
    <x v="8"/>
  </r>
  <r>
    <n v="1582"/>
    <s v="Scenes from New Orleans"/>
    <s v="I create canvas prints of images from in and around New Orleans"/>
    <x v="28"/>
    <n v="93"/>
    <x v="2"/>
    <x v="0"/>
    <s v="USD"/>
    <x v="1581"/>
    <x v="1582"/>
    <b v="0"/>
    <n v="3"/>
    <x v="1"/>
    <x v="26"/>
    <x v="8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x v="1583"/>
    <b v="0"/>
    <n v="1"/>
    <x v="1"/>
    <x v="26"/>
    <x v="8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x v="1584"/>
    <b v="0"/>
    <n v="0"/>
    <x v="1"/>
    <x v="26"/>
    <x v="8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x v="1585"/>
    <b v="0"/>
    <n v="12"/>
    <x v="1"/>
    <x v="26"/>
    <x v="8"/>
  </r>
  <r>
    <n v="1586"/>
    <s v="Missouri In Pictures"/>
    <s v="Show the world the beauty that is in all of our back yards!"/>
    <x v="15"/>
    <n v="0"/>
    <x v="2"/>
    <x v="0"/>
    <s v="USD"/>
    <x v="1585"/>
    <x v="1586"/>
    <b v="0"/>
    <n v="0"/>
    <x v="1"/>
    <x v="26"/>
    <x v="8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x v="1587"/>
    <b v="0"/>
    <n v="1"/>
    <x v="1"/>
    <x v="26"/>
    <x v="8"/>
  </r>
  <r>
    <n v="1588"/>
    <s v="The Right Side of Texas"/>
    <s v="Southeast Texas as seen through the lens of a cell phone camera"/>
    <x v="274"/>
    <n v="0"/>
    <x v="2"/>
    <x v="0"/>
    <s v="USD"/>
    <x v="1587"/>
    <x v="1588"/>
    <b v="0"/>
    <n v="0"/>
    <x v="1"/>
    <x v="26"/>
    <x v="8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x v="1589"/>
    <b v="0"/>
    <n v="0"/>
    <x v="1"/>
    <x v="26"/>
    <x v="8"/>
  </r>
  <r>
    <n v="1590"/>
    <s v="An Italian Adventure"/>
    <s v="Discover Italy through photography."/>
    <x v="127"/>
    <n v="1020"/>
    <x v="2"/>
    <x v="13"/>
    <s v="EUR"/>
    <x v="1589"/>
    <x v="1590"/>
    <b v="0"/>
    <n v="2"/>
    <x v="1"/>
    <x v="26"/>
    <x v="8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b v="0"/>
    <n v="92"/>
    <x v="1"/>
    <x v="26"/>
    <x v="8"/>
  </r>
  <r>
    <n v="1592"/>
    <s v="The Views of Pittsburgh"/>
    <s v="A portfolio collage of beautiful pictures of authentic Pittsburgh locations and scenery."/>
    <x v="251"/>
    <n v="0"/>
    <x v="2"/>
    <x v="0"/>
    <s v="USD"/>
    <x v="1591"/>
    <x v="1592"/>
    <b v="0"/>
    <n v="0"/>
    <x v="1"/>
    <x v="26"/>
    <x v="8"/>
  </r>
  <r>
    <n v="1593"/>
    <s v="Picturing Italy"/>
    <s v="A trip to fulfill a dream of capturing the wonders and history of ancient Italy in person."/>
    <x v="29"/>
    <n v="3"/>
    <x v="2"/>
    <x v="0"/>
    <s v="USD"/>
    <x v="1592"/>
    <x v="1593"/>
    <b v="0"/>
    <n v="3"/>
    <x v="1"/>
    <x v="26"/>
    <x v="8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x v="1594"/>
    <b v="0"/>
    <n v="10"/>
    <x v="1"/>
    <x v="26"/>
    <x v="8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x v="1595"/>
    <b v="0"/>
    <n v="7"/>
    <x v="1"/>
    <x v="26"/>
    <x v="8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x v="1596"/>
    <b v="0"/>
    <n v="3"/>
    <x v="1"/>
    <x v="26"/>
    <x v="8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x v="1597"/>
    <b v="0"/>
    <n v="0"/>
    <x v="1"/>
    <x v="26"/>
    <x v="8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x v="1598"/>
    <b v="0"/>
    <n v="1"/>
    <x v="1"/>
    <x v="26"/>
    <x v="8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x v="1599"/>
    <b v="0"/>
    <n v="0"/>
    <x v="1"/>
    <x v="26"/>
    <x v="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x v="1600"/>
    <b v="0"/>
    <n v="9"/>
    <x v="1"/>
    <x v="26"/>
    <x v="8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x v="1601"/>
    <b v="0"/>
    <n v="56"/>
    <x v="0"/>
    <x v="11"/>
    <x v="4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x v="1602"/>
    <b v="0"/>
    <n v="32"/>
    <x v="0"/>
    <x v="11"/>
    <x v="4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x v="1603"/>
    <b v="0"/>
    <n v="30"/>
    <x v="0"/>
    <x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b v="0"/>
    <n v="70"/>
    <x v="0"/>
    <x v="11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b v="0"/>
    <n v="44"/>
    <x v="0"/>
    <x v="11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x v="1606"/>
    <b v="0"/>
    <n v="92"/>
    <x v="0"/>
    <x v="11"/>
    <x v="4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x v="1607"/>
    <b v="0"/>
    <n v="205"/>
    <x v="0"/>
    <x v="11"/>
    <x v="4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x v="1608"/>
    <b v="0"/>
    <n v="23"/>
    <x v="0"/>
    <x v="11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x v="1609"/>
    <b v="0"/>
    <n v="4"/>
    <x v="0"/>
    <x v="11"/>
    <x v="4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x v="1610"/>
    <b v="0"/>
    <n v="112"/>
    <x v="0"/>
    <x v="11"/>
    <x v="4"/>
  </r>
  <r>
    <n v="1611"/>
    <s v="Skelton-Luns CD/7&quot;             No Big Deal."/>
    <s v="Skelton-Luns CD/7&quot; No Big Deal."/>
    <x v="134"/>
    <n v="1001"/>
    <x v="0"/>
    <x v="0"/>
    <s v="USD"/>
    <x v="1610"/>
    <x v="1611"/>
    <b v="0"/>
    <n v="27"/>
    <x v="0"/>
    <x v="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x v="1612"/>
    <b v="0"/>
    <n v="11"/>
    <x v="0"/>
    <x v="11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x v="1613"/>
    <b v="0"/>
    <n v="26"/>
    <x v="0"/>
    <x v="1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x v="1614"/>
    <b v="0"/>
    <n v="77"/>
    <x v="0"/>
    <x v="11"/>
    <x v="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x v="1615"/>
    <b v="0"/>
    <n v="136"/>
    <x v="0"/>
    <x v="11"/>
    <x v="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x v="1616"/>
    <b v="0"/>
    <n v="157"/>
    <x v="0"/>
    <x v="11"/>
    <x v="4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x v="1617"/>
    <b v="0"/>
    <n v="158"/>
    <x v="0"/>
    <x v="11"/>
    <x v="4"/>
  </r>
  <r>
    <n v="1618"/>
    <s v="Janus Word Album"/>
    <s v="Janus Word combines hard rock with melodic acoustic music for a unique and awesome sound."/>
    <x v="15"/>
    <n v="1576"/>
    <x v="0"/>
    <x v="0"/>
    <s v="USD"/>
    <x v="1617"/>
    <x v="1618"/>
    <b v="0"/>
    <n v="27"/>
    <x v="0"/>
    <x v="11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x v="1619"/>
    <b v="0"/>
    <n v="23"/>
    <x v="0"/>
    <x v="11"/>
    <x v="4"/>
  </r>
  <r>
    <n v="1620"/>
    <s v="Kickstart my music career with 300 CDs"/>
    <s v="Kickstarting my music career with 300 hard copy CDs of my first release."/>
    <x v="28"/>
    <n v="1130"/>
    <x v="0"/>
    <x v="0"/>
    <s v="USD"/>
    <x v="1619"/>
    <x v="1620"/>
    <b v="0"/>
    <n v="17"/>
    <x v="0"/>
    <x v="11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x v="1621"/>
    <b v="0"/>
    <n v="37"/>
    <x v="0"/>
    <x v="11"/>
    <x v="4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x v="1622"/>
    <b v="0"/>
    <n v="65"/>
    <x v="0"/>
    <x v="11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x v="1623"/>
    <b v="0"/>
    <n v="18"/>
    <x v="0"/>
    <x v="11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x v="1624"/>
    <b v="0"/>
    <n v="25"/>
    <x v="0"/>
    <x v="11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x v="1625"/>
    <b v="0"/>
    <n v="104"/>
    <x v="0"/>
    <x v="11"/>
    <x v="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x v="1626"/>
    <b v="0"/>
    <n v="108"/>
    <x v="0"/>
    <x v="11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x v="1627"/>
    <b v="0"/>
    <n v="38"/>
    <x v="0"/>
    <x v="11"/>
    <x v="4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x v="1628"/>
    <b v="0"/>
    <n v="88"/>
    <x v="0"/>
    <x v="11"/>
    <x v="4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x v="1629"/>
    <b v="0"/>
    <n v="82"/>
    <x v="0"/>
    <x v="11"/>
    <x v="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x v="1630"/>
    <b v="0"/>
    <n v="126"/>
    <x v="0"/>
    <x v="11"/>
    <x v="4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x v="1631"/>
    <b v="0"/>
    <n v="133"/>
    <x v="0"/>
    <x v="11"/>
    <x v="4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x v="1632"/>
    <b v="0"/>
    <n v="47"/>
    <x v="0"/>
    <x v="11"/>
    <x v="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x v="1633"/>
    <b v="0"/>
    <n v="58"/>
    <x v="0"/>
    <x v="11"/>
    <x v="4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x v="1634"/>
    <b v="0"/>
    <n v="32"/>
    <x v="0"/>
    <x v="11"/>
    <x v="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x v="1635"/>
    <b v="0"/>
    <n v="37"/>
    <x v="0"/>
    <x v="11"/>
    <x v="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x v="1636"/>
    <b v="0"/>
    <n v="87"/>
    <x v="0"/>
    <x v="11"/>
    <x v="4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x v="1637"/>
    <b v="0"/>
    <n v="15"/>
    <x v="0"/>
    <x v="11"/>
    <x v="4"/>
  </r>
  <r>
    <n v="1638"/>
    <s v="Avenues EP 2013"/>
    <s v="Avenues will be going in to the studio to record a new EP with Matt Allison!"/>
    <x v="28"/>
    <n v="1050"/>
    <x v="0"/>
    <x v="0"/>
    <s v="USD"/>
    <x v="1637"/>
    <x v="1638"/>
    <b v="0"/>
    <n v="27"/>
    <x v="0"/>
    <x v="11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x v="1639"/>
    <b v="0"/>
    <n v="19"/>
    <x v="0"/>
    <x v="11"/>
    <x v="4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x v="1640"/>
    <b v="0"/>
    <n v="17"/>
    <x v="0"/>
    <x v="11"/>
    <x v="4"/>
  </r>
  <r>
    <n v="1641"/>
    <s v="Tanya Dartson- Run for Your Life music video"/>
    <s v="Music Video For Upbeat and Inspiring Song - Run For Your Life"/>
    <x v="30"/>
    <n v="2535"/>
    <x v="0"/>
    <x v="0"/>
    <s v="USD"/>
    <x v="1640"/>
    <x v="1641"/>
    <b v="0"/>
    <n v="26"/>
    <x v="0"/>
    <x v="27"/>
    <x v="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x v="1642"/>
    <b v="0"/>
    <n v="28"/>
    <x v="0"/>
    <x v="27"/>
    <x v="4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x v="1643"/>
    <b v="0"/>
    <n v="37"/>
    <x v="0"/>
    <x v="27"/>
    <x v="4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x v="1644"/>
    <b v="0"/>
    <n v="128"/>
    <x v="0"/>
    <x v="27"/>
    <x v="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x v="1645"/>
    <b v="0"/>
    <n v="10"/>
    <x v="0"/>
    <x v="27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x v="1646"/>
    <b v="0"/>
    <n v="83"/>
    <x v="0"/>
    <x v="27"/>
    <x v="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x v="1647"/>
    <b v="0"/>
    <n v="46"/>
    <x v="0"/>
    <x v="27"/>
    <x v="4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x v="1648"/>
    <b v="0"/>
    <n v="90"/>
    <x v="0"/>
    <x v="27"/>
    <x v="4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x v="1649"/>
    <b v="0"/>
    <n v="81"/>
    <x v="0"/>
    <x v="27"/>
    <x v="4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x v="1650"/>
    <b v="0"/>
    <n v="32"/>
    <x v="0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x v="1651"/>
    <b v="0"/>
    <n v="20"/>
    <x v="0"/>
    <x v="27"/>
    <x v="4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x v="1652"/>
    <b v="0"/>
    <n v="70"/>
    <x v="0"/>
    <x v="27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x v="1653"/>
    <b v="0"/>
    <n v="168"/>
    <x v="0"/>
    <x v="27"/>
    <x v="4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x v="1654"/>
    <b v="0"/>
    <n v="34"/>
    <x v="0"/>
    <x v="27"/>
    <x v="4"/>
  </r>
  <r>
    <n v="1655"/>
    <s v="Meg Porter Debut EP!"/>
    <s v="Berklee College of Music student, Meg Porter needs YOUR help to fund her very first EP!"/>
    <x v="15"/>
    <n v="2143"/>
    <x v="0"/>
    <x v="0"/>
    <s v="USD"/>
    <x v="1654"/>
    <x v="1655"/>
    <b v="0"/>
    <n v="48"/>
    <x v="0"/>
    <x v="27"/>
    <x v="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x v="1656"/>
    <b v="0"/>
    <n v="48"/>
    <x v="0"/>
    <x v="27"/>
    <x v="4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x v="1657"/>
    <b v="0"/>
    <n v="221"/>
    <x v="0"/>
    <x v="27"/>
    <x v="4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x v="1658"/>
    <b v="0"/>
    <n v="107"/>
    <x v="0"/>
    <x v="27"/>
    <x v="4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x v="1659"/>
    <b v="0"/>
    <n v="45"/>
    <x v="0"/>
    <x v="27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x v="1660"/>
    <b v="0"/>
    <n v="36"/>
    <x v="0"/>
    <x v="27"/>
    <x v="4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b v="0"/>
    <n v="101"/>
    <x v="0"/>
    <x v="2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b v="0"/>
    <n v="62"/>
    <x v="0"/>
    <x v="27"/>
    <x v="4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x v="1663"/>
    <b v="0"/>
    <n v="32"/>
    <x v="0"/>
    <x v="27"/>
    <x v="4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x v="1664"/>
    <b v="0"/>
    <n v="89"/>
    <x v="0"/>
    <x v="27"/>
    <x v="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x v="1665"/>
    <b v="0"/>
    <n v="93"/>
    <x v="0"/>
    <x v="27"/>
    <x v="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x v="1666"/>
    <b v="0"/>
    <n v="98"/>
    <x v="0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x v="1667"/>
    <b v="0"/>
    <n v="82"/>
    <x v="0"/>
    <x v="27"/>
    <x v="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x v="1668"/>
    <b v="0"/>
    <n v="116"/>
    <x v="0"/>
    <x v="27"/>
    <x v="4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x v="1669"/>
    <b v="0"/>
    <n v="52"/>
    <x v="0"/>
    <x v="27"/>
    <x v="4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b v="0"/>
    <n v="23"/>
    <x v="0"/>
    <x v="27"/>
    <x v="4"/>
  </r>
  <r>
    <n v="1671"/>
    <s v="Luke O'Brien's Kickstarter"/>
    <s v="I am seeking funding in order to help take my music from a hobby to a career."/>
    <x v="13"/>
    <n v="2013.47"/>
    <x v="0"/>
    <x v="0"/>
    <s v="USD"/>
    <x v="1670"/>
    <x v="1671"/>
    <b v="0"/>
    <n v="77"/>
    <x v="0"/>
    <x v="27"/>
    <x v="4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x v="1672"/>
    <b v="0"/>
    <n v="49"/>
    <x v="0"/>
    <x v="27"/>
    <x v="4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x v="1673"/>
    <b v="0"/>
    <n v="59"/>
    <x v="0"/>
    <x v="27"/>
    <x v="4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b v="0"/>
    <n v="113"/>
    <x v="0"/>
    <x v="27"/>
    <x v="4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x v="1675"/>
    <b v="0"/>
    <n v="34"/>
    <x v="0"/>
    <x v="27"/>
    <x v="4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x v="1676"/>
    <b v="0"/>
    <n v="42"/>
    <x v="0"/>
    <x v="27"/>
    <x v="4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x v="1677"/>
    <b v="0"/>
    <n v="42"/>
    <x v="0"/>
    <x v="27"/>
    <x v="4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x v="1678"/>
    <b v="0"/>
    <n v="49"/>
    <x v="0"/>
    <x v="27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x v="1679"/>
    <b v="0"/>
    <n v="56"/>
    <x v="0"/>
    <x v="27"/>
    <x v="4"/>
  </r>
  <r>
    <n v="1680"/>
    <s v="Kick Out a Record"/>
    <s v="Working Musician dilemma #164: how the taxman put Kick the Record 2.0 on hold"/>
    <x v="28"/>
    <n v="1175"/>
    <x v="0"/>
    <x v="0"/>
    <s v="USD"/>
    <x v="1679"/>
    <x v="1680"/>
    <b v="0"/>
    <n v="25"/>
    <x v="0"/>
    <x v="27"/>
    <x v="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b v="0"/>
    <n v="884"/>
    <x v="1"/>
    <x v="28"/>
    <x v="4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x v="1682"/>
    <b v="0"/>
    <n v="0"/>
    <x v="1"/>
    <x v="28"/>
    <x v="4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x v="1683"/>
    <b v="0"/>
    <n v="10"/>
    <x v="1"/>
    <x v="28"/>
    <x v="4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x v="1684"/>
    <b v="0"/>
    <n v="101"/>
    <x v="1"/>
    <x v="28"/>
    <x v="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x v="1685"/>
    <b v="0"/>
    <n v="15"/>
    <x v="1"/>
    <x v="28"/>
    <x v="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x v="1686"/>
    <b v="0"/>
    <n v="1"/>
    <x v="1"/>
    <x v="28"/>
    <x v="4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b v="0"/>
    <n v="39"/>
    <x v="1"/>
    <x v="28"/>
    <x v="4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x v="1688"/>
    <b v="0"/>
    <n v="7"/>
    <x v="1"/>
    <x v="28"/>
    <x v="4"/>
  </r>
  <r>
    <n v="1689"/>
    <s v="Fly Away"/>
    <s v="Praising the Living God in the second half of life."/>
    <x v="262"/>
    <n v="2400"/>
    <x v="3"/>
    <x v="0"/>
    <s v="USD"/>
    <x v="1688"/>
    <x v="1689"/>
    <b v="0"/>
    <n v="14"/>
    <x v="1"/>
    <x v="28"/>
    <x v="4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x v="1690"/>
    <b v="0"/>
    <n v="11"/>
    <x v="1"/>
    <x v="28"/>
    <x v="4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x v="1691"/>
    <b v="0"/>
    <n v="38"/>
    <x v="1"/>
    <x v="28"/>
    <x v="4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x v="1692"/>
    <b v="0"/>
    <n v="15"/>
    <x v="1"/>
    <x v="28"/>
    <x v="4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x v="1693"/>
    <b v="0"/>
    <n v="8"/>
    <x v="1"/>
    <x v="28"/>
    <x v="4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x v="1694"/>
    <b v="0"/>
    <n v="1"/>
    <x v="1"/>
    <x v="28"/>
    <x v="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b v="0"/>
    <n v="23"/>
    <x v="1"/>
    <x v="28"/>
    <x v="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x v="1696"/>
    <b v="0"/>
    <n v="0"/>
    <x v="1"/>
    <x v="28"/>
    <x v="4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x v="1697"/>
    <b v="0"/>
    <n v="22"/>
    <x v="1"/>
    <x v="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b v="0"/>
    <n v="0"/>
    <x v="1"/>
    <x v="28"/>
    <x v="4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x v="1699"/>
    <b v="0"/>
    <n v="4"/>
    <x v="1"/>
    <x v="28"/>
    <x v="4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x v="1700"/>
    <b v="0"/>
    <n v="79"/>
    <x v="1"/>
    <x v="2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x v="1701"/>
    <b v="0"/>
    <n v="2"/>
    <x v="1"/>
    <x v="28"/>
    <x v="4"/>
  </r>
  <r>
    <n v="1702"/>
    <s v="lyndale lewis and new vision prosper cd release"/>
    <s v="I can do all things through christ jesus"/>
    <x v="281"/>
    <n v="1"/>
    <x v="2"/>
    <x v="0"/>
    <s v="USD"/>
    <x v="1701"/>
    <x v="1702"/>
    <b v="0"/>
    <n v="1"/>
    <x v="1"/>
    <x v="28"/>
    <x v="4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x v="1703"/>
    <b v="0"/>
    <n v="2"/>
    <x v="1"/>
    <x v="28"/>
    <x v="4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x v="1704"/>
    <b v="0"/>
    <n v="11"/>
    <x v="1"/>
    <x v="28"/>
    <x v="4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x v="1705"/>
    <b v="0"/>
    <n v="0"/>
    <x v="1"/>
    <x v="28"/>
    <x v="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x v="1706"/>
    <b v="0"/>
    <n v="0"/>
    <x v="1"/>
    <x v="28"/>
    <x v="4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x v="1707"/>
    <b v="0"/>
    <n v="9"/>
    <x v="1"/>
    <x v="28"/>
    <x v="4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x v="1708"/>
    <b v="0"/>
    <n v="0"/>
    <x v="1"/>
    <x v="28"/>
    <x v="4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x v="1709"/>
    <b v="0"/>
    <n v="4"/>
    <x v="1"/>
    <x v="28"/>
    <x v="4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x v="1710"/>
    <b v="0"/>
    <n v="1"/>
    <x v="1"/>
    <x v="28"/>
    <x v="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x v="1711"/>
    <b v="0"/>
    <n v="2"/>
    <x v="1"/>
    <x v="28"/>
    <x v="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x v="1712"/>
    <b v="0"/>
    <n v="0"/>
    <x v="1"/>
    <x v="28"/>
    <x v="4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x v="1713"/>
    <b v="0"/>
    <n v="1"/>
    <x v="1"/>
    <x v="28"/>
    <x v="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x v="1714"/>
    <b v="0"/>
    <n v="17"/>
    <x v="1"/>
    <x v="28"/>
    <x v="4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x v="1715"/>
    <b v="0"/>
    <n v="2"/>
    <x v="1"/>
    <x v="2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x v="1716"/>
    <b v="0"/>
    <n v="3"/>
    <x v="1"/>
    <x v="28"/>
    <x v="4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x v="1717"/>
    <b v="0"/>
    <n v="41"/>
    <x v="1"/>
    <x v="28"/>
    <x v="4"/>
  </r>
  <r>
    <n v="1718"/>
    <s v="The Prodigal Son"/>
    <s v="A melody for the galaxy."/>
    <x v="19"/>
    <n v="75"/>
    <x v="2"/>
    <x v="0"/>
    <s v="USD"/>
    <x v="1717"/>
    <x v="1718"/>
    <b v="0"/>
    <n v="2"/>
    <x v="1"/>
    <x v="28"/>
    <x v="4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x v="1719"/>
    <b v="0"/>
    <n v="3"/>
    <x v="1"/>
    <x v="28"/>
    <x v="4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x v="1720"/>
    <b v="0"/>
    <n v="8"/>
    <x v="1"/>
    <x v="28"/>
    <x v="4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x v="1721"/>
    <b v="0"/>
    <n v="0"/>
    <x v="1"/>
    <x v="28"/>
    <x v="4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x v="1722"/>
    <b v="0"/>
    <n v="1"/>
    <x v="1"/>
    <x v="28"/>
    <x v="4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x v="1723"/>
    <b v="0"/>
    <n v="3"/>
    <x v="1"/>
    <x v="28"/>
    <x v="4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x v="1724"/>
    <b v="0"/>
    <n v="4"/>
    <x v="1"/>
    <x v="28"/>
    <x v="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x v="1725"/>
    <b v="0"/>
    <n v="9"/>
    <x v="1"/>
    <x v="28"/>
    <x v="4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x v="1726"/>
    <b v="0"/>
    <n v="16"/>
    <x v="1"/>
    <x v="28"/>
    <x v="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x v="1727"/>
    <b v="0"/>
    <n v="1"/>
    <x v="1"/>
    <x v="28"/>
    <x v="4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x v="1728"/>
    <b v="0"/>
    <n v="7"/>
    <x v="1"/>
    <x v="28"/>
    <x v="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x v="1729"/>
    <b v="0"/>
    <n v="0"/>
    <x v="1"/>
    <x v="28"/>
    <x v="4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x v="1730"/>
    <b v="0"/>
    <n v="0"/>
    <x v="1"/>
    <x v="28"/>
    <x v="4"/>
  </r>
  <r>
    <n v="1731"/>
    <s v="Sam Cox Band First Christian Tour"/>
    <s v="We are a Christin Worship band looking to midwest tour. God Bless!"/>
    <x v="28"/>
    <n v="0"/>
    <x v="2"/>
    <x v="0"/>
    <s v="USD"/>
    <x v="1730"/>
    <x v="1731"/>
    <b v="0"/>
    <n v="0"/>
    <x v="1"/>
    <x v="28"/>
    <x v="4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x v="1732"/>
    <b v="0"/>
    <n v="0"/>
    <x v="1"/>
    <x v="28"/>
    <x v="4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x v="1733"/>
    <b v="0"/>
    <n v="0"/>
    <x v="1"/>
    <x v="28"/>
    <x v="4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x v="1734"/>
    <b v="0"/>
    <n v="1"/>
    <x v="1"/>
    <x v="28"/>
    <x v="4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x v="1735"/>
    <b v="0"/>
    <n v="2"/>
    <x v="1"/>
    <x v="28"/>
    <x v="4"/>
  </r>
  <r>
    <n v="1736"/>
    <s v="In His Presence"/>
    <s v="A unique meditative album reflecting on the life of Christ, inviting Him into your presence"/>
    <x v="9"/>
    <n v="22"/>
    <x v="2"/>
    <x v="0"/>
    <s v="USD"/>
    <x v="1735"/>
    <x v="1736"/>
    <b v="0"/>
    <n v="1"/>
    <x v="1"/>
    <x v="28"/>
    <x v="4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x v="1737"/>
    <b v="0"/>
    <n v="15"/>
    <x v="1"/>
    <x v="28"/>
    <x v="4"/>
  </r>
  <r>
    <n v="1738"/>
    <s v="The Flashing Lights"/>
    <s v="Music that inspires and gives hope for overcoming and change. And it is good music."/>
    <x v="10"/>
    <n v="20"/>
    <x v="2"/>
    <x v="0"/>
    <s v="USD"/>
    <x v="1737"/>
    <x v="1738"/>
    <b v="0"/>
    <n v="1"/>
    <x v="1"/>
    <x v="28"/>
    <x v="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x v="1739"/>
    <b v="0"/>
    <n v="1"/>
    <x v="1"/>
    <x v="28"/>
    <x v="4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x v="1740"/>
    <b v="0"/>
    <n v="0"/>
    <x v="1"/>
    <x v="28"/>
    <x v="4"/>
  </r>
  <r>
    <n v="1741"/>
    <s v="Caught off Guard"/>
    <s v="A photo journal documenting my experiences and travels across New Zealand"/>
    <x v="38"/>
    <n v="1330"/>
    <x v="0"/>
    <x v="1"/>
    <s v="GBP"/>
    <x v="1740"/>
    <x v="1741"/>
    <b v="0"/>
    <n v="52"/>
    <x v="0"/>
    <x v="2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x v="1742"/>
    <b v="0"/>
    <n v="34"/>
    <x v="0"/>
    <x v="20"/>
    <x v="8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x v="1743"/>
    <b v="0"/>
    <n v="67"/>
    <x v="0"/>
    <x v="20"/>
    <x v="8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x v="1744"/>
    <b v="0"/>
    <n v="70"/>
    <x v="0"/>
    <x v="20"/>
    <x v="8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x v="1745"/>
    <b v="0"/>
    <n v="89"/>
    <x v="0"/>
    <x v="20"/>
    <x v="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x v="1746"/>
    <b v="0"/>
    <n v="107"/>
    <x v="0"/>
    <x v="20"/>
    <x v="8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x v="1747"/>
    <b v="0"/>
    <n v="159"/>
    <x v="0"/>
    <x v="20"/>
    <x v="8"/>
  </r>
  <r>
    <n v="1748"/>
    <s v="So It Is: Vancouver"/>
    <s v="Telling the story of the city through remarkable people who live in Vancouver today."/>
    <x v="63"/>
    <n v="64974"/>
    <x v="0"/>
    <x v="5"/>
    <s v="CAD"/>
    <x v="1747"/>
    <x v="1748"/>
    <b v="0"/>
    <n v="181"/>
    <x v="0"/>
    <x v="20"/>
    <x v="8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x v="1749"/>
    <b v="0"/>
    <n v="131"/>
    <x v="0"/>
    <x v="20"/>
    <x v="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x v="1750"/>
    <b v="0"/>
    <n v="125"/>
    <x v="0"/>
    <x v="20"/>
    <x v="8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x v="1751"/>
    <b v="0"/>
    <n v="61"/>
    <x v="0"/>
    <x v="20"/>
    <x v="8"/>
  </r>
  <r>
    <n v="1752"/>
    <s v="Adfectus Book"/>
    <s v="A little book of calm, in picture form, that will soothe the soul and un-furrow the brow."/>
    <x v="38"/>
    <n v="3122"/>
    <x v="0"/>
    <x v="1"/>
    <s v="GBP"/>
    <x v="1751"/>
    <x v="1752"/>
    <b v="0"/>
    <n v="90"/>
    <x v="0"/>
    <x v="20"/>
    <x v="8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x v="1753"/>
    <b v="0"/>
    <n v="35"/>
    <x v="0"/>
    <x v="20"/>
    <x v="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x v="1754"/>
    <b v="0"/>
    <n v="90"/>
    <x v="0"/>
    <x v="20"/>
    <x v="8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x v="1755"/>
    <b v="0"/>
    <n v="4"/>
    <x v="0"/>
    <x v="20"/>
    <x v="8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x v="1756"/>
    <b v="0"/>
    <n v="120"/>
    <x v="0"/>
    <x v="20"/>
    <x v="8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x v="1757"/>
    <b v="0"/>
    <n v="14"/>
    <x v="0"/>
    <x v="20"/>
    <x v="8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x v="1758"/>
    <b v="0"/>
    <n v="27"/>
    <x v="0"/>
    <x v="20"/>
    <x v="8"/>
  </r>
  <r>
    <n v="1759"/>
    <s v="Death Valley"/>
    <s v="Death Valley will be the first photo book of Andi State"/>
    <x v="10"/>
    <n v="5330"/>
    <x v="0"/>
    <x v="0"/>
    <s v="USD"/>
    <x v="1758"/>
    <x v="1759"/>
    <b v="0"/>
    <n v="49"/>
    <x v="0"/>
    <x v="20"/>
    <x v="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x v="1760"/>
    <b v="0"/>
    <n v="102"/>
    <x v="0"/>
    <x v="20"/>
    <x v="8"/>
  </r>
  <r>
    <n v="1761"/>
    <s v="I Wanted To See Boobs"/>
    <s v="A hardcover photobook telling the naked truth of a young photographers journey."/>
    <x v="213"/>
    <n v="155"/>
    <x v="0"/>
    <x v="1"/>
    <s v="GBP"/>
    <x v="1760"/>
    <x v="1761"/>
    <b v="0"/>
    <n v="3"/>
    <x v="0"/>
    <x v="20"/>
    <x v="8"/>
  </r>
  <r>
    <n v="1762"/>
    <s v="&quot;The Naked Pixel&quot; Ali Pakele"/>
    <s v="Project rewards $25 gets you 190+ digital images"/>
    <x v="213"/>
    <n v="885"/>
    <x v="0"/>
    <x v="0"/>
    <s v="USD"/>
    <x v="1761"/>
    <x v="1762"/>
    <b v="0"/>
    <n v="25"/>
    <x v="0"/>
    <x v="20"/>
    <x v="8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x v="1763"/>
    <b v="0"/>
    <n v="118"/>
    <x v="0"/>
    <x v="20"/>
    <x v="8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x v="1764"/>
    <b v="1"/>
    <n v="39"/>
    <x v="1"/>
    <x v="20"/>
    <x v="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x v="1765"/>
    <b v="1"/>
    <n v="103"/>
    <x v="1"/>
    <x v="20"/>
    <x v="8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x v="1766"/>
    <b v="1"/>
    <n v="0"/>
    <x v="1"/>
    <x v="20"/>
    <x v="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x v="1767"/>
    <b v="1"/>
    <n v="39"/>
    <x v="1"/>
    <x v="20"/>
    <x v="8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x v="1768"/>
    <b v="1"/>
    <n v="15"/>
    <x v="1"/>
    <x v="20"/>
    <x v="8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x v="1769"/>
    <b v="1"/>
    <n v="22"/>
    <x v="1"/>
    <x v="2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x v="1770"/>
    <b v="1"/>
    <n v="92"/>
    <x v="1"/>
    <x v="20"/>
    <x v="8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x v="1771"/>
    <b v="1"/>
    <n v="25"/>
    <x v="1"/>
    <x v="20"/>
    <x v="8"/>
  </r>
  <r>
    <n v="1772"/>
    <s v="White Mountain"/>
    <s v="A photobook and a short documentary film telling the story of Holocaust in Northwestern Lithuania"/>
    <x v="62"/>
    <n v="858"/>
    <x v="2"/>
    <x v="1"/>
    <s v="GBP"/>
    <x v="1771"/>
    <x v="1772"/>
    <b v="1"/>
    <n v="19"/>
    <x v="1"/>
    <x v="20"/>
    <x v="8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x v="1773"/>
    <b v="1"/>
    <n v="19"/>
    <x v="1"/>
    <x v="20"/>
    <x v="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x v="1774"/>
    <b v="1"/>
    <n v="13"/>
    <x v="1"/>
    <x v="20"/>
    <x v="8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x v="1775"/>
    <b v="1"/>
    <n v="124"/>
    <x v="1"/>
    <x v="20"/>
    <x v="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x v="1776"/>
    <b v="1"/>
    <n v="4"/>
    <x v="1"/>
    <x v="20"/>
    <x v="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x v="1777"/>
    <b v="1"/>
    <n v="10"/>
    <x v="1"/>
    <x v="20"/>
    <x v="8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x v="1778"/>
    <b v="1"/>
    <n v="15"/>
    <x v="1"/>
    <x v="20"/>
    <x v="8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x v="1779"/>
    <b v="1"/>
    <n v="38"/>
    <x v="1"/>
    <x v="20"/>
    <x v="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x v="1780"/>
    <b v="1"/>
    <n v="152"/>
    <x v="1"/>
    <x v="20"/>
    <x v="8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x v="1781"/>
    <b v="1"/>
    <n v="24"/>
    <x v="1"/>
    <x v="20"/>
    <x v="8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x v="1782"/>
    <b v="1"/>
    <n v="76"/>
    <x v="1"/>
    <x v="20"/>
    <x v="8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x v="1783"/>
    <b v="1"/>
    <n v="185"/>
    <x v="1"/>
    <x v="20"/>
    <x v="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x v="1784"/>
    <b v="1"/>
    <n v="33"/>
    <x v="1"/>
    <x v="20"/>
    <x v="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x v="1785"/>
    <b v="1"/>
    <n v="108"/>
    <x v="1"/>
    <x v="20"/>
    <x v="8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x v="1786"/>
    <b v="1"/>
    <n v="29"/>
    <x v="1"/>
    <x v="20"/>
    <x v="8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x v="1787"/>
    <b v="1"/>
    <n v="24"/>
    <x v="1"/>
    <x v="20"/>
    <x v="8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x v="1788"/>
    <b v="1"/>
    <n v="4"/>
    <x v="1"/>
    <x v="20"/>
    <x v="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x v="1789"/>
    <b v="1"/>
    <n v="4"/>
    <x v="1"/>
    <x v="20"/>
    <x v="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x v="1790"/>
    <b v="1"/>
    <n v="15"/>
    <x v="1"/>
    <x v="20"/>
    <x v="8"/>
  </r>
  <r>
    <n v="1791"/>
    <s v="disCover: Napoli"/>
    <s v="For the love of street photography and the beauty of traditional cultures in southern Italy."/>
    <x v="9"/>
    <n v="107"/>
    <x v="2"/>
    <x v="1"/>
    <s v="GBP"/>
    <x v="1790"/>
    <x v="1791"/>
    <b v="1"/>
    <n v="4"/>
    <x v="1"/>
    <x v="20"/>
    <x v="8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x v="1792"/>
    <b v="1"/>
    <n v="139"/>
    <x v="1"/>
    <x v="20"/>
    <x v="8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x v="1793"/>
    <b v="1"/>
    <n v="2"/>
    <x v="1"/>
    <x v="20"/>
    <x v="8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b v="1"/>
    <n v="18"/>
    <x v="1"/>
    <x v="20"/>
    <x v="8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x v="1795"/>
    <b v="1"/>
    <n v="81"/>
    <x v="1"/>
    <x v="20"/>
    <x v="8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x v="1796"/>
    <b v="1"/>
    <n v="86"/>
    <x v="1"/>
    <x v="20"/>
    <x v="8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x v="1797"/>
    <b v="1"/>
    <n v="140"/>
    <x v="1"/>
    <x v="20"/>
    <x v="8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x v="1798"/>
    <b v="1"/>
    <n v="37"/>
    <x v="1"/>
    <x v="20"/>
    <x v="8"/>
  </r>
  <r>
    <n v="1799"/>
    <s v="The UnDiscovered Image"/>
    <s v="The UnDiscovered Image, a monthly publication dedicated to photographers."/>
    <x v="23"/>
    <n v="69.83"/>
    <x v="2"/>
    <x v="1"/>
    <s v="GBP"/>
    <x v="1798"/>
    <x v="1799"/>
    <b v="1"/>
    <n v="6"/>
    <x v="1"/>
    <x v="20"/>
    <x v="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b v="1"/>
    <n v="113"/>
    <x v="1"/>
    <x v="20"/>
    <x v="8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x v="1801"/>
    <b v="1"/>
    <n v="37"/>
    <x v="1"/>
    <x v="20"/>
    <x v="8"/>
  </r>
  <r>
    <n v="1802"/>
    <s v="Out Of The Dark"/>
    <s v="Inner Darkness turned into a photobook. Personal work i shot during my recovery...in Berlin."/>
    <x v="8"/>
    <n v="1697"/>
    <x v="2"/>
    <x v="12"/>
    <s v="EUR"/>
    <x v="1801"/>
    <x v="1802"/>
    <b v="1"/>
    <n v="18"/>
    <x v="1"/>
    <x v="20"/>
    <x v="8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x v="1803"/>
    <b v="1"/>
    <n v="75"/>
    <x v="1"/>
    <x v="20"/>
    <x v="8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x v="1804"/>
    <b v="1"/>
    <n v="52"/>
    <x v="1"/>
    <x v="20"/>
    <x v="8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x v="1805"/>
    <b v="1"/>
    <n v="122"/>
    <x v="1"/>
    <x v="20"/>
    <x v="8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x v="1806"/>
    <b v="1"/>
    <n v="8"/>
    <x v="1"/>
    <x v="20"/>
    <x v="8"/>
  </r>
  <r>
    <n v="1807"/>
    <s v="Anywhere but Here"/>
    <s v="I want to explore alternative cultures and lifestyles in America."/>
    <x v="10"/>
    <n v="553"/>
    <x v="2"/>
    <x v="0"/>
    <s v="USD"/>
    <x v="1806"/>
    <x v="1807"/>
    <b v="1"/>
    <n v="8"/>
    <x v="1"/>
    <x v="20"/>
    <x v="8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x v="1808"/>
    <b v="1"/>
    <n v="96"/>
    <x v="1"/>
    <x v="20"/>
    <x v="8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x v="1809"/>
    <b v="1"/>
    <n v="9"/>
    <x v="1"/>
    <x v="20"/>
    <x v="8"/>
  </r>
  <r>
    <n v="1810"/>
    <s v="Film Speed"/>
    <s v="Film Speed is a series of Zines focusing on architecture shot completely on 35 and 120mm film."/>
    <x v="52"/>
    <n v="15"/>
    <x v="2"/>
    <x v="0"/>
    <s v="USD"/>
    <x v="1809"/>
    <x v="1810"/>
    <b v="0"/>
    <n v="2"/>
    <x v="1"/>
    <x v="20"/>
    <x v="8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x v="1811"/>
    <b v="0"/>
    <n v="26"/>
    <x v="1"/>
    <x v="20"/>
    <x v="8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x v="1812"/>
    <b v="0"/>
    <n v="23"/>
    <x v="1"/>
    <x v="20"/>
    <x v="8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x v="1813"/>
    <b v="0"/>
    <n v="0"/>
    <x v="1"/>
    <x v="20"/>
    <x v="8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x v="1814"/>
    <b v="0"/>
    <n v="140"/>
    <x v="1"/>
    <x v="20"/>
    <x v="8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x v="1815"/>
    <b v="0"/>
    <n v="0"/>
    <x v="1"/>
    <x v="20"/>
    <x v="8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x v="1816"/>
    <b v="0"/>
    <n v="6"/>
    <x v="1"/>
    <x v="20"/>
    <x v="8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x v="1817"/>
    <b v="0"/>
    <n v="100"/>
    <x v="1"/>
    <x v="20"/>
    <x v="8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x v="1818"/>
    <b v="0"/>
    <n v="0"/>
    <x v="1"/>
    <x v="20"/>
    <x v="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x v="1819"/>
    <b v="0"/>
    <n v="4"/>
    <x v="1"/>
    <x v="2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x v="1820"/>
    <b v="0"/>
    <n v="8"/>
    <x v="1"/>
    <x v="20"/>
    <x v="8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x v="1821"/>
    <b v="0"/>
    <n v="57"/>
    <x v="0"/>
    <x v="11"/>
    <x v="4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x v="1822"/>
    <b v="0"/>
    <n v="11"/>
    <x v="0"/>
    <x v="1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x v="1823"/>
    <b v="0"/>
    <n v="33"/>
    <x v="0"/>
    <x v="11"/>
    <x v="4"/>
  </r>
  <r>
    <n v="1824"/>
    <s v="Tin Man's Broken Wisdom Fund"/>
    <s v="cd fund raiser"/>
    <x v="9"/>
    <n v="3002"/>
    <x v="0"/>
    <x v="0"/>
    <s v="USD"/>
    <x v="1823"/>
    <x v="1824"/>
    <b v="0"/>
    <n v="40"/>
    <x v="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b v="0"/>
    <n v="50"/>
    <x v="0"/>
    <x v="11"/>
    <x v="4"/>
  </r>
  <r>
    <n v="1826"/>
    <s v="BEAR GHOST! Professional Recording! Yay!"/>
    <s v="Hear your favorite Bear Ghost in eargasmic quality!"/>
    <x v="13"/>
    <n v="2020"/>
    <x v="0"/>
    <x v="0"/>
    <s v="USD"/>
    <x v="1825"/>
    <x v="1826"/>
    <b v="0"/>
    <n v="38"/>
    <x v="0"/>
    <x v="11"/>
    <x v="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b v="0"/>
    <n v="96"/>
    <x v="0"/>
    <x v="1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b v="0"/>
    <n v="48"/>
    <x v="0"/>
    <x v="11"/>
    <x v="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x v="1829"/>
    <b v="0"/>
    <n v="33"/>
    <x v="0"/>
    <x v="11"/>
    <x v="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x v="1830"/>
    <b v="0"/>
    <n v="226"/>
    <x v="0"/>
    <x v="11"/>
    <x v="4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x v="1831"/>
    <b v="0"/>
    <n v="14"/>
    <x v="0"/>
    <x v="11"/>
    <x v="4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x v="1832"/>
    <b v="0"/>
    <n v="20"/>
    <x v="0"/>
    <x v="11"/>
    <x v="4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x v="1833"/>
    <b v="0"/>
    <n v="25"/>
    <x v="0"/>
    <x v="11"/>
    <x v="4"/>
  </r>
  <r>
    <n v="1834"/>
    <s v="TDJ - All Part of the Plan EP/Tour"/>
    <s v="Help us fund our first tour and promote our new EP!"/>
    <x v="3"/>
    <n v="11805"/>
    <x v="0"/>
    <x v="0"/>
    <s v="USD"/>
    <x v="1833"/>
    <x v="1834"/>
    <b v="0"/>
    <n v="90"/>
    <x v="0"/>
    <x v="11"/>
    <x v="4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x v="1835"/>
    <b v="0"/>
    <n v="11"/>
    <x v="0"/>
    <x v="11"/>
    <x v="4"/>
  </r>
  <r>
    <n v="1836"/>
    <s v="KICKSTART OUR &lt;+3"/>
    <s v="Help fund our 2013 Sound &amp; Lighting Touring rig!"/>
    <x v="10"/>
    <n v="10017"/>
    <x v="0"/>
    <x v="0"/>
    <s v="USD"/>
    <x v="1835"/>
    <x v="1836"/>
    <b v="0"/>
    <n v="55"/>
    <x v="0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b v="0"/>
    <n v="30"/>
    <x v="0"/>
    <x v="11"/>
    <x v="4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x v="1838"/>
    <b v="0"/>
    <n v="28"/>
    <x v="0"/>
    <x v="11"/>
    <x v="4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x v="1839"/>
    <b v="0"/>
    <n v="45"/>
    <x v="0"/>
    <x v="11"/>
    <x v="4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x v="1840"/>
    <b v="0"/>
    <n v="13"/>
    <x v="0"/>
    <x v="11"/>
    <x v="4"/>
  </r>
  <r>
    <n v="1841"/>
    <s v="Hydra Effect Debut EP"/>
    <s v="Hard Rock with a Positive Message. Help us fund, release and promote our debut EP!"/>
    <x v="13"/>
    <n v="2035"/>
    <x v="0"/>
    <x v="0"/>
    <s v="USD"/>
    <x v="1840"/>
    <x v="1841"/>
    <b v="0"/>
    <n v="40"/>
    <x v="0"/>
    <x v="11"/>
    <x v="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x v="1842"/>
    <b v="0"/>
    <n v="21"/>
    <x v="0"/>
    <x v="1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b v="0"/>
    <n v="134"/>
    <x v="0"/>
    <x v="11"/>
    <x v="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x v="1844"/>
    <b v="0"/>
    <n v="20"/>
    <x v="0"/>
    <x v="1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b v="0"/>
    <n v="19"/>
    <x v="0"/>
    <x v="11"/>
    <x v="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x v="1846"/>
    <b v="0"/>
    <n v="209"/>
    <x v="0"/>
    <x v="11"/>
    <x v="4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x v="1847"/>
    <b v="0"/>
    <n v="38"/>
    <x v="0"/>
    <x v="11"/>
    <x v="4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b v="0"/>
    <n v="24"/>
    <x v="0"/>
    <x v="11"/>
    <x v="4"/>
  </r>
  <r>
    <n v="1849"/>
    <s v="Release the Skyline Album"/>
    <s v="Release the Skylines is a small, local Cleveland metal band looking to record an album."/>
    <x v="43"/>
    <n v="301"/>
    <x v="0"/>
    <x v="0"/>
    <s v="USD"/>
    <x v="1848"/>
    <x v="1849"/>
    <b v="0"/>
    <n v="8"/>
    <x v="0"/>
    <x v="11"/>
    <x v="4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x v="1850"/>
    <b v="0"/>
    <n v="179"/>
    <x v="0"/>
    <x v="11"/>
    <x v="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x v="1851"/>
    <b v="0"/>
    <n v="26"/>
    <x v="0"/>
    <x v="11"/>
    <x v="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b v="0"/>
    <n v="131"/>
    <x v="0"/>
    <x v="11"/>
    <x v="4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x v="1853"/>
    <b v="0"/>
    <n v="14"/>
    <x v="0"/>
    <x v="11"/>
    <x v="4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x v="1854"/>
    <b v="0"/>
    <n v="174"/>
    <x v="0"/>
    <x v="11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x v="1855"/>
    <b v="0"/>
    <n v="191"/>
    <x v="0"/>
    <x v="11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x v="1856"/>
    <b v="0"/>
    <n v="38"/>
    <x v="0"/>
    <x v="11"/>
    <x v="4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x v="1857"/>
    <b v="0"/>
    <n v="22"/>
    <x v="0"/>
    <x v="11"/>
    <x v="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b v="0"/>
    <n v="149"/>
    <x v="0"/>
    <x v="11"/>
    <x v="4"/>
  </r>
  <r>
    <n v="1859"/>
    <s v="Queen Kwong Tour to London and Paris"/>
    <s v="Queen Kwong is going ON TOUR to London and Paris!"/>
    <x v="9"/>
    <n v="3955"/>
    <x v="0"/>
    <x v="0"/>
    <s v="USD"/>
    <x v="1858"/>
    <x v="1859"/>
    <b v="0"/>
    <n v="56"/>
    <x v="0"/>
    <x v="11"/>
    <x v="4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x v="1860"/>
    <b v="0"/>
    <n v="19"/>
    <x v="0"/>
    <x v="11"/>
    <x v="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x v="1861"/>
    <b v="0"/>
    <n v="0"/>
    <x v="1"/>
    <x v="18"/>
    <x v="6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x v="1862"/>
    <b v="0"/>
    <n v="16"/>
    <x v="1"/>
    <x v="18"/>
    <x v="6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x v="1863"/>
    <b v="0"/>
    <n v="2"/>
    <x v="1"/>
    <x v="18"/>
    <x v="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x v="1864"/>
    <b v="0"/>
    <n v="48"/>
    <x v="1"/>
    <x v="18"/>
    <x v="6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x v="1865"/>
    <b v="0"/>
    <n v="2"/>
    <x v="1"/>
    <x v="18"/>
    <x v="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x v="1866"/>
    <b v="0"/>
    <n v="2"/>
    <x v="1"/>
    <x v="18"/>
    <x v="6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x v="1867"/>
    <b v="0"/>
    <n v="1"/>
    <x v="1"/>
    <x v="18"/>
    <x v="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x v="1868"/>
    <b v="0"/>
    <n v="17"/>
    <x v="1"/>
    <x v="18"/>
    <x v="6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x v="1869"/>
    <b v="0"/>
    <n v="0"/>
    <x v="1"/>
    <x v="18"/>
    <x v="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x v="1870"/>
    <b v="0"/>
    <n v="11"/>
    <x v="1"/>
    <x v="18"/>
    <x v="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x v="1871"/>
    <b v="0"/>
    <n v="95"/>
    <x v="1"/>
    <x v="18"/>
    <x v="6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x v="1872"/>
    <b v="0"/>
    <n v="13"/>
    <x v="1"/>
    <x v="18"/>
    <x v="6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x v="1873"/>
    <b v="0"/>
    <n v="2"/>
    <x v="1"/>
    <x v="18"/>
    <x v="6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x v="1874"/>
    <b v="0"/>
    <n v="2"/>
    <x v="1"/>
    <x v="18"/>
    <x v="6"/>
  </r>
  <r>
    <n v="1875"/>
    <s v="Claws &amp; Fins"/>
    <s v="Sea opposition of Crab's family and angry fishes. Who is going to win, and who is going to loose ?!"/>
    <x v="3"/>
    <n v="51"/>
    <x v="2"/>
    <x v="0"/>
    <s v="USD"/>
    <x v="1874"/>
    <x v="1875"/>
    <b v="0"/>
    <n v="3"/>
    <x v="1"/>
    <x v="18"/>
    <x v="6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x v="1876"/>
    <b v="0"/>
    <n v="0"/>
    <x v="1"/>
    <x v="18"/>
    <x v="6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x v="1877"/>
    <b v="0"/>
    <n v="0"/>
    <x v="1"/>
    <x v="18"/>
    <x v="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x v="1878"/>
    <b v="0"/>
    <n v="0"/>
    <x v="1"/>
    <x v="18"/>
    <x v="6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x v="1879"/>
    <b v="0"/>
    <n v="2"/>
    <x v="1"/>
    <x v="18"/>
    <x v="6"/>
  </r>
  <r>
    <n v="1880"/>
    <s v="Sim Betting Football"/>
    <s v="Sim Betting Football is the only football (soccer) betting simulation  game."/>
    <x v="10"/>
    <n v="1004"/>
    <x v="2"/>
    <x v="1"/>
    <s v="GBP"/>
    <x v="1879"/>
    <x v="1880"/>
    <b v="0"/>
    <n v="24"/>
    <x v="1"/>
    <x v="18"/>
    <x v="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x v="1881"/>
    <b v="0"/>
    <n v="70"/>
    <x v="0"/>
    <x v="14"/>
    <x v="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x v="1882"/>
    <b v="0"/>
    <n v="81"/>
    <x v="0"/>
    <x v="14"/>
    <x v="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x v="1883"/>
    <b v="0"/>
    <n v="32"/>
    <x v="0"/>
    <x v="14"/>
    <x v="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x v="1884"/>
    <b v="0"/>
    <n v="26"/>
    <x v="0"/>
    <x v="14"/>
    <x v="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x v="1885"/>
    <b v="0"/>
    <n v="105"/>
    <x v="0"/>
    <x v="14"/>
    <x v="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x v="1886"/>
    <b v="0"/>
    <n v="29"/>
    <x v="0"/>
    <x v="14"/>
    <x v="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x v="1887"/>
    <b v="0"/>
    <n v="8"/>
    <x v="0"/>
    <x v="1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b v="0"/>
    <n v="89"/>
    <x v="0"/>
    <x v="14"/>
    <x v="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x v="1889"/>
    <b v="0"/>
    <n v="44"/>
    <x v="0"/>
    <x v="14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x v="1890"/>
    <b v="0"/>
    <n v="246"/>
    <x v="0"/>
    <x v="1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b v="0"/>
    <n v="120"/>
    <x v="0"/>
    <x v="14"/>
    <x v="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x v="1892"/>
    <b v="0"/>
    <n v="26"/>
    <x v="0"/>
    <x v="14"/>
    <x v="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x v="1893"/>
    <b v="0"/>
    <n v="45"/>
    <x v="0"/>
    <x v="14"/>
    <x v="4"/>
  </r>
  <r>
    <n v="1894"/>
    <s v="Help me release my first 3 song EP!!"/>
    <s v="Im trying to raise $1000 for a 3 song EP in a studio!"/>
    <x v="28"/>
    <n v="1145"/>
    <x v="0"/>
    <x v="0"/>
    <s v="USD"/>
    <x v="1893"/>
    <x v="1894"/>
    <b v="0"/>
    <n v="20"/>
    <x v="0"/>
    <x v="1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x v="1895"/>
    <b v="0"/>
    <n v="47"/>
    <x v="0"/>
    <x v="14"/>
    <x v="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x v="1896"/>
    <b v="0"/>
    <n v="13"/>
    <x v="0"/>
    <x v="14"/>
    <x v="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x v="1897"/>
    <b v="0"/>
    <n v="183"/>
    <x v="0"/>
    <x v="14"/>
    <x v="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x v="1898"/>
    <b v="0"/>
    <n v="21"/>
    <x v="0"/>
    <x v="14"/>
    <x v="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x v="1899"/>
    <b v="0"/>
    <n v="42"/>
    <x v="0"/>
    <x v="14"/>
    <x v="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b v="0"/>
    <n v="54"/>
    <x v="0"/>
    <x v="14"/>
    <x v="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x v="1901"/>
    <b v="0"/>
    <n v="25"/>
    <x v="1"/>
    <x v="29"/>
    <x v="2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x v="1902"/>
    <b v="0"/>
    <n v="3"/>
    <x v="1"/>
    <x v="29"/>
    <x v="2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x v="1903"/>
    <b v="0"/>
    <n v="41"/>
    <x v="1"/>
    <x v="29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x v="1904"/>
    <b v="0"/>
    <n v="2"/>
    <x v="1"/>
    <x v="29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x v="1905"/>
    <b v="0"/>
    <n v="4"/>
    <x v="1"/>
    <x v="29"/>
    <x v="2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x v="1906"/>
    <b v="0"/>
    <n v="99"/>
    <x v="1"/>
    <x v="29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x v="1907"/>
    <b v="0"/>
    <n v="4"/>
    <x v="1"/>
    <x v="29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x v="1908"/>
    <b v="0"/>
    <n v="4"/>
    <x v="1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x v="1909"/>
    <b v="0"/>
    <n v="38"/>
    <x v="1"/>
    <x v="29"/>
    <x v="2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x v="1910"/>
    <b v="0"/>
    <n v="285"/>
    <x v="1"/>
    <x v="29"/>
    <x v="2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x v="1911"/>
    <b v="0"/>
    <n v="1"/>
    <x v="1"/>
    <x v="29"/>
    <x v="2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x v="1912"/>
    <b v="0"/>
    <n v="42"/>
    <x v="1"/>
    <x v="29"/>
    <x v="2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x v="1913"/>
    <b v="0"/>
    <n v="26"/>
    <x v="1"/>
    <x v="2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b v="0"/>
    <n v="2"/>
    <x v="1"/>
    <x v="29"/>
    <x v="2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x v="1915"/>
    <b v="0"/>
    <n v="4"/>
    <x v="1"/>
    <x v="29"/>
    <x v="2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x v="1916"/>
    <b v="0"/>
    <n v="6"/>
    <x v="1"/>
    <x v="29"/>
    <x v="2"/>
  </r>
  <r>
    <n v="1917"/>
    <s v="Chronovisor:The MOST innovative watch for night time reading"/>
    <s v="Let's build a legendary brand altogether"/>
    <x v="303"/>
    <n v="205025"/>
    <x v="2"/>
    <x v="7"/>
    <s v="HKD"/>
    <x v="1916"/>
    <x v="1917"/>
    <b v="0"/>
    <n v="70"/>
    <x v="1"/>
    <x v="29"/>
    <x v="2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x v="1918"/>
    <b v="0"/>
    <n v="9"/>
    <x v="1"/>
    <x v="29"/>
    <x v="2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x v="1919"/>
    <b v="0"/>
    <n v="8"/>
    <x v="1"/>
    <x v="29"/>
    <x v="2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x v="1920"/>
    <b v="0"/>
    <n v="105"/>
    <x v="1"/>
    <x v="29"/>
    <x v="2"/>
  </r>
  <r>
    <n v="1921"/>
    <s v="The Fine Spirits are making an album!"/>
    <s v="The Fine Spirits are making an album, but we need your help!"/>
    <x v="15"/>
    <n v="2052"/>
    <x v="0"/>
    <x v="0"/>
    <s v="USD"/>
    <x v="1920"/>
    <x v="1921"/>
    <b v="0"/>
    <n v="38"/>
    <x v="0"/>
    <x v="14"/>
    <x v="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x v="1922"/>
    <b v="0"/>
    <n v="64"/>
    <x v="0"/>
    <x v="14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x v="1923"/>
    <b v="0"/>
    <n v="13"/>
    <x v="0"/>
    <x v="14"/>
    <x v="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x v="1924"/>
    <b v="0"/>
    <n v="33"/>
    <x v="0"/>
    <x v="14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x v="1925"/>
    <b v="0"/>
    <n v="52"/>
    <x v="0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b v="0"/>
    <n v="107"/>
    <x v="0"/>
    <x v="14"/>
    <x v="4"/>
  </r>
  <r>
    <n v="1927"/>
    <s v="GBS Detroit Presents Hampshire"/>
    <s v="Hampshire is headed to GBS Detroit."/>
    <x v="20"/>
    <n v="620"/>
    <x v="0"/>
    <x v="0"/>
    <s v="USD"/>
    <x v="1926"/>
    <x v="1927"/>
    <b v="0"/>
    <n v="11"/>
    <x v="0"/>
    <x v="14"/>
    <x v="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x v="1928"/>
    <b v="0"/>
    <n v="34"/>
    <x v="0"/>
    <x v="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x v="1929"/>
    <b v="0"/>
    <n v="75"/>
    <x v="0"/>
    <x v="14"/>
    <x v="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x v="1930"/>
    <b v="0"/>
    <n v="26"/>
    <x v="0"/>
    <x v="14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x v="1931"/>
    <b v="0"/>
    <n v="50"/>
    <x v="0"/>
    <x v="1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x v="1932"/>
    <b v="0"/>
    <n v="80"/>
    <x v="0"/>
    <x v="14"/>
    <x v="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x v="1933"/>
    <b v="0"/>
    <n v="110"/>
    <x v="0"/>
    <x v="14"/>
    <x v="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x v="1934"/>
    <b v="0"/>
    <n v="77"/>
    <x v="0"/>
    <x v="14"/>
    <x v="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x v="1935"/>
    <b v="0"/>
    <n v="50"/>
    <x v="0"/>
    <x v="14"/>
    <x v="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x v="1936"/>
    <b v="0"/>
    <n v="145"/>
    <x v="0"/>
    <x v="14"/>
    <x v="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x v="1937"/>
    <b v="0"/>
    <n v="29"/>
    <x v="0"/>
    <x v="14"/>
    <x v="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x v="1938"/>
    <b v="0"/>
    <n v="114"/>
    <x v="0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x v="1939"/>
    <b v="0"/>
    <n v="96"/>
    <x v="0"/>
    <x v="14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x v="1940"/>
    <b v="0"/>
    <n v="31"/>
    <x v="0"/>
    <x v="14"/>
    <x v="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x v="1941"/>
    <b v="1"/>
    <n v="4883"/>
    <x v="0"/>
    <x v="30"/>
    <x v="2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x v="1942"/>
    <b v="1"/>
    <n v="95"/>
    <x v="0"/>
    <x v="30"/>
    <x v="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x v="1943"/>
    <b v="1"/>
    <n v="2478"/>
    <x v="0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b v="1"/>
    <n v="1789"/>
    <x v="0"/>
    <x v="30"/>
    <x v="2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x v="1945"/>
    <b v="1"/>
    <n v="680"/>
    <x v="0"/>
    <x v="30"/>
    <x v="2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x v="1946"/>
    <b v="1"/>
    <n v="70"/>
    <x v="0"/>
    <x v="3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b v="1"/>
    <n v="23"/>
    <x v="0"/>
    <x v="30"/>
    <x v="2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x v="1948"/>
    <b v="1"/>
    <n v="4245"/>
    <x v="0"/>
    <x v="30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x v="1949"/>
    <b v="1"/>
    <n v="943"/>
    <x v="0"/>
    <x v="30"/>
    <x v="2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x v="1950"/>
    <b v="1"/>
    <n v="1876"/>
    <x v="0"/>
    <x v="30"/>
    <x v="2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x v="1951"/>
    <b v="1"/>
    <n v="834"/>
    <x v="0"/>
    <x v="3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x v="1952"/>
    <b v="1"/>
    <n v="682"/>
    <x v="0"/>
    <x v="30"/>
    <x v="2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x v="1953"/>
    <b v="1"/>
    <n v="147"/>
    <x v="0"/>
    <x v="30"/>
    <x v="2"/>
  </r>
  <r>
    <n v="1954"/>
    <s v="Orison â€“ Rethink the Power of Energy"/>
    <s v="The First Home Battery System You Simply Plug in to Install"/>
    <x v="63"/>
    <n v="349474"/>
    <x v="0"/>
    <x v="0"/>
    <s v="USD"/>
    <x v="1953"/>
    <x v="1954"/>
    <b v="1"/>
    <n v="415"/>
    <x v="0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b v="1"/>
    <n v="290"/>
    <x v="0"/>
    <x v="30"/>
    <x v="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x v="1956"/>
    <b v="1"/>
    <n v="365"/>
    <x v="0"/>
    <x v="30"/>
    <x v="2"/>
  </r>
  <r>
    <n v="1957"/>
    <s v="freeSoC and freeSoC Mini"/>
    <s v="An open hardware platform for the best microcontroller in the world."/>
    <x v="11"/>
    <n v="50251.41"/>
    <x v="0"/>
    <x v="0"/>
    <s v="USD"/>
    <x v="1956"/>
    <x v="1957"/>
    <b v="1"/>
    <n v="660"/>
    <x v="0"/>
    <x v="30"/>
    <x v="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x v="1958"/>
    <b v="1"/>
    <n v="1356"/>
    <x v="0"/>
    <x v="30"/>
    <x v="2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x v="1959"/>
    <b v="1"/>
    <n v="424"/>
    <x v="0"/>
    <x v="30"/>
    <x v="2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x v="1960"/>
    <b v="1"/>
    <n v="33"/>
    <x v="0"/>
    <x v="30"/>
    <x v="2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x v="1961"/>
    <b v="1"/>
    <n v="1633"/>
    <x v="0"/>
    <x v="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b v="1"/>
    <n v="306"/>
    <x v="0"/>
    <x v="30"/>
    <x v="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x v="1963"/>
    <b v="1"/>
    <n v="205"/>
    <x v="0"/>
    <x v="30"/>
    <x v="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x v="1964"/>
    <b v="1"/>
    <n v="1281"/>
    <x v="0"/>
    <x v="30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x v="1965"/>
    <b v="1"/>
    <n v="103"/>
    <x v="0"/>
    <x v="30"/>
    <x v="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x v="1966"/>
    <b v="1"/>
    <n v="1513"/>
    <x v="0"/>
    <x v="30"/>
    <x v="2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x v="1967"/>
    <b v="1"/>
    <n v="405"/>
    <x v="0"/>
    <x v="30"/>
    <x v="2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x v="1968"/>
    <b v="1"/>
    <n v="510"/>
    <x v="0"/>
    <x v="30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x v="1969"/>
    <b v="1"/>
    <n v="1887"/>
    <x v="0"/>
    <x v="30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x v="1970"/>
    <b v="1"/>
    <n v="701"/>
    <x v="0"/>
    <x v="30"/>
    <x v="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b v="1"/>
    <n v="3863"/>
    <x v="0"/>
    <x v="30"/>
    <x v="2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x v="1972"/>
    <b v="1"/>
    <n v="238"/>
    <x v="0"/>
    <x v="30"/>
    <x v="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x v="1973"/>
    <b v="1"/>
    <n v="2051"/>
    <x v="0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b v="1"/>
    <n v="402"/>
    <x v="0"/>
    <x v="30"/>
    <x v="2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x v="1975"/>
    <b v="1"/>
    <n v="253"/>
    <x v="0"/>
    <x v="30"/>
    <x v="2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x v="1976"/>
    <b v="1"/>
    <n v="473"/>
    <x v="0"/>
    <x v="30"/>
    <x v="2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x v="1977"/>
    <b v="1"/>
    <n v="821"/>
    <x v="0"/>
    <x v="30"/>
    <x v="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b v="1"/>
    <n v="388"/>
    <x v="0"/>
    <x v="30"/>
    <x v="2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x v="1979"/>
    <b v="1"/>
    <n v="813"/>
    <x v="0"/>
    <x v="30"/>
    <x v="2"/>
  </r>
  <r>
    <n v="1980"/>
    <s v="YOUMO - Your Smart Modular Power Strip"/>
    <s v="Multi-power charging that is smarter, stylish and designed for you."/>
    <x v="63"/>
    <n v="177412.01"/>
    <x v="0"/>
    <x v="12"/>
    <s v="EUR"/>
    <x v="1979"/>
    <x v="1980"/>
    <b v="1"/>
    <n v="1945"/>
    <x v="0"/>
    <x v="3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x v="1981"/>
    <b v="0"/>
    <n v="12"/>
    <x v="1"/>
    <x v="31"/>
    <x v="8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x v="1982"/>
    <b v="0"/>
    <n v="0"/>
    <x v="1"/>
    <x v="31"/>
    <x v="8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x v="1983"/>
    <b v="0"/>
    <n v="16"/>
    <x v="1"/>
    <x v="31"/>
    <x v="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x v="1984"/>
    <b v="0"/>
    <n v="7"/>
    <x v="1"/>
    <x v="31"/>
    <x v="8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x v="1985"/>
    <b v="0"/>
    <n v="4"/>
    <x v="1"/>
    <x v="31"/>
    <x v="8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x v="1986"/>
    <b v="0"/>
    <n v="1"/>
    <x v="1"/>
    <x v="31"/>
    <x v="8"/>
  </r>
  <r>
    <n v="1987"/>
    <s v="Ethiopia: Beheld"/>
    <s v="A collection of images that depicts the beauty and diversity within Ethiopia"/>
    <x v="62"/>
    <n v="2336"/>
    <x v="2"/>
    <x v="1"/>
    <s v="GBP"/>
    <x v="1986"/>
    <x v="1987"/>
    <b v="0"/>
    <n v="28"/>
    <x v="1"/>
    <x v="31"/>
    <x v="8"/>
  </r>
  <r>
    <n v="1988"/>
    <s v="Phillip Michael Photography"/>
    <s v="Expressing art in an image!"/>
    <x v="12"/>
    <n v="25"/>
    <x v="2"/>
    <x v="0"/>
    <s v="USD"/>
    <x v="1987"/>
    <x v="1988"/>
    <b v="0"/>
    <n v="1"/>
    <x v="1"/>
    <x v="31"/>
    <x v="8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x v="1989"/>
    <b v="0"/>
    <n v="1"/>
    <x v="1"/>
    <x v="31"/>
    <x v="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x v="1990"/>
    <b v="0"/>
    <n v="5"/>
    <x v="1"/>
    <x v="31"/>
    <x v="8"/>
  </r>
  <r>
    <n v="1991"/>
    <s v="Portraits of Resilience"/>
    <s v="Taking (and giving) professional portraits of survivors of human trafficking in Myanmar."/>
    <x v="13"/>
    <n v="140"/>
    <x v="2"/>
    <x v="0"/>
    <s v="USD"/>
    <x v="1990"/>
    <x v="1991"/>
    <b v="0"/>
    <n v="3"/>
    <x v="1"/>
    <x v="31"/>
    <x v="8"/>
  </r>
  <r>
    <n v="1992"/>
    <s v="The Wonderful World of Princes &amp; Princesses"/>
    <s v="A complete revamp of all the Disney Princes &amp; Princesses!"/>
    <x v="15"/>
    <n v="2"/>
    <x v="2"/>
    <x v="0"/>
    <s v="USD"/>
    <x v="1991"/>
    <x v="1992"/>
    <b v="0"/>
    <n v="2"/>
    <x v="1"/>
    <x v="31"/>
    <x v="8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x v="1993"/>
    <b v="0"/>
    <n v="0"/>
    <x v="1"/>
    <x v="31"/>
    <x v="8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x v="1994"/>
    <b v="0"/>
    <n v="0"/>
    <x v="1"/>
    <x v="31"/>
    <x v="8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x v="1995"/>
    <b v="0"/>
    <n v="3"/>
    <x v="1"/>
    <x v="31"/>
    <x v="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x v="1996"/>
    <b v="0"/>
    <n v="0"/>
    <x v="1"/>
    <x v="31"/>
    <x v="8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x v="1997"/>
    <b v="0"/>
    <n v="0"/>
    <x v="1"/>
    <x v="31"/>
    <x v="8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x v="1998"/>
    <b v="0"/>
    <n v="3"/>
    <x v="1"/>
    <x v="31"/>
    <x v="8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x v="1999"/>
    <b v="0"/>
    <n v="7"/>
    <x v="1"/>
    <x v="31"/>
    <x v="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x v="2000"/>
    <b v="0"/>
    <n v="25"/>
    <x v="1"/>
    <x v="31"/>
    <x v="8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x v="2001"/>
    <b v="1"/>
    <n v="1637"/>
    <x v="0"/>
    <x v="30"/>
    <x v="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x v="2002"/>
    <b v="1"/>
    <n v="1375"/>
    <x v="0"/>
    <x v="30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b v="1"/>
    <n v="17"/>
    <x v="0"/>
    <x v="30"/>
    <x v="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x v="2004"/>
    <b v="1"/>
    <n v="354"/>
    <x v="0"/>
    <x v="30"/>
    <x v="2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x v="2005"/>
    <b v="1"/>
    <n v="191"/>
    <x v="0"/>
    <x v="30"/>
    <x v="2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b v="1"/>
    <n v="303"/>
    <x v="0"/>
    <x v="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b v="1"/>
    <n v="137"/>
    <x v="0"/>
    <x v="30"/>
    <x v="2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x v="2008"/>
    <b v="1"/>
    <n v="41"/>
    <x v="0"/>
    <x v="30"/>
    <x v="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x v="2009"/>
    <b v="1"/>
    <n v="398"/>
    <x v="0"/>
    <x v="30"/>
    <x v="2"/>
  </r>
  <r>
    <n v="2010"/>
    <s v="Weighitz: Weigh Smarter"/>
    <s v="Weighitz are miniature smart scales designed to weigh anything in the home."/>
    <x v="11"/>
    <n v="96015.9"/>
    <x v="0"/>
    <x v="0"/>
    <s v="USD"/>
    <x v="2009"/>
    <x v="2010"/>
    <b v="1"/>
    <n v="1737"/>
    <x v="0"/>
    <x v="3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x v="2011"/>
    <b v="1"/>
    <n v="971"/>
    <x v="0"/>
    <x v="3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x v="2012"/>
    <b v="1"/>
    <n v="183"/>
    <x v="0"/>
    <x v="30"/>
    <x v="2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x v="2013"/>
    <b v="1"/>
    <n v="4562"/>
    <x v="0"/>
    <x v="30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x v="2014"/>
    <b v="1"/>
    <n v="26457"/>
    <x v="0"/>
    <x v="30"/>
    <x v="2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x v="2015"/>
    <b v="1"/>
    <n v="162"/>
    <x v="0"/>
    <x v="30"/>
    <x v="2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x v="2016"/>
    <b v="1"/>
    <n v="479"/>
    <x v="0"/>
    <x v="30"/>
    <x v="2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b v="1"/>
    <n v="426"/>
    <x v="0"/>
    <x v="30"/>
    <x v="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x v="2018"/>
    <b v="1"/>
    <n v="450"/>
    <x v="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b v="1"/>
    <n v="1780"/>
    <x v="0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x v="2020"/>
    <b v="1"/>
    <n v="122"/>
    <x v="0"/>
    <x v="3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b v="1"/>
    <n v="95"/>
    <x v="0"/>
    <x v="30"/>
    <x v="2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x v="2022"/>
    <b v="1"/>
    <n v="325"/>
    <x v="0"/>
    <x v="30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x v="2023"/>
    <b v="1"/>
    <n v="353"/>
    <x v="0"/>
    <x v="30"/>
    <x v="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x v="2024"/>
    <b v="1"/>
    <n v="105"/>
    <x v="0"/>
    <x v="30"/>
    <x v="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x v="2025"/>
    <b v="1"/>
    <n v="729"/>
    <x v="0"/>
    <x v="30"/>
    <x v="2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x v="2026"/>
    <b v="1"/>
    <n v="454"/>
    <x v="0"/>
    <x v="30"/>
    <x v="2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x v="2027"/>
    <b v="1"/>
    <n v="539"/>
    <x v="0"/>
    <x v="30"/>
    <x v="2"/>
  </r>
  <r>
    <n v="2028"/>
    <s v="Building the Open Source Bussard Fusion Reactor "/>
    <s v="Building an open source Bussard fusion reactor, aka the Polywell."/>
    <x v="9"/>
    <n v="3785"/>
    <x v="0"/>
    <x v="0"/>
    <s v="USD"/>
    <x v="2027"/>
    <x v="2028"/>
    <b v="1"/>
    <n v="79"/>
    <x v="0"/>
    <x v="30"/>
    <x v="2"/>
  </r>
  <r>
    <n v="2029"/>
    <s v="Lumin8 Pro"/>
    <s v="Lumin8 Pro is a fun and easy to use light controller that makes light dance to your favorite music."/>
    <x v="30"/>
    <n v="9030"/>
    <x v="0"/>
    <x v="0"/>
    <s v="USD"/>
    <x v="2028"/>
    <x v="2029"/>
    <b v="1"/>
    <n v="94"/>
    <x v="0"/>
    <x v="30"/>
    <x v="2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x v="2030"/>
    <b v="1"/>
    <n v="625"/>
    <x v="0"/>
    <x v="30"/>
    <x v="2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x v="2031"/>
    <b v="1"/>
    <n v="508"/>
    <x v="0"/>
    <x v="30"/>
    <x v="2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x v="2032"/>
    <b v="1"/>
    <n v="531"/>
    <x v="0"/>
    <x v="3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x v="2033"/>
    <b v="1"/>
    <n v="158"/>
    <x v="0"/>
    <x v="3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b v="1"/>
    <n v="508"/>
    <x v="0"/>
    <x v="30"/>
    <x v="2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x v="2035"/>
    <b v="1"/>
    <n v="644"/>
    <x v="0"/>
    <x v="30"/>
    <x v="2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x v="2036"/>
    <b v="1"/>
    <n v="848"/>
    <x v="0"/>
    <x v="30"/>
    <x v="2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x v="2037"/>
    <b v="1"/>
    <n v="429"/>
    <x v="0"/>
    <x v="30"/>
    <x v="2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x v="2038"/>
    <b v="1"/>
    <n v="204"/>
    <x v="0"/>
    <x v="30"/>
    <x v="2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x v="2039"/>
    <b v="1"/>
    <n v="379"/>
    <x v="0"/>
    <x v="30"/>
    <x v="2"/>
  </r>
  <r>
    <n v="2040"/>
    <s v="Programmable Capacitor"/>
    <s v="4.29 Billion+ Capacitor Combinations._x000a_No Coding Required."/>
    <x v="9"/>
    <n v="7445.14"/>
    <x v="0"/>
    <x v="0"/>
    <s v="USD"/>
    <x v="2039"/>
    <x v="2040"/>
    <b v="1"/>
    <n v="271"/>
    <x v="0"/>
    <x v="30"/>
    <x v="2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x v="2041"/>
    <b v="0"/>
    <n v="120"/>
    <x v="0"/>
    <x v="3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x v="2042"/>
    <b v="0"/>
    <n v="140"/>
    <x v="0"/>
    <x v="30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x v="2043"/>
    <b v="0"/>
    <n v="193"/>
    <x v="0"/>
    <x v="3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x v="2044"/>
    <b v="0"/>
    <n v="180"/>
    <x v="0"/>
    <x v="30"/>
    <x v="2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b v="0"/>
    <n v="263"/>
    <x v="0"/>
    <x v="30"/>
    <x v="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x v="2046"/>
    <b v="0"/>
    <n v="217"/>
    <x v="0"/>
    <x v="30"/>
    <x v="2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x v="2047"/>
    <b v="0"/>
    <n v="443"/>
    <x v="0"/>
    <x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x v="2048"/>
    <b v="0"/>
    <n v="1373"/>
    <x v="0"/>
    <x v="30"/>
    <x v="2"/>
  </r>
  <r>
    <n v="2049"/>
    <s v="LOCK8 - the World's First Smart Bike Lock"/>
    <s v="Keyless. Alarm secured. GPS tracking."/>
    <x v="63"/>
    <n v="60095.35"/>
    <x v="0"/>
    <x v="1"/>
    <s v="GBP"/>
    <x v="2048"/>
    <x v="2049"/>
    <b v="0"/>
    <n v="742"/>
    <x v="0"/>
    <x v="3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x v="2050"/>
    <b v="0"/>
    <n v="170"/>
    <x v="0"/>
    <x v="30"/>
    <x v="2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x v="2051"/>
    <b v="0"/>
    <n v="242"/>
    <x v="0"/>
    <x v="30"/>
    <x v="2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x v="2052"/>
    <b v="0"/>
    <n v="541"/>
    <x v="0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x v="2053"/>
    <b v="0"/>
    <n v="121"/>
    <x v="0"/>
    <x v="30"/>
    <x v="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x v="2054"/>
    <b v="0"/>
    <n v="621"/>
    <x v="0"/>
    <x v="30"/>
    <x v="2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x v="2055"/>
    <b v="0"/>
    <n v="101"/>
    <x v="0"/>
    <x v="30"/>
    <x v="2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x v="2056"/>
    <b v="0"/>
    <n v="554"/>
    <x v="0"/>
    <x v="30"/>
    <x v="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x v="2057"/>
    <b v="0"/>
    <n v="666"/>
    <x v="0"/>
    <x v="30"/>
    <x v="2"/>
  </r>
  <r>
    <n v="2058"/>
    <s v="Raspberry Pi Debug Clip"/>
    <s v="Making using the serial terminal on the Raspberry Pi as easy as Pi!"/>
    <x v="317"/>
    <n v="4308"/>
    <x v="0"/>
    <x v="1"/>
    <s v="GBP"/>
    <x v="2057"/>
    <x v="2058"/>
    <b v="0"/>
    <n v="410"/>
    <x v="0"/>
    <x v="3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b v="0"/>
    <n v="375"/>
    <x v="0"/>
    <x v="30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x v="2060"/>
    <b v="0"/>
    <n v="1364"/>
    <x v="0"/>
    <x v="30"/>
    <x v="2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x v="2061"/>
    <b v="0"/>
    <n v="35"/>
    <x v="0"/>
    <x v="30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x v="2062"/>
    <b v="0"/>
    <n v="203"/>
    <x v="0"/>
    <x v="30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x v="2063"/>
    <b v="0"/>
    <n v="49"/>
    <x v="0"/>
    <x v="30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x v="2064"/>
    <b v="0"/>
    <n v="5812"/>
    <x v="0"/>
    <x v="3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b v="0"/>
    <n v="1556"/>
    <x v="0"/>
    <x v="30"/>
    <x v="2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x v="2066"/>
    <b v="0"/>
    <n v="65"/>
    <x v="0"/>
    <x v="30"/>
    <x v="2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x v="2067"/>
    <b v="0"/>
    <n v="10"/>
    <x v="0"/>
    <x v="30"/>
    <x v="2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x v="2068"/>
    <b v="0"/>
    <n v="76"/>
    <x v="0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x v="2069"/>
    <b v="0"/>
    <n v="263"/>
    <x v="0"/>
    <x v="30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x v="2070"/>
    <b v="0"/>
    <n v="1530"/>
    <x v="0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x v="2071"/>
    <b v="0"/>
    <n v="278"/>
    <x v="0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x v="2072"/>
    <b v="0"/>
    <n v="350"/>
    <x v="0"/>
    <x v="30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x v="2073"/>
    <b v="0"/>
    <n v="470"/>
    <x v="0"/>
    <x v="30"/>
    <x v="2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x v="2074"/>
    <b v="0"/>
    <n v="3"/>
    <x v="0"/>
    <x v="30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x v="2075"/>
    <b v="0"/>
    <n v="8200"/>
    <x v="0"/>
    <x v="30"/>
    <x v="2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x v="2076"/>
    <b v="0"/>
    <n v="8359"/>
    <x v="0"/>
    <x v="30"/>
    <x v="2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x v="2077"/>
    <b v="0"/>
    <n v="188"/>
    <x v="0"/>
    <x v="30"/>
    <x v="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x v="2078"/>
    <b v="0"/>
    <n v="48"/>
    <x v="0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x v="2079"/>
    <b v="0"/>
    <n v="607"/>
    <x v="0"/>
    <x v="30"/>
    <x v="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x v="2080"/>
    <b v="0"/>
    <n v="50"/>
    <x v="0"/>
    <x v="30"/>
    <x v="2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x v="2081"/>
    <b v="0"/>
    <n v="55"/>
    <x v="0"/>
    <x v="14"/>
    <x v="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x v="2082"/>
    <b v="0"/>
    <n v="38"/>
    <x v="0"/>
    <x v="14"/>
    <x v="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x v="2083"/>
    <b v="0"/>
    <n v="25"/>
    <x v="0"/>
    <x v="14"/>
    <x v="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x v="2084"/>
    <b v="0"/>
    <n v="46"/>
    <x v="0"/>
    <x v="14"/>
    <x v="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x v="2085"/>
    <b v="0"/>
    <n v="83"/>
    <x v="0"/>
    <x v="14"/>
    <x v="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x v="2086"/>
    <b v="0"/>
    <n v="35"/>
    <x v="0"/>
    <x v="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b v="0"/>
    <n v="25"/>
    <x v="0"/>
    <x v="14"/>
    <x v="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x v="2088"/>
    <b v="0"/>
    <n v="75"/>
    <x v="0"/>
    <x v="14"/>
    <x v="4"/>
  </r>
  <r>
    <n v="2089"/>
    <s v="Little Moses EP"/>
    <s v="Little Moses is trying to record their first EP, and we can't do it without your help!"/>
    <x v="30"/>
    <n v="3010.01"/>
    <x v="0"/>
    <x v="0"/>
    <s v="USD"/>
    <x v="2088"/>
    <x v="2089"/>
    <b v="0"/>
    <n v="62"/>
    <x v="0"/>
    <x v="1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x v="2090"/>
    <b v="0"/>
    <n v="160"/>
    <x v="0"/>
    <x v="14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x v="2091"/>
    <b v="0"/>
    <n v="246"/>
    <x v="0"/>
    <x v="14"/>
    <x v="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x v="2092"/>
    <b v="0"/>
    <n v="55"/>
    <x v="0"/>
    <x v="14"/>
    <x v="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x v="2093"/>
    <b v="0"/>
    <n v="23"/>
    <x v="0"/>
    <x v="14"/>
    <x v="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x v="2094"/>
    <b v="0"/>
    <n v="72"/>
    <x v="0"/>
    <x v="14"/>
    <x v="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x v="2095"/>
    <b v="0"/>
    <n v="22"/>
    <x v="0"/>
    <x v="14"/>
    <x v="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x v="2096"/>
    <b v="0"/>
    <n v="14"/>
    <x v="0"/>
    <x v="14"/>
    <x v="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x v="2097"/>
    <b v="0"/>
    <n v="38"/>
    <x v="0"/>
    <x v="14"/>
    <x v="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x v="2098"/>
    <b v="0"/>
    <n v="32"/>
    <x v="0"/>
    <x v="14"/>
    <x v="4"/>
  </r>
  <r>
    <n v="2099"/>
    <s v="Roosevelt Died."/>
    <s v="Our tour van died, we need help!"/>
    <x v="9"/>
    <n v="3971"/>
    <x v="0"/>
    <x v="0"/>
    <s v="USD"/>
    <x v="2098"/>
    <x v="2099"/>
    <b v="0"/>
    <n v="63"/>
    <x v="0"/>
    <x v="14"/>
    <x v="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x v="2100"/>
    <b v="0"/>
    <n v="27"/>
    <x v="0"/>
    <x v="14"/>
    <x v="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x v="2101"/>
    <b v="0"/>
    <n v="44"/>
    <x v="0"/>
    <x v="14"/>
    <x v="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x v="2102"/>
    <b v="0"/>
    <n v="38"/>
    <x v="0"/>
    <x v="14"/>
    <x v="4"/>
  </r>
  <r>
    <n v="2103"/>
    <s v="Matthew Moon's New Album"/>
    <s v="Indie rocker, Matthew Moon, has something to share with you..."/>
    <x v="198"/>
    <n v="11364"/>
    <x v="0"/>
    <x v="0"/>
    <s v="USD"/>
    <x v="2102"/>
    <x v="2103"/>
    <b v="0"/>
    <n v="115"/>
    <x v="0"/>
    <x v="14"/>
    <x v="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x v="2104"/>
    <b v="0"/>
    <n v="37"/>
    <x v="0"/>
    <x v="14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x v="2105"/>
    <b v="0"/>
    <n v="99"/>
    <x v="0"/>
    <x v="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x v="2106"/>
    <b v="0"/>
    <n v="44"/>
    <x v="0"/>
    <x v="14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x v="2107"/>
    <b v="0"/>
    <n v="58"/>
    <x v="0"/>
    <x v="14"/>
    <x v="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x v="2108"/>
    <b v="0"/>
    <n v="191"/>
    <x v="0"/>
    <x v="14"/>
    <x v="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x v="2109"/>
    <b v="0"/>
    <n v="40"/>
    <x v="0"/>
    <x v="14"/>
    <x v="4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x v="2110"/>
    <b v="0"/>
    <n v="38"/>
    <x v="0"/>
    <x v="14"/>
    <x v="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x v="2111"/>
    <b v="0"/>
    <n v="39"/>
    <x v="0"/>
    <x v="14"/>
    <x v="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x v="2112"/>
    <b v="0"/>
    <n v="11"/>
    <x v="0"/>
    <x v="14"/>
    <x v="4"/>
  </r>
  <r>
    <n v="2113"/>
    <s v="Summer Underground // Honeycomb LP"/>
    <s v="Help us fund our second full-length album Honeycomb!"/>
    <x v="39"/>
    <n v="7340"/>
    <x v="0"/>
    <x v="0"/>
    <s v="USD"/>
    <x v="2112"/>
    <x v="2113"/>
    <b v="0"/>
    <n v="107"/>
    <x v="0"/>
    <x v="14"/>
    <x v="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b v="0"/>
    <n v="147"/>
    <x v="0"/>
    <x v="14"/>
    <x v="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x v="2115"/>
    <b v="0"/>
    <n v="36"/>
    <x v="0"/>
    <x v="14"/>
    <x v="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x v="2116"/>
    <b v="0"/>
    <n v="92"/>
    <x v="0"/>
    <x v="14"/>
    <x v="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x v="2117"/>
    <b v="0"/>
    <n v="35"/>
    <x v="0"/>
    <x v="14"/>
    <x v="4"/>
  </r>
  <r>
    <n v="2118"/>
    <s v="PORCHES. vs. THE U.S.A."/>
    <s v="PORCHES.  and Documentarians tour from New York to San Francisco and back."/>
    <x v="28"/>
    <n v="1346.11"/>
    <x v="0"/>
    <x v="0"/>
    <s v="USD"/>
    <x v="2117"/>
    <x v="2118"/>
    <b v="0"/>
    <n v="17"/>
    <x v="0"/>
    <x v="14"/>
    <x v="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x v="2119"/>
    <b v="0"/>
    <n v="22"/>
    <x v="0"/>
    <x v="14"/>
    <x v="4"/>
  </r>
  <r>
    <n v="2120"/>
    <s v="Hearty Har Full Length Album"/>
    <s v="&lt;3_x000a_Coming in from outer space. Help Hearty Har record their 1st album!!"/>
    <x v="6"/>
    <n v="8070.43"/>
    <x v="0"/>
    <x v="0"/>
    <s v="USD"/>
    <x v="2119"/>
    <x v="2120"/>
    <b v="0"/>
    <n v="69"/>
    <x v="0"/>
    <x v="14"/>
    <x v="4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x v="2121"/>
    <b v="0"/>
    <n v="10"/>
    <x v="1"/>
    <x v="17"/>
    <x v="6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x v="2122"/>
    <b v="0"/>
    <n v="3"/>
    <x v="1"/>
    <x v="17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b v="0"/>
    <n v="5"/>
    <x v="1"/>
    <x v="17"/>
    <x v="6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x v="2124"/>
    <b v="0"/>
    <n v="5"/>
    <x v="1"/>
    <x v="17"/>
    <x v="6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x v="2125"/>
    <b v="0"/>
    <n v="27"/>
    <x v="1"/>
    <x v="17"/>
    <x v="6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x v="2126"/>
    <b v="0"/>
    <n v="2"/>
    <x v="1"/>
    <x v="17"/>
    <x v="6"/>
  </r>
  <r>
    <n v="2127"/>
    <s v="Three Monkeys - Part 1: Into the Abyss"/>
    <s v="Three Monkeys is an audio adventure game for PC."/>
    <x v="89"/>
    <n v="8076"/>
    <x v="2"/>
    <x v="1"/>
    <s v="GBP"/>
    <x v="2126"/>
    <x v="2127"/>
    <b v="0"/>
    <n v="236"/>
    <x v="1"/>
    <x v="17"/>
    <x v="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x v="2128"/>
    <b v="0"/>
    <n v="1"/>
    <x v="1"/>
    <x v="17"/>
    <x v="6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x v="2129"/>
    <b v="0"/>
    <n v="12"/>
    <x v="1"/>
    <x v="17"/>
    <x v="6"/>
  </r>
  <r>
    <n v="2130"/>
    <s v="Wondrous Adventures: A Kid's Game"/>
    <s v="You are the hero tasked to save your home from the villainous Sanword."/>
    <x v="247"/>
    <n v="85"/>
    <x v="2"/>
    <x v="0"/>
    <s v="USD"/>
    <x v="2129"/>
    <x v="2130"/>
    <b v="0"/>
    <n v="4"/>
    <x v="1"/>
    <x v="17"/>
    <x v="6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x v="2131"/>
    <b v="0"/>
    <n v="3"/>
    <x v="1"/>
    <x v="17"/>
    <x v="6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b v="0"/>
    <n v="99"/>
    <x v="1"/>
    <x v="17"/>
    <x v="6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x v="2133"/>
    <b v="0"/>
    <n v="3"/>
    <x v="1"/>
    <x v="17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x v="2134"/>
    <b v="0"/>
    <n v="3"/>
    <x v="1"/>
    <x v="17"/>
    <x v="6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x v="2135"/>
    <b v="0"/>
    <n v="22"/>
    <x v="1"/>
    <x v="17"/>
    <x v="6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x v="2136"/>
    <b v="0"/>
    <n v="4"/>
    <x v="1"/>
    <x v="17"/>
    <x v="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x v="2137"/>
    <b v="0"/>
    <n v="534"/>
    <x v="1"/>
    <x v="17"/>
    <x v="6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x v="2138"/>
    <b v="0"/>
    <n v="12"/>
    <x v="1"/>
    <x v="17"/>
    <x v="6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x v="2139"/>
    <b v="0"/>
    <n v="56"/>
    <x v="1"/>
    <x v="17"/>
    <x v="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x v="2140"/>
    <b v="0"/>
    <n v="11"/>
    <x v="1"/>
    <x v="17"/>
    <x v="6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x v="2141"/>
    <b v="0"/>
    <n v="0"/>
    <x v="1"/>
    <x v="17"/>
    <x v="6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x v="2142"/>
    <b v="0"/>
    <n v="12"/>
    <x v="1"/>
    <x v="17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x v="2143"/>
    <b v="0"/>
    <n v="5"/>
    <x v="1"/>
    <x v="17"/>
    <x v="6"/>
  </r>
  <r>
    <n v="2144"/>
    <s v="Project Starborn"/>
    <s v="A thousand community-built sandbox games (and more!) with a fully-customizable game engine."/>
    <x v="322"/>
    <n v="607"/>
    <x v="2"/>
    <x v="0"/>
    <s v="USD"/>
    <x v="2143"/>
    <x v="2144"/>
    <b v="0"/>
    <n v="24"/>
    <x v="1"/>
    <x v="17"/>
    <x v="6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x v="2145"/>
    <b v="0"/>
    <n v="89"/>
    <x v="1"/>
    <x v="17"/>
    <x v="6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x v="2146"/>
    <b v="0"/>
    <n v="1"/>
    <x v="1"/>
    <x v="17"/>
    <x v="6"/>
  </r>
  <r>
    <n v="2147"/>
    <s v="Johnny Rocketfingers 3"/>
    <s v="A Point and Click Adventure on Steroids."/>
    <x v="303"/>
    <n v="2716"/>
    <x v="2"/>
    <x v="0"/>
    <s v="USD"/>
    <x v="2146"/>
    <x v="2147"/>
    <b v="0"/>
    <n v="55"/>
    <x v="1"/>
    <x v="17"/>
    <x v="6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x v="2148"/>
    <b v="0"/>
    <n v="2"/>
    <x v="1"/>
    <x v="17"/>
    <x v="6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x v="2149"/>
    <b v="0"/>
    <n v="0"/>
    <x v="1"/>
    <x v="17"/>
    <x v="6"/>
  </r>
  <r>
    <n v="2150"/>
    <s v="The Unknown Door"/>
    <s v="A pixel styled open world detective game."/>
    <x v="63"/>
    <n v="405"/>
    <x v="2"/>
    <x v="10"/>
    <s v="NOK"/>
    <x v="2149"/>
    <x v="2150"/>
    <b v="0"/>
    <n v="4"/>
    <x v="1"/>
    <x v="17"/>
    <x v="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x v="2151"/>
    <b v="0"/>
    <n v="6"/>
    <x v="1"/>
    <x v="17"/>
    <x v="6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x v="2152"/>
    <b v="0"/>
    <n v="4"/>
    <x v="1"/>
    <x v="17"/>
    <x v="6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x v="2153"/>
    <b v="0"/>
    <n v="4"/>
    <x v="1"/>
    <x v="17"/>
    <x v="6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x v="2154"/>
    <b v="0"/>
    <n v="2"/>
    <x v="1"/>
    <x v="17"/>
    <x v="6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x v="2155"/>
    <b v="0"/>
    <n v="5"/>
    <x v="1"/>
    <x v="17"/>
    <x v="6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x v="2156"/>
    <b v="0"/>
    <n v="83"/>
    <x v="1"/>
    <x v="17"/>
    <x v="6"/>
  </r>
  <r>
    <n v="2157"/>
    <s v="Nin"/>
    <s v="Gamers and 90's fans unite in this small tale of epic proportions!"/>
    <x v="96"/>
    <n v="21144"/>
    <x v="2"/>
    <x v="0"/>
    <s v="USD"/>
    <x v="2156"/>
    <x v="2157"/>
    <b v="0"/>
    <n v="57"/>
    <x v="1"/>
    <x v="17"/>
    <x v="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x v="2158"/>
    <b v="0"/>
    <n v="311"/>
    <x v="1"/>
    <x v="17"/>
    <x v="6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b v="0"/>
    <n v="2"/>
    <x v="1"/>
    <x v="17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x v="2160"/>
    <b v="0"/>
    <n v="16"/>
    <x v="1"/>
    <x v="17"/>
    <x v="6"/>
  </r>
  <r>
    <n v="2161"/>
    <s v="CallMeGhost DEBUT ALBUM preorder!"/>
    <s v="We're trying to fund hard copies of our debut album!"/>
    <x v="44"/>
    <n v="463"/>
    <x v="0"/>
    <x v="0"/>
    <s v="USD"/>
    <x v="2160"/>
    <x v="2161"/>
    <b v="0"/>
    <n v="13"/>
    <x v="0"/>
    <x v="11"/>
    <x v="4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x v="2162"/>
    <b v="0"/>
    <n v="58"/>
    <x v="0"/>
    <x v="11"/>
    <x v="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x v="2163"/>
    <b v="0"/>
    <n v="44"/>
    <x v="0"/>
    <x v="11"/>
    <x v="4"/>
  </r>
  <r>
    <n v="2164"/>
    <s v="Rosaline debut record"/>
    <s v="South Florida roots country/rock outfit's long awaited debut record"/>
    <x v="62"/>
    <n v="5645"/>
    <x v="0"/>
    <x v="0"/>
    <s v="USD"/>
    <x v="2163"/>
    <x v="2164"/>
    <b v="0"/>
    <n v="83"/>
    <x v="0"/>
    <x v="11"/>
    <x v="4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x v="2165"/>
    <b v="0"/>
    <n v="117"/>
    <x v="0"/>
    <x v="11"/>
    <x v="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x v="2166"/>
    <b v="0"/>
    <n v="32"/>
    <x v="0"/>
    <x v="11"/>
    <x v="4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x v="2167"/>
    <b v="0"/>
    <n v="8"/>
    <x v="0"/>
    <x v="11"/>
    <x v="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x v="2168"/>
    <b v="0"/>
    <n v="340"/>
    <x v="0"/>
    <x v="11"/>
    <x v="4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x v="2169"/>
    <b v="0"/>
    <n v="7"/>
    <x v="0"/>
    <x v="11"/>
    <x v="4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x v="2170"/>
    <b v="0"/>
    <n v="19"/>
    <x v="0"/>
    <x v="11"/>
    <x v="4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x v="2171"/>
    <b v="0"/>
    <n v="47"/>
    <x v="0"/>
    <x v="11"/>
    <x v="4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x v="2172"/>
    <b v="0"/>
    <n v="13"/>
    <x v="0"/>
    <x v="11"/>
    <x v="4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x v="2173"/>
    <b v="0"/>
    <n v="90"/>
    <x v="0"/>
    <x v="11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x v="2174"/>
    <b v="0"/>
    <n v="63"/>
    <x v="0"/>
    <x v="11"/>
    <x v="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b v="0"/>
    <n v="26"/>
    <x v="0"/>
    <x v="11"/>
    <x v="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x v="2176"/>
    <b v="0"/>
    <n v="71"/>
    <x v="0"/>
    <x v="11"/>
    <x v="4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x v="2177"/>
    <b v="0"/>
    <n v="38"/>
    <x v="0"/>
    <x v="11"/>
    <x v="4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x v="2178"/>
    <b v="0"/>
    <n v="859"/>
    <x v="0"/>
    <x v="11"/>
    <x v="4"/>
  </r>
  <r>
    <n v="2179"/>
    <s v="Woodhouse EP"/>
    <s v="Woodhouse is making an EP!  If you are a fan of whiskey and loud guitars, contribute to the cause!"/>
    <x v="28"/>
    <n v="1614"/>
    <x v="0"/>
    <x v="0"/>
    <s v="USD"/>
    <x v="2178"/>
    <x v="2179"/>
    <b v="0"/>
    <n v="21"/>
    <x v="0"/>
    <x v="11"/>
    <x v="4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x v="2180"/>
    <b v="0"/>
    <n v="78"/>
    <x v="0"/>
    <x v="11"/>
    <x v="4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x v="2181"/>
    <b v="0"/>
    <n v="53"/>
    <x v="0"/>
    <x v="32"/>
    <x v="6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x v="2182"/>
    <b v="0"/>
    <n v="356"/>
    <x v="0"/>
    <x v="32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x v="2183"/>
    <b v="0"/>
    <n v="279"/>
    <x v="0"/>
    <x v="32"/>
    <x v="6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x v="2184"/>
    <b v="1"/>
    <n v="266"/>
    <x v="0"/>
    <x v="32"/>
    <x v="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x v="2185"/>
    <b v="0"/>
    <n v="623"/>
    <x v="0"/>
    <x v="32"/>
    <x v="6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x v="2186"/>
    <b v="0"/>
    <n v="392"/>
    <x v="0"/>
    <x v="32"/>
    <x v="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x v="2187"/>
    <b v="1"/>
    <n v="3562"/>
    <x v="0"/>
    <x v="32"/>
    <x v="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x v="2188"/>
    <b v="0"/>
    <n v="514"/>
    <x v="0"/>
    <x v="32"/>
    <x v="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x v="2189"/>
    <b v="0"/>
    <n v="88"/>
    <x v="0"/>
    <x v="32"/>
    <x v="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x v="2190"/>
    <b v="0"/>
    <n v="537"/>
    <x v="0"/>
    <x v="32"/>
    <x v="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x v="2191"/>
    <b v="0"/>
    <n v="25"/>
    <x v="0"/>
    <x v="32"/>
    <x v="6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x v="2192"/>
    <b v="0"/>
    <n v="3238"/>
    <x v="0"/>
    <x v="32"/>
    <x v="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x v="2193"/>
    <b v="0"/>
    <n v="897"/>
    <x v="0"/>
    <x v="32"/>
    <x v="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x v="2194"/>
    <b v="0"/>
    <n v="878"/>
    <x v="0"/>
    <x v="32"/>
    <x v="6"/>
  </r>
  <r>
    <n v="2195"/>
    <s v="Purgatoria: City of Angels"/>
    <s v="A gritty, noir tabletop RPG with a fast-paced combo-based battle system."/>
    <x v="210"/>
    <n v="5535"/>
    <x v="0"/>
    <x v="0"/>
    <s v="USD"/>
    <x v="2194"/>
    <x v="2195"/>
    <b v="0"/>
    <n v="115"/>
    <x v="0"/>
    <x v="32"/>
    <x v="6"/>
  </r>
  <r>
    <n v="2196"/>
    <s v="LACORSA Grand Prix Game (relaunch)"/>
    <s v="Race your friends in style with this classic Grand Prix game."/>
    <x v="32"/>
    <n v="15937"/>
    <x v="0"/>
    <x v="0"/>
    <s v="USD"/>
    <x v="2195"/>
    <x v="2196"/>
    <b v="0"/>
    <n v="234"/>
    <x v="0"/>
    <x v="32"/>
    <x v="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x v="2197"/>
    <b v="0"/>
    <n v="4330"/>
    <x v="0"/>
    <x v="32"/>
    <x v="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x v="2198"/>
    <b v="0"/>
    <n v="651"/>
    <x v="0"/>
    <x v="32"/>
    <x v="6"/>
  </r>
  <r>
    <n v="2199"/>
    <s v="Decadolo. Flip it!"/>
    <s v="A new strategic board game designed to flip out your opponent."/>
    <x v="7"/>
    <n v="13228"/>
    <x v="0"/>
    <x v="17"/>
    <s v="EUR"/>
    <x v="2198"/>
    <x v="2199"/>
    <b v="1"/>
    <n v="251"/>
    <x v="0"/>
    <x v="32"/>
    <x v="6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x v="2200"/>
    <b v="0"/>
    <n v="263"/>
    <x v="0"/>
    <x v="32"/>
    <x v="6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x v="2201"/>
    <b v="0"/>
    <n v="28"/>
    <x v="0"/>
    <x v="1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x v="2202"/>
    <b v="0"/>
    <n v="721"/>
    <x v="0"/>
    <x v="15"/>
    <x v="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x v="2203"/>
    <b v="0"/>
    <n v="50"/>
    <x v="0"/>
    <x v="15"/>
    <x v="4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x v="2204"/>
    <b v="0"/>
    <n v="73"/>
    <x v="0"/>
    <x v="15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b v="0"/>
    <n v="27"/>
    <x v="0"/>
    <x v="15"/>
    <x v="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x v="2206"/>
    <b v="0"/>
    <n v="34"/>
    <x v="0"/>
    <x v="15"/>
    <x v="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x v="2207"/>
    <b v="0"/>
    <n v="7"/>
    <x v="0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x v="2208"/>
    <b v="0"/>
    <n v="24"/>
    <x v="0"/>
    <x v="15"/>
    <x v="4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x v="2209"/>
    <b v="0"/>
    <n v="15"/>
    <x v="0"/>
    <x v="15"/>
    <x v="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x v="2210"/>
    <b v="0"/>
    <n v="72"/>
    <x v="0"/>
    <x v="15"/>
    <x v="4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x v="2211"/>
    <b v="0"/>
    <n v="120"/>
    <x v="0"/>
    <x v="15"/>
    <x v="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x v="2212"/>
    <b v="0"/>
    <n v="123"/>
    <x v="0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b v="0"/>
    <n v="1"/>
    <x v="0"/>
    <x v="15"/>
    <x v="4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x v="2214"/>
    <b v="0"/>
    <n v="24"/>
    <x v="0"/>
    <x v="15"/>
    <x v="4"/>
  </r>
  <r>
    <n v="2215"/>
    <s v="&quot;Something to See, Not to Say&quot; - Anemometer's First EP Album"/>
    <s v="Ambient Electro Grind-fest!"/>
    <x v="131"/>
    <n v="860"/>
    <x v="0"/>
    <x v="0"/>
    <s v="USD"/>
    <x v="2214"/>
    <x v="2215"/>
    <b v="0"/>
    <n v="33"/>
    <x v="0"/>
    <x v="15"/>
    <x v="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x v="2216"/>
    <b v="0"/>
    <n v="14"/>
    <x v="0"/>
    <x v="15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x v="2217"/>
    <b v="0"/>
    <n v="9"/>
    <x v="0"/>
    <x v="15"/>
    <x v="4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x v="2218"/>
    <b v="0"/>
    <n v="76"/>
    <x v="0"/>
    <x v="15"/>
    <x v="4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x v="2219"/>
    <b v="0"/>
    <n v="19"/>
    <x v="0"/>
    <x v="15"/>
    <x v="4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x v="2220"/>
    <b v="0"/>
    <n v="69"/>
    <x v="0"/>
    <x v="15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x v="2221"/>
    <b v="0"/>
    <n v="218"/>
    <x v="0"/>
    <x v="32"/>
    <x v="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x v="2222"/>
    <b v="0"/>
    <n v="30"/>
    <x v="0"/>
    <x v="3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x v="2223"/>
    <b v="0"/>
    <n v="100"/>
    <x v="0"/>
    <x v="32"/>
    <x v="6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x v="2224"/>
    <b v="0"/>
    <n v="296"/>
    <x v="0"/>
    <x v="32"/>
    <x v="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x v="2225"/>
    <b v="0"/>
    <n v="1204"/>
    <x v="0"/>
    <x v="32"/>
    <x v="6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b v="0"/>
    <n v="321"/>
    <x v="0"/>
    <x v="32"/>
    <x v="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x v="2227"/>
    <b v="0"/>
    <n v="301"/>
    <x v="0"/>
    <x v="3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b v="0"/>
    <n v="144"/>
    <x v="0"/>
    <x v="32"/>
    <x v="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b v="0"/>
    <n v="539"/>
    <x v="0"/>
    <x v="32"/>
    <x v="6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b v="0"/>
    <n v="498"/>
    <x v="0"/>
    <x v="32"/>
    <x v="6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x v="2231"/>
    <b v="0"/>
    <n v="1113"/>
    <x v="0"/>
    <x v="32"/>
    <x v="6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x v="2232"/>
    <b v="0"/>
    <n v="988"/>
    <x v="0"/>
    <x v="32"/>
    <x v="6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x v="2233"/>
    <b v="0"/>
    <n v="391"/>
    <x v="0"/>
    <x v="32"/>
    <x v="6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x v="2234"/>
    <b v="0"/>
    <n v="28"/>
    <x v="0"/>
    <x v="32"/>
    <x v="6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x v="2235"/>
    <b v="0"/>
    <n v="147"/>
    <x v="0"/>
    <x v="32"/>
    <x v="6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x v="2236"/>
    <b v="0"/>
    <n v="680"/>
    <x v="0"/>
    <x v="32"/>
    <x v="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x v="2237"/>
    <b v="0"/>
    <n v="983"/>
    <x v="0"/>
    <x v="32"/>
    <x v="6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x v="2238"/>
    <b v="0"/>
    <n v="79"/>
    <x v="0"/>
    <x v="32"/>
    <x v="6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x v="2239"/>
    <b v="0"/>
    <n v="426"/>
    <x v="0"/>
    <x v="32"/>
    <x v="6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x v="2240"/>
    <b v="0"/>
    <n v="96"/>
    <x v="0"/>
    <x v="32"/>
    <x v="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x v="2241"/>
    <b v="0"/>
    <n v="163"/>
    <x v="0"/>
    <x v="32"/>
    <x v="6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x v="2242"/>
    <b v="0"/>
    <n v="2525"/>
    <x v="0"/>
    <x v="32"/>
    <x v="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b v="0"/>
    <n v="2035"/>
    <x v="0"/>
    <x v="32"/>
    <x v="6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x v="2244"/>
    <b v="0"/>
    <n v="290"/>
    <x v="0"/>
    <x v="32"/>
    <x v="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x v="2245"/>
    <b v="0"/>
    <n v="1980"/>
    <x v="0"/>
    <x v="32"/>
    <x v="6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x v="2246"/>
    <b v="0"/>
    <n v="57"/>
    <x v="0"/>
    <x v="32"/>
    <x v="6"/>
  </r>
  <r>
    <n v="2247"/>
    <s v="Foragers"/>
    <s v="Take on the role of an ancient forager in this fun strategy game from the designer of Biblios."/>
    <x v="17"/>
    <n v="19324"/>
    <x v="0"/>
    <x v="0"/>
    <s v="USD"/>
    <x v="2246"/>
    <x v="2247"/>
    <b v="0"/>
    <n v="380"/>
    <x v="0"/>
    <x v="32"/>
    <x v="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x v="2248"/>
    <b v="0"/>
    <n v="128"/>
    <x v="0"/>
    <x v="32"/>
    <x v="6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x v="2249"/>
    <b v="0"/>
    <n v="180"/>
    <x v="0"/>
    <x v="32"/>
    <x v="6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x v="2250"/>
    <b v="0"/>
    <n v="571"/>
    <x v="0"/>
    <x v="32"/>
    <x v="6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x v="2251"/>
    <b v="0"/>
    <n v="480"/>
    <x v="0"/>
    <x v="32"/>
    <x v="6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x v="2252"/>
    <b v="0"/>
    <n v="249"/>
    <x v="0"/>
    <x v="32"/>
    <x v="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x v="2253"/>
    <b v="0"/>
    <n v="84"/>
    <x v="0"/>
    <x v="32"/>
    <x v="6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x v="2254"/>
    <b v="0"/>
    <n v="197"/>
    <x v="0"/>
    <x v="32"/>
    <x v="6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x v="2255"/>
    <b v="0"/>
    <n v="271"/>
    <x v="0"/>
    <x v="32"/>
    <x v="6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x v="2256"/>
    <b v="0"/>
    <n v="50"/>
    <x v="0"/>
    <x v="3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b v="0"/>
    <n v="169"/>
    <x v="0"/>
    <x v="32"/>
    <x v="6"/>
  </r>
  <r>
    <n v="2258"/>
    <s v="A Sundered World"/>
    <s v="A Dungeon World campaign setting that takes place after the end of the worlds."/>
    <x v="41"/>
    <n v="3223"/>
    <x v="0"/>
    <x v="0"/>
    <s v="USD"/>
    <x v="2257"/>
    <x v="2258"/>
    <b v="0"/>
    <n v="205"/>
    <x v="0"/>
    <x v="32"/>
    <x v="6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x v="2259"/>
    <b v="0"/>
    <n v="206"/>
    <x v="0"/>
    <x v="32"/>
    <x v="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x v="2260"/>
    <b v="0"/>
    <n v="84"/>
    <x v="0"/>
    <x v="32"/>
    <x v="6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x v="2261"/>
    <b v="0"/>
    <n v="210"/>
    <x v="0"/>
    <x v="32"/>
    <x v="6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x v="2262"/>
    <b v="0"/>
    <n v="181"/>
    <x v="0"/>
    <x v="32"/>
    <x v="6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x v="2263"/>
    <b v="0"/>
    <n v="60"/>
    <x v="0"/>
    <x v="32"/>
    <x v="6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x v="2264"/>
    <b v="0"/>
    <n v="445"/>
    <x v="0"/>
    <x v="32"/>
    <x v="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x v="2265"/>
    <b v="0"/>
    <n v="17"/>
    <x v="0"/>
    <x v="32"/>
    <x v="6"/>
  </r>
  <r>
    <n v="2266"/>
    <s v="GOAT LORDS."/>
    <s v="Want to be LORD OF THE GOATS? Start building your herd using thievery, magic, bombs and mostly goats."/>
    <x v="15"/>
    <n v="4804"/>
    <x v="0"/>
    <x v="0"/>
    <s v="USD"/>
    <x v="2265"/>
    <x v="2266"/>
    <b v="0"/>
    <n v="194"/>
    <x v="0"/>
    <x v="32"/>
    <x v="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b v="0"/>
    <n v="404"/>
    <x v="0"/>
    <x v="32"/>
    <x v="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x v="2268"/>
    <b v="0"/>
    <n v="194"/>
    <x v="0"/>
    <x v="32"/>
    <x v="6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x v="2269"/>
    <b v="0"/>
    <n v="902"/>
    <x v="0"/>
    <x v="32"/>
    <x v="6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x v="2270"/>
    <b v="0"/>
    <n v="1670"/>
    <x v="0"/>
    <x v="32"/>
    <x v="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x v="2271"/>
    <b v="0"/>
    <n v="1328"/>
    <x v="0"/>
    <x v="32"/>
    <x v="6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x v="2272"/>
    <b v="0"/>
    <n v="944"/>
    <x v="0"/>
    <x v="32"/>
    <x v="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x v="2273"/>
    <b v="0"/>
    <n v="147"/>
    <x v="0"/>
    <x v="32"/>
    <x v="6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x v="2274"/>
    <b v="0"/>
    <n v="99"/>
    <x v="0"/>
    <x v="32"/>
    <x v="6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x v="2275"/>
    <b v="0"/>
    <n v="79"/>
    <x v="0"/>
    <x v="32"/>
    <x v="6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x v="2276"/>
    <b v="0"/>
    <n v="75"/>
    <x v="0"/>
    <x v="32"/>
    <x v="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x v="2277"/>
    <b v="0"/>
    <n v="207"/>
    <x v="0"/>
    <x v="32"/>
    <x v="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x v="2278"/>
    <b v="0"/>
    <n v="102"/>
    <x v="0"/>
    <x v="32"/>
    <x v="6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x v="2279"/>
    <b v="0"/>
    <n v="32"/>
    <x v="0"/>
    <x v="32"/>
    <x v="6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x v="2280"/>
    <b v="0"/>
    <n v="480"/>
    <x v="0"/>
    <x v="32"/>
    <x v="6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x v="2281"/>
    <b v="0"/>
    <n v="11"/>
    <x v="0"/>
    <x v="11"/>
    <x v="4"/>
  </r>
  <r>
    <n v="2282"/>
    <s v="Sage King's Debut Album"/>
    <s v="Sage King is recording his debut album and wants YOU to be a part of the creation process"/>
    <x v="47"/>
    <n v="1390"/>
    <x v="0"/>
    <x v="0"/>
    <s v="USD"/>
    <x v="2281"/>
    <x v="2282"/>
    <b v="0"/>
    <n v="12"/>
    <x v="0"/>
    <x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x v="2283"/>
    <b v="0"/>
    <n v="48"/>
    <x v="0"/>
    <x v="11"/>
    <x v="4"/>
  </r>
  <r>
    <n v="2284"/>
    <s v="Make a record, write a song, take the Vinyl Skyway. "/>
    <s v="The Vinyl Skyway reunite to make a third album. "/>
    <x v="12"/>
    <n v="6373.27"/>
    <x v="0"/>
    <x v="0"/>
    <s v="USD"/>
    <x v="2283"/>
    <x v="2284"/>
    <b v="0"/>
    <n v="59"/>
    <x v="0"/>
    <x v="11"/>
    <x v="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x v="2285"/>
    <b v="0"/>
    <n v="79"/>
    <x v="0"/>
    <x v="11"/>
    <x v="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x v="2286"/>
    <b v="0"/>
    <n v="14"/>
    <x v="0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x v="2287"/>
    <b v="0"/>
    <n v="106"/>
    <x v="0"/>
    <x v="11"/>
    <x v="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x v="2288"/>
    <b v="0"/>
    <n v="25"/>
    <x v="0"/>
    <x v="11"/>
    <x v="4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x v="2289"/>
    <b v="0"/>
    <n v="25"/>
    <x v="0"/>
    <x v="11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x v="2290"/>
    <b v="0"/>
    <n v="29"/>
    <x v="0"/>
    <x v="11"/>
    <x v="4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x v="2291"/>
    <b v="0"/>
    <n v="43"/>
    <x v="0"/>
    <x v="11"/>
    <x v="4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b v="0"/>
    <n v="46"/>
    <x v="0"/>
    <x v="11"/>
    <x v="4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x v="2293"/>
    <b v="0"/>
    <n v="27"/>
    <x v="0"/>
    <x v="1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x v="2294"/>
    <b v="0"/>
    <n v="112"/>
    <x v="0"/>
    <x v="11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x v="2295"/>
    <b v="0"/>
    <n v="34"/>
    <x v="0"/>
    <x v="11"/>
    <x v="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x v="2296"/>
    <b v="0"/>
    <n v="145"/>
    <x v="0"/>
    <x v="11"/>
    <x v="4"/>
  </r>
  <r>
    <n v="2297"/>
    <s v="Company Company: Debut EP"/>
    <s v="New Jersey Alternative Rock band COCO needs YOUR help self-releasing debut EP!"/>
    <x v="28"/>
    <n v="1006"/>
    <x v="0"/>
    <x v="0"/>
    <s v="USD"/>
    <x v="2296"/>
    <x v="2297"/>
    <b v="0"/>
    <n v="19"/>
    <x v="0"/>
    <x v="11"/>
    <x v="4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x v="2298"/>
    <b v="0"/>
    <n v="288"/>
    <x v="0"/>
    <x v="11"/>
    <x v="4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x v="2299"/>
    <b v="0"/>
    <n v="14"/>
    <x v="0"/>
    <x v="11"/>
    <x v="4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x v="2300"/>
    <b v="0"/>
    <n v="7"/>
    <x v="0"/>
    <x v="11"/>
    <x v="4"/>
  </r>
  <r>
    <n v="2301"/>
    <s v="Time Crash"/>
    <s v="We are America's first trock band, and we're ready to bring you our first album!"/>
    <x v="10"/>
    <n v="6680.22"/>
    <x v="0"/>
    <x v="0"/>
    <s v="USD"/>
    <x v="2300"/>
    <x v="2301"/>
    <b v="1"/>
    <n v="211"/>
    <x v="0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x v="2302"/>
    <b v="1"/>
    <n v="85"/>
    <x v="0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x v="2303"/>
    <b v="1"/>
    <n v="103"/>
    <x v="0"/>
    <x v="14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x v="2304"/>
    <b v="1"/>
    <n v="113"/>
    <x v="0"/>
    <x v="14"/>
    <x v="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x v="2305"/>
    <b v="1"/>
    <n v="167"/>
    <x v="0"/>
    <x v="14"/>
    <x v="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x v="2306"/>
    <b v="1"/>
    <n v="73"/>
    <x v="0"/>
    <x v="14"/>
    <x v="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b v="1"/>
    <n v="75"/>
    <x v="0"/>
    <x v="14"/>
    <x v="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x v="2308"/>
    <b v="1"/>
    <n v="614"/>
    <x v="0"/>
    <x v="14"/>
    <x v="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x v="2309"/>
    <b v="1"/>
    <n v="107"/>
    <x v="0"/>
    <x v="14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b v="1"/>
    <n v="1224"/>
    <x v="0"/>
    <x v="14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x v="2311"/>
    <b v="1"/>
    <n v="104"/>
    <x v="0"/>
    <x v="14"/>
    <x v="4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x v="2312"/>
    <b v="1"/>
    <n v="79"/>
    <x v="0"/>
    <x v="14"/>
    <x v="4"/>
  </r>
  <r>
    <n v="2313"/>
    <s v="A SUNNY DAY IN GLASGOW"/>
    <s v="A Sunny Day in Glasgow are recording a new album and we need your help!"/>
    <x v="10"/>
    <n v="8792.02"/>
    <x v="0"/>
    <x v="0"/>
    <s v="USD"/>
    <x v="2311"/>
    <x v="2313"/>
    <b v="1"/>
    <n v="157"/>
    <x v="0"/>
    <x v="1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x v="2314"/>
    <b v="1"/>
    <n v="50"/>
    <x v="0"/>
    <x v="14"/>
    <x v="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x v="2315"/>
    <b v="1"/>
    <n v="64"/>
    <x v="0"/>
    <x v="1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b v="1"/>
    <n v="200"/>
    <x v="0"/>
    <x v="14"/>
    <x v="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x v="2317"/>
    <b v="1"/>
    <n v="22"/>
    <x v="0"/>
    <x v="14"/>
    <x v="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b v="1"/>
    <n v="163"/>
    <x v="0"/>
    <x v="14"/>
    <x v="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x v="2319"/>
    <b v="1"/>
    <n v="77"/>
    <x v="0"/>
    <x v="14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x v="2320"/>
    <b v="1"/>
    <n v="89"/>
    <x v="0"/>
    <x v="14"/>
    <x v="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x v="2321"/>
    <b v="0"/>
    <n v="64"/>
    <x v="1"/>
    <x v="33"/>
    <x v="7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x v="2322"/>
    <b v="0"/>
    <n v="4"/>
    <x v="1"/>
    <x v="33"/>
    <x v="7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x v="2323"/>
    <b v="0"/>
    <n v="4"/>
    <x v="1"/>
    <x v="33"/>
    <x v="7"/>
  </r>
  <r>
    <n v="2324"/>
    <s v="Pies not Lies"/>
    <s v="A city centre shop selling great locally made food with room to chat and learn about eachother."/>
    <x v="51"/>
    <n v="1555"/>
    <x v="3"/>
    <x v="1"/>
    <s v="GBP"/>
    <x v="2322"/>
    <x v="2324"/>
    <b v="0"/>
    <n v="61"/>
    <x v="1"/>
    <x v="33"/>
    <x v="7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x v="2325"/>
    <b v="0"/>
    <n v="7"/>
    <x v="1"/>
    <x v="33"/>
    <x v="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x v="2326"/>
    <b v="0"/>
    <n v="1"/>
    <x v="1"/>
    <x v="33"/>
    <x v="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x v="2327"/>
    <b v="1"/>
    <n v="3355"/>
    <x v="0"/>
    <x v="33"/>
    <x v="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x v="2328"/>
    <b v="1"/>
    <n v="537"/>
    <x v="0"/>
    <x v="33"/>
    <x v="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x v="2329"/>
    <b v="1"/>
    <n v="125"/>
    <x v="0"/>
    <x v="33"/>
    <x v="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x v="2330"/>
    <b v="1"/>
    <n v="163"/>
    <x v="0"/>
    <x v="33"/>
    <x v="7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x v="2331"/>
    <b v="1"/>
    <n v="283"/>
    <x v="0"/>
    <x v="33"/>
    <x v="7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x v="2332"/>
    <b v="1"/>
    <n v="352"/>
    <x v="0"/>
    <x v="33"/>
    <x v="7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x v="2333"/>
    <b v="1"/>
    <n v="94"/>
    <x v="0"/>
    <x v="33"/>
    <x v="7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x v="2334"/>
    <b v="1"/>
    <n v="67"/>
    <x v="0"/>
    <x v="33"/>
    <x v="7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x v="2335"/>
    <b v="1"/>
    <n v="221"/>
    <x v="0"/>
    <x v="33"/>
    <x v="7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x v="2336"/>
    <b v="1"/>
    <n v="2165"/>
    <x v="0"/>
    <x v="33"/>
    <x v="7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x v="2337"/>
    <b v="1"/>
    <n v="179"/>
    <x v="0"/>
    <x v="3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b v="1"/>
    <n v="123"/>
    <x v="0"/>
    <x v="33"/>
    <x v="7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x v="2339"/>
    <b v="1"/>
    <n v="1104"/>
    <x v="0"/>
    <x v="33"/>
    <x v="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x v="2340"/>
    <b v="1"/>
    <n v="403"/>
    <x v="0"/>
    <x v="33"/>
    <x v="7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x v="2341"/>
    <b v="0"/>
    <n v="0"/>
    <x v="1"/>
    <x v="7"/>
    <x v="2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x v="2342"/>
    <b v="0"/>
    <n v="0"/>
    <x v="1"/>
    <x v="7"/>
    <x v="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x v="2343"/>
    <b v="0"/>
    <n v="1"/>
    <x v="1"/>
    <x v="7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x v="2344"/>
    <b v="0"/>
    <n v="1"/>
    <x v="1"/>
    <x v="7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x v="2345"/>
    <b v="0"/>
    <n v="0"/>
    <x v="1"/>
    <x v="7"/>
    <x v="2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x v="2346"/>
    <b v="0"/>
    <n v="3"/>
    <x v="1"/>
    <x v="7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x v="2347"/>
    <b v="0"/>
    <n v="1"/>
    <x v="1"/>
    <x v="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x v="2348"/>
    <b v="0"/>
    <n v="5"/>
    <x v="1"/>
    <x v="7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x v="2349"/>
    <b v="0"/>
    <n v="0"/>
    <x v="1"/>
    <x v="7"/>
    <x v="2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x v="2350"/>
    <b v="0"/>
    <n v="0"/>
    <x v="1"/>
    <x v="7"/>
    <x v="2"/>
  </r>
  <r>
    <n v="2351"/>
    <s v="NZ Auction site.  No listing or success fees. Only $2 p/m"/>
    <s v="Donate $30 or more and receive a free selfie stick."/>
    <x v="341"/>
    <n v="108"/>
    <x v="1"/>
    <x v="4"/>
    <s v="NZD"/>
    <x v="2349"/>
    <x v="2351"/>
    <b v="0"/>
    <n v="7"/>
    <x v="1"/>
    <x v="7"/>
    <x v="2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x v="2352"/>
    <b v="0"/>
    <n v="0"/>
    <x v="1"/>
    <x v="7"/>
    <x v="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x v="2353"/>
    <b v="0"/>
    <n v="0"/>
    <x v="1"/>
    <x v="7"/>
    <x v="2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x v="2354"/>
    <b v="0"/>
    <n v="1"/>
    <x v="1"/>
    <x v="7"/>
    <x v="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x v="2355"/>
    <b v="0"/>
    <n v="2"/>
    <x v="1"/>
    <x v="7"/>
    <x v="2"/>
  </r>
  <r>
    <n v="2356"/>
    <s v="HardstyleUnited.com (Canceled)"/>
    <s v="HardstyleUnited.com The Global Hardstyle community. Your Hardstyle community."/>
    <x v="3"/>
    <n v="0"/>
    <x v="1"/>
    <x v="9"/>
    <s v="EUR"/>
    <x v="2354"/>
    <x v="2356"/>
    <b v="0"/>
    <n v="0"/>
    <x v="1"/>
    <x v="7"/>
    <x v="2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x v="2357"/>
    <b v="0"/>
    <n v="0"/>
    <x v="1"/>
    <x v="7"/>
    <x v="2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x v="2358"/>
    <b v="0"/>
    <n v="0"/>
    <x v="1"/>
    <x v="7"/>
    <x v="2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x v="2359"/>
    <b v="0"/>
    <n v="3"/>
    <x v="1"/>
    <x v="7"/>
    <x v="2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x v="2360"/>
    <b v="0"/>
    <n v="1"/>
    <x v="1"/>
    <x v="7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x v="2361"/>
    <b v="0"/>
    <n v="0"/>
    <x v="1"/>
    <x v="7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x v="2362"/>
    <b v="0"/>
    <n v="2"/>
    <x v="1"/>
    <x v="7"/>
    <x v="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x v="2363"/>
    <b v="0"/>
    <n v="0"/>
    <x v="1"/>
    <x v="7"/>
    <x v="2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x v="2364"/>
    <b v="0"/>
    <n v="0"/>
    <x v="1"/>
    <x v="7"/>
    <x v="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x v="2365"/>
    <b v="0"/>
    <n v="0"/>
    <x v="1"/>
    <x v="7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x v="2366"/>
    <b v="0"/>
    <n v="27"/>
    <x v="1"/>
    <x v="7"/>
    <x v="2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x v="2367"/>
    <b v="0"/>
    <n v="14"/>
    <x v="1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x v="2368"/>
    <b v="0"/>
    <n v="2"/>
    <x v="1"/>
    <x v="7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x v="2369"/>
    <b v="0"/>
    <n v="0"/>
    <x v="1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x v="2370"/>
    <b v="0"/>
    <n v="4"/>
    <x v="1"/>
    <x v="7"/>
    <x v="2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x v="2371"/>
    <b v="0"/>
    <n v="0"/>
    <x v="1"/>
    <x v="7"/>
    <x v="2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x v="2372"/>
    <b v="0"/>
    <n v="6"/>
    <x v="1"/>
    <x v="7"/>
    <x v="2"/>
  </r>
  <r>
    <n v="2373"/>
    <s v="Cykelauktion.com (Canceled)"/>
    <s v="We want to create a safe marketplace for buying and selling bicycles."/>
    <x v="343"/>
    <n v="50"/>
    <x v="1"/>
    <x v="11"/>
    <s v="SEK"/>
    <x v="2371"/>
    <x v="2373"/>
    <b v="0"/>
    <n v="1"/>
    <x v="1"/>
    <x v="7"/>
    <x v="2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x v="2374"/>
    <b v="0"/>
    <n v="1"/>
    <x v="1"/>
    <x v="7"/>
    <x v="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x v="2375"/>
    <b v="0"/>
    <n v="0"/>
    <x v="1"/>
    <x v="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x v="2376"/>
    <b v="0"/>
    <n v="4"/>
    <x v="1"/>
    <x v="7"/>
    <x v="2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x v="2377"/>
    <b v="0"/>
    <n v="0"/>
    <x v="1"/>
    <x v="7"/>
    <x v="2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x v="2378"/>
    <b v="0"/>
    <n v="0"/>
    <x v="1"/>
    <x v="7"/>
    <x v="2"/>
  </r>
  <r>
    <n v="2379"/>
    <s v="SelectCooks.com (Canceled)"/>
    <s v="Selectcooks.com is a community marketplace for people to list, find and hire chefs."/>
    <x v="11"/>
    <n v="0"/>
    <x v="1"/>
    <x v="0"/>
    <s v="USD"/>
    <x v="2377"/>
    <x v="2379"/>
    <b v="0"/>
    <n v="0"/>
    <x v="1"/>
    <x v="7"/>
    <x v="2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x v="2380"/>
    <b v="0"/>
    <n v="3"/>
    <x v="1"/>
    <x v="7"/>
    <x v="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x v="2381"/>
    <b v="0"/>
    <n v="7"/>
    <x v="1"/>
    <x v="7"/>
    <x v="2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x v="2382"/>
    <b v="0"/>
    <n v="2"/>
    <x v="1"/>
    <x v="7"/>
    <x v="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b v="0"/>
    <n v="3"/>
    <x v="1"/>
    <x v="7"/>
    <x v="2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x v="2384"/>
    <b v="0"/>
    <n v="8"/>
    <x v="1"/>
    <x v="7"/>
    <x v="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x v="2385"/>
    <b v="0"/>
    <n v="7"/>
    <x v="1"/>
    <x v="7"/>
    <x v="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x v="2386"/>
    <b v="0"/>
    <n v="0"/>
    <x v="1"/>
    <x v="7"/>
    <x v="2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x v="2387"/>
    <b v="0"/>
    <n v="3"/>
    <x v="1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x v="2388"/>
    <b v="0"/>
    <n v="8"/>
    <x v="1"/>
    <x v="7"/>
    <x v="2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b v="0"/>
    <n v="1"/>
    <x v="1"/>
    <x v="7"/>
    <x v="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x v="2390"/>
    <b v="0"/>
    <n v="0"/>
    <x v="1"/>
    <x v="7"/>
    <x v="2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x v="2391"/>
    <b v="0"/>
    <n v="1"/>
    <x v="1"/>
    <x v="7"/>
    <x v="2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x v="2392"/>
    <b v="0"/>
    <n v="0"/>
    <x v="1"/>
    <x v="7"/>
    <x v="2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x v="2393"/>
    <b v="0"/>
    <n v="1"/>
    <x v="1"/>
    <x v="7"/>
    <x v="2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x v="2394"/>
    <b v="0"/>
    <n v="2"/>
    <x v="1"/>
    <x v="7"/>
    <x v="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x v="2395"/>
    <b v="0"/>
    <n v="0"/>
    <x v="1"/>
    <x v="7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x v="2396"/>
    <b v="0"/>
    <n v="1"/>
    <x v="1"/>
    <x v="7"/>
    <x v="2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x v="2397"/>
    <b v="0"/>
    <n v="0"/>
    <x v="1"/>
    <x v="7"/>
    <x v="2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x v="2398"/>
    <b v="0"/>
    <n v="0"/>
    <x v="1"/>
    <x v="7"/>
    <x v="2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x v="2399"/>
    <b v="0"/>
    <n v="0"/>
    <x v="1"/>
    <x v="7"/>
    <x v="2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x v="2400"/>
    <b v="0"/>
    <n v="0"/>
    <x v="1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x v="2401"/>
    <b v="0"/>
    <n v="9"/>
    <x v="1"/>
    <x v="19"/>
    <x v="7"/>
  </r>
  <r>
    <n v="2402"/>
    <s v="Cupcake Truck Unite"/>
    <s v="Small town, delicious treats, and a mobile truck"/>
    <x v="14"/>
    <n v="52"/>
    <x v="2"/>
    <x v="0"/>
    <s v="USD"/>
    <x v="2400"/>
    <x v="2402"/>
    <b v="0"/>
    <n v="1"/>
    <x v="1"/>
    <x v="19"/>
    <x v="7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x v="2403"/>
    <b v="0"/>
    <n v="12"/>
    <x v="1"/>
    <x v="19"/>
    <x v="7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x v="2404"/>
    <b v="0"/>
    <n v="0"/>
    <x v="1"/>
    <x v="19"/>
    <x v="7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x v="2405"/>
    <b v="0"/>
    <n v="20"/>
    <x v="1"/>
    <x v="19"/>
    <x v="7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x v="2406"/>
    <b v="0"/>
    <n v="16"/>
    <x v="1"/>
    <x v="19"/>
    <x v="7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x v="2407"/>
    <b v="0"/>
    <n v="33"/>
    <x v="1"/>
    <x v="19"/>
    <x v="7"/>
  </r>
  <r>
    <n v="2408"/>
    <s v="Sabroso On Wheels"/>
    <s v="A US Army Vet trying to get a Peruvian food truck going! Really good Peruvian food now mobile!"/>
    <x v="36"/>
    <n v="30"/>
    <x v="2"/>
    <x v="0"/>
    <s v="USD"/>
    <x v="2406"/>
    <x v="2408"/>
    <b v="0"/>
    <n v="2"/>
    <x v="1"/>
    <x v="19"/>
    <x v="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x v="2409"/>
    <b v="0"/>
    <n v="6"/>
    <x v="1"/>
    <x v="19"/>
    <x v="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x v="2410"/>
    <b v="0"/>
    <n v="0"/>
    <x v="1"/>
    <x v="19"/>
    <x v="7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x v="2411"/>
    <b v="0"/>
    <n v="3"/>
    <x v="1"/>
    <x v="1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x v="2412"/>
    <b v="0"/>
    <n v="0"/>
    <x v="1"/>
    <x v="19"/>
    <x v="7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x v="2413"/>
    <b v="0"/>
    <n v="3"/>
    <x v="1"/>
    <x v="19"/>
    <x v="7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x v="2414"/>
    <b v="0"/>
    <n v="13"/>
    <x v="1"/>
    <x v="19"/>
    <x v="7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x v="2415"/>
    <b v="0"/>
    <n v="6"/>
    <x v="1"/>
    <x v="19"/>
    <x v="7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b v="0"/>
    <n v="1"/>
    <x v="1"/>
    <x v="19"/>
    <x v="7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x v="2417"/>
    <b v="0"/>
    <n v="0"/>
    <x v="1"/>
    <x v="19"/>
    <x v="7"/>
  </r>
  <r>
    <n v="2418"/>
    <s v="Mexican food truck"/>
    <s v="I want to start my food truck business."/>
    <x v="31"/>
    <n v="5"/>
    <x v="2"/>
    <x v="0"/>
    <s v="USD"/>
    <x v="2416"/>
    <x v="2418"/>
    <b v="0"/>
    <n v="5"/>
    <x v="1"/>
    <x v="19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x v="2419"/>
    <b v="0"/>
    <n v="0"/>
    <x v="1"/>
    <x v="19"/>
    <x v="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x v="2420"/>
    <b v="0"/>
    <n v="36"/>
    <x v="1"/>
    <x v="19"/>
    <x v="7"/>
  </r>
  <r>
    <n v="2421"/>
    <s v="hot dog cart"/>
    <s v="help me start Merrill's first hot dog cart in this empty lot"/>
    <x v="12"/>
    <n v="1"/>
    <x v="2"/>
    <x v="0"/>
    <s v="USD"/>
    <x v="2419"/>
    <x v="2421"/>
    <b v="0"/>
    <n v="1"/>
    <x v="1"/>
    <x v="19"/>
    <x v="7"/>
  </r>
  <r>
    <n v="2422"/>
    <s v="Help starting a family owned food truck"/>
    <s v="Family owned business serving BBQ and seafood to the public"/>
    <x v="2"/>
    <n v="1"/>
    <x v="2"/>
    <x v="0"/>
    <s v="USD"/>
    <x v="2420"/>
    <x v="2422"/>
    <b v="0"/>
    <n v="1"/>
    <x v="1"/>
    <x v="19"/>
    <x v="7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x v="2423"/>
    <b v="0"/>
    <n v="1"/>
    <x v="1"/>
    <x v="19"/>
    <x v="7"/>
  </r>
  <r>
    <n v="2424"/>
    <s v="Lily and Memphs"/>
    <s v="Great and creative food from the heart in the form of a sweet food truck!"/>
    <x v="31"/>
    <n v="310"/>
    <x v="2"/>
    <x v="0"/>
    <s v="USD"/>
    <x v="2422"/>
    <x v="2424"/>
    <b v="0"/>
    <n v="9"/>
    <x v="1"/>
    <x v="19"/>
    <x v="7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x v="2425"/>
    <b v="0"/>
    <n v="1"/>
    <x v="1"/>
    <x v="19"/>
    <x v="7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x v="2426"/>
    <b v="0"/>
    <n v="0"/>
    <x v="1"/>
    <x v="19"/>
    <x v="7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x v="2427"/>
    <b v="0"/>
    <n v="1"/>
    <x v="1"/>
    <x v="19"/>
    <x v="7"/>
  </r>
  <r>
    <n v="2428"/>
    <s v="Premium Burgers"/>
    <s v="From Moo 2 You! We want to offer premium burgers to a taco flooded environment."/>
    <x v="19"/>
    <n v="1"/>
    <x v="2"/>
    <x v="0"/>
    <s v="USD"/>
    <x v="2426"/>
    <x v="2428"/>
    <b v="0"/>
    <n v="1"/>
    <x v="1"/>
    <x v="19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b v="0"/>
    <n v="4"/>
    <x v="1"/>
    <x v="19"/>
    <x v="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x v="2430"/>
    <b v="0"/>
    <n v="2"/>
    <x v="1"/>
    <x v="19"/>
    <x v="7"/>
  </r>
  <r>
    <n v="2431"/>
    <s v="Murphy's good eatin'"/>
    <s v="Go to Colorado and run a food truck with homemade food of all kinds."/>
    <x v="57"/>
    <n v="2"/>
    <x v="2"/>
    <x v="0"/>
    <s v="USD"/>
    <x v="2429"/>
    <x v="2431"/>
    <b v="0"/>
    <n v="2"/>
    <x v="1"/>
    <x v="19"/>
    <x v="7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x v="2432"/>
    <b v="0"/>
    <n v="2"/>
    <x v="1"/>
    <x v="19"/>
    <x v="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x v="2433"/>
    <b v="0"/>
    <n v="0"/>
    <x v="1"/>
    <x v="19"/>
    <x v="7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x v="2434"/>
    <b v="0"/>
    <n v="2"/>
    <x v="1"/>
    <x v="19"/>
    <x v="7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x v="2435"/>
    <b v="0"/>
    <n v="4"/>
    <x v="1"/>
    <x v="19"/>
    <x v="7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x v="2436"/>
    <b v="0"/>
    <n v="2"/>
    <x v="1"/>
    <x v="19"/>
    <x v="7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x v="2437"/>
    <b v="0"/>
    <n v="0"/>
    <x v="1"/>
    <x v="19"/>
    <x v="7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x v="2438"/>
    <b v="0"/>
    <n v="1"/>
    <x v="1"/>
    <x v="19"/>
    <x v="7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x v="2439"/>
    <b v="0"/>
    <n v="0"/>
    <x v="1"/>
    <x v="19"/>
    <x v="7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x v="2440"/>
    <b v="0"/>
    <n v="2"/>
    <x v="1"/>
    <x v="19"/>
    <x v="7"/>
  </r>
  <r>
    <n v="2441"/>
    <s v="Bring Alchemy Pops to the People!"/>
    <s v="YOU can help Alchemy Pops POP up on a street near you!"/>
    <x v="51"/>
    <n v="8091"/>
    <x v="0"/>
    <x v="0"/>
    <s v="USD"/>
    <x v="2439"/>
    <x v="2441"/>
    <b v="0"/>
    <n v="109"/>
    <x v="0"/>
    <x v="33"/>
    <x v="7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x v="2442"/>
    <b v="0"/>
    <n v="372"/>
    <x v="0"/>
    <x v="33"/>
    <x v="7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x v="2443"/>
    <b v="0"/>
    <n v="311"/>
    <x v="0"/>
    <x v="33"/>
    <x v="7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x v="2444"/>
    <b v="0"/>
    <n v="61"/>
    <x v="0"/>
    <x v="33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x v="2445"/>
    <b v="0"/>
    <n v="115"/>
    <x v="0"/>
    <x v="33"/>
    <x v="7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b v="0"/>
    <n v="111"/>
    <x v="0"/>
    <x v="33"/>
    <x v="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x v="2447"/>
    <b v="0"/>
    <n v="337"/>
    <x v="0"/>
    <x v="33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x v="2448"/>
    <b v="0"/>
    <n v="9"/>
    <x v="0"/>
    <x v="33"/>
    <x v="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x v="2449"/>
    <b v="0"/>
    <n v="120"/>
    <x v="0"/>
    <x v="33"/>
    <x v="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x v="2450"/>
    <b v="0"/>
    <n v="102"/>
    <x v="0"/>
    <x v="33"/>
    <x v="7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x v="2451"/>
    <b v="0"/>
    <n v="186"/>
    <x v="0"/>
    <x v="33"/>
    <x v="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x v="2452"/>
    <b v="0"/>
    <n v="15"/>
    <x v="0"/>
    <x v="33"/>
    <x v="7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x v="2453"/>
    <b v="0"/>
    <n v="67"/>
    <x v="0"/>
    <x v="33"/>
    <x v="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x v="2454"/>
    <b v="0"/>
    <n v="130"/>
    <x v="0"/>
    <x v="33"/>
    <x v="7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x v="2455"/>
    <b v="0"/>
    <n v="16"/>
    <x v="0"/>
    <x v="33"/>
    <x v="7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x v="2456"/>
    <b v="0"/>
    <n v="67"/>
    <x v="0"/>
    <x v="33"/>
    <x v="7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x v="2457"/>
    <b v="0"/>
    <n v="124"/>
    <x v="0"/>
    <x v="33"/>
    <x v="7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x v="2458"/>
    <b v="0"/>
    <n v="80"/>
    <x v="0"/>
    <x v="33"/>
    <x v="7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x v="2459"/>
    <b v="0"/>
    <n v="282"/>
    <x v="0"/>
    <x v="33"/>
    <x v="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x v="2460"/>
    <b v="0"/>
    <n v="68"/>
    <x v="0"/>
    <x v="33"/>
    <x v="7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x v="2461"/>
    <b v="0"/>
    <n v="86"/>
    <x v="0"/>
    <x v="14"/>
    <x v="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x v="2462"/>
    <b v="0"/>
    <n v="115"/>
    <x v="0"/>
    <x v="14"/>
    <x v="4"/>
  </r>
  <r>
    <n v="2463"/>
    <s v="Emma Ate the Lion &quot;Songs Two Count Too&quot;"/>
    <s v="Emma Ate The Lion's debut full length album"/>
    <x v="13"/>
    <n v="2325"/>
    <x v="0"/>
    <x v="0"/>
    <s v="USD"/>
    <x v="2460"/>
    <x v="2463"/>
    <b v="0"/>
    <n v="75"/>
    <x v="0"/>
    <x v="14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x v="2464"/>
    <b v="0"/>
    <n v="43"/>
    <x v="0"/>
    <x v="14"/>
    <x v="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x v="2465"/>
    <b v="0"/>
    <n v="48"/>
    <x v="0"/>
    <x v="14"/>
    <x v="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x v="2466"/>
    <b v="0"/>
    <n v="52"/>
    <x v="0"/>
    <x v="14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x v="2467"/>
    <b v="0"/>
    <n v="43"/>
    <x v="0"/>
    <x v="14"/>
    <x v="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x v="2468"/>
    <b v="0"/>
    <n v="58"/>
    <x v="0"/>
    <x v="14"/>
    <x v="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b v="0"/>
    <n v="47"/>
    <x v="0"/>
    <x v="14"/>
    <x v="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x v="2470"/>
    <b v="0"/>
    <n v="36"/>
    <x v="0"/>
    <x v="14"/>
    <x v="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b v="0"/>
    <n v="17"/>
    <x v="0"/>
    <x v="14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b v="0"/>
    <n v="104"/>
    <x v="0"/>
    <x v="14"/>
    <x v="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x v="2473"/>
    <b v="0"/>
    <n v="47"/>
    <x v="0"/>
    <x v="14"/>
    <x v="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b v="0"/>
    <n v="38"/>
    <x v="0"/>
    <x v="14"/>
    <x v="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x v="2475"/>
    <b v="0"/>
    <n v="81"/>
    <x v="0"/>
    <x v="14"/>
    <x v="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x v="2476"/>
    <b v="0"/>
    <n v="55"/>
    <x v="0"/>
    <x v="14"/>
    <x v="4"/>
  </r>
  <r>
    <n v="2477"/>
    <s v="Debut Album"/>
    <s v="Releasing my first album in August, and I need your help in order to get it done!"/>
    <x v="47"/>
    <n v="1285"/>
    <x v="0"/>
    <x v="0"/>
    <s v="USD"/>
    <x v="2474"/>
    <x v="2477"/>
    <b v="0"/>
    <n v="41"/>
    <x v="0"/>
    <x v="1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x v="2478"/>
    <b v="0"/>
    <n v="79"/>
    <x v="0"/>
    <x v="14"/>
    <x v="4"/>
  </r>
  <r>
    <n v="2479"/>
    <s v="FUEL FAKE NATIVES"/>
    <s v="Fake Natives is headed on tour this summer. Help them fill their tank with fossil fuels."/>
    <x v="43"/>
    <n v="400.33"/>
    <x v="0"/>
    <x v="0"/>
    <s v="USD"/>
    <x v="2476"/>
    <x v="2479"/>
    <b v="0"/>
    <n v="16"/>
    <x v="0"/>
    <x v="14"/>
    <x v="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x v="2480"/>
    <b v="0"/>
    <n v="8"/>
    <x v="0"/>
    <x v="14"/>
    <x v="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x v="2481"/>
    <b v="0"/>
    <n v="95"/>
    <x v="0"/>
    <x v="14"/>
    <x v="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b v="0"/>
    <n v="25"/>
    <x v="0"/>
    <x v="14"/>
    <x v="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x v="2483"/>
    <b v="0"/>
    <n v="19"/>
    <x v="0"/>
    <x v="14"/>
    <x v="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b v="0"/>
    <n v="90"/>
    <x v="0"/>
    <x v="14"/>
    <x v="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x v="2485"/>
    <b v="0"/>
    <n v="41"/>
    <x v="0"/>
    <x v="14"/>
    <x v="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b v="0"/>
    <n v="30"/>
    <x v="0"/>
    <x v="14"/>
    <x v="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x v="2487"/>
    <b v="0"/>
    <n v="38"/>
    <x v="0"/>
    <x v="14"/>
    <x v="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b v="0"/>
    <n v="65"/>
    <x v="0"/>
    <x v="14"/>
    <x v="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x v="2489"/>
    <b v="0"/>
    <n v="75"/>
    <x v="0"/>
    <x v="14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x v="2490"/>
    <b v="0"/>
    <n v="16"/>
    <x v="0"/>
    <x v="14"/>
    <x v="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x v="2491"/>
    <b v="0"/>
    <n v="10"/>
    <x v="0"/>
    <x v="14"/>
    <x v="4"/>
  </r>
  <r>
    <n v="2492"/>
    <s v="SUPER NICE EP 2012"/>
    <s v="We're a band from Hawaii trying to produce our first EP and we need help!"/>
    <x v="20"/>
    <n v="750"/>
    <x v="0"/>
    <x v="0"/>
    <s v="USD"/>
    <x v="2489"/>
    <x v="2492"/>
    <b v="0"/>
    <n v="27"/>
    <x v="0"/>
    <x v="14"/>
    <x v="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x v="2493"/>
    <b v="0"/>
    <n v="259"/>
    <x v="0"/>
    <x v="14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x v="2494"/>
    <b v="0"/>
    <n v="39"/>
    <x v="0"/>
    <x v="14"/>
    <x v="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x v="2495"/>
    <b v="0"/>
    <n v="42"/>
    <x v="0"/>
    <x v="14"/>
    <x v="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x v="2496"/>
    <b v="0"/>
    <n v="10"/>
    <x v="0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x v="2497"/>
    <b v="0"/>
    <n v="56"/>
    <x v="0"/>
    <x v="14"/>
    <x v="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x v="2498"/>
    <b v="0"/>
    <n v="20"/>
    <x v="0"/>
    <x v="14"/>
    <x v="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x v="2499"/>
    <b v="0"/>
    <n v="170"/>
    <x v="0"/>
    <x v="14"/>
    <x v="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x v="2500"/>
    <b v="0"/>
    <n v="29"/>
    <x v="0"/>
    <x v="14"/>
    <x v="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x v="2501"/>
    <b v="0"/>
    <n v="7"/>
    <x v="1"/>
    <x v="34"/>
    <x v="7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x v="2502"/>
    <b v="0"/>
    <n v="5"/>
    <x v="1"/>
    <x v="34"/>
    <x v="7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x v="2503"/>
    <b v="0"/>
    <n v="0"/>
    <x v="1"/>
    <x v="34"/>
    <x v="7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x v="2504"/>
    <b v="0"/>
    <n v="0"/>
    <x v="1"/>
    <x v="34"/>
    <x v="7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x v="2505"/>
    <b v="0"/>
    <n v="0"/>
    <x v="1"/>
    <x v="34"/>
    <x v="7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x v="2506"/>
    <b v="0"/>
    <n v="2"/>
    <x v="1"/>
    <x v="34"/>
    <x v="7"/>
  </r>
  <r>
    <n v="2507"/>
    <s v="Help Cafe Talavera get a New Kitchen!"/>
    <s v="Unique dishes for a unique city!."/>
    <x v="350"/>
    <n v="0"/>
    <x v="2"/>
    <x v="0"/>
    <s v="USD"/>
    <x v="2504"/>
    <x v="2507"/>
    <b v="0"/>
    <n v="0"/>
    <x v="1"/>
    <x v="34"/>
    <x v="7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x v="2508"/>
    <b v="0"/>
    <n v="0"/>
    <x v="1"/>
    <x v="34"/>
    <x v="7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x v="2509"/>
    <b v="0"/>
    <n v="28"/>
    <x v="1"/>
    <x v="34"/>
    <x v="7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x v="2510"/>
    <b v="0"/>
    <n v="2"/>
    <x v="1"/>
    <x v="34"/>
    <x v="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x v="2511"/>
    <b v="0"/>
    <n v="0"/>
    <x v="1"/>
    <x v="34"/>
    <x v="7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x v="2512"/>
    <b v="0"/>
    <n v="0"/>
    <x v="1"/>
    <x v="34"/>
    <x v="7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b v="0"/>
    <n v="0"/>
    <x v="1"/>
    <x v="34"/>
    <x v="7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x v="2514"/>
    <b v="0"/>
    <n v="4"/>
    <x v="1"/>
    <x v="34"/>
    <x v="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x v="2515"/>
    <b v="0"/>
    <n v="12"/>
    <x v="1"/>
    <x v="34"/>
    <x v="7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x v="2516"/>
    <b v="0"/>
    <n v="0"/>
    <x v="1"/>
    <x v="34"/>
    <x v="7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x v="2517"/>
    <b v="0"/>
    <n v="33"/>
    <x v="1"/>
    <x v="34"/>
    <x v="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x v="2518"/>
    <b v="0"/>
    <n v="0"/>
    <x v="1"/>
    <x v="34"/>
    <x v="7"/>
  </r>
  <r>
    <n v="2519"/>
    <s v="Kelli's Kitchen"/>
    <s v="Better than your mom's, better than Cracker Barrel, only at Kelli's Kitchen (all from scratch)."/>
    <x v="60"/>
    <n v="65"/>
    <x v="2"/>
    <x v="0"/>
    <s v="USD"/>
    <x v="2516"/>
    <x v="2519"/>
    <b v="0"/>
    <n v="4"/>
    <x v="1"/>
    <x v="34"/>
    <x v="7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x v="2520"/>
    <b v="0"/>
    <n v="0"/>
    <x v="1"/>
    <x v="34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b v="0"/>
    <n v="132"/>
    <x v="0"/>
    <x v="35"/>
    <x v="4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b v="0"/>
    <n v="27"/>
    <x v="0"/>
    <x v="35"/>
    <x v="4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x v="2523"/>
    <b v="0"/>
    <n v="26"/>
    <x v="0"/>
    <x v="35"/>
    <x v="4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x v="2524"/>
    <b v="0"/>
    <n v="43"/>
    <x v="0"/>
    <x v="35"/>
    <x v="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x v="2525"/>
    <b v="0"/>
    <n v="80"/>
    <x v="0"/>
    <x v="35"/>
    <x v="4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x v="2526"/>
    <b v="0"/>
    <n v="33"/>
    <x v="0"/>
    <x v="35"/>
    <x v="4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x v="2527"/>
    <b v="0"/>
    <n v="71"/>
    <x v="0"/>
    <x v="35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x v="2528"/>
    <b v="0"/>
    <n v="81"/>
    <x v="0"/>
    <x v="35"/>
    <x v="4"/>
  </r>
  <r>
    <n v="2529"/>
    <s v="UrbanArias is DC's Contemporary Opera Company"/>
    <s v="Opera. Short. New."/>
    <x v="12"/>
    <n v="6257"/>
    <x v="0"/>
    <x v="0"/>
    <s v="USD"/>
    <x v="2526"/>
    <x v="2529"/>
    <b v="0"/>
    <n v="76"/>
    <x v="0"/>
    <x v="35"/>
    <x v="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x v="2530"/>
    <b v="0"/>
    <n v="48"/>
    <x v="0"/>
    <x v="35"/>
    <x v="4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x v="2531"/>
    <b v="0"/>
    <n v="61"/>
    <x v="0"/>
    <x v="35"/>
    <x v="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x v="2532"/>
    <b v="0"/>
    <n v="60"/>
    <x v="0"/>
    <x v="35"/>
    <x v="4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x v="2533"/>
    <b v="0"/>
    <n v="136"/>
    <x v="0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b v="0"/>
    <n v="14"/>
    <x v="0"/>
    <x v="35"/>
    <x v="4"/>
  </r>
  <r>
    <n v="2535"/>
    <s v="Mark Hayes Requiem Recording"/>
    <s v="Mark Hayes: Requiem Recording"/>
    <x v="22"/>
    <n v="20755"/>
    <x v="0"/>
    <x v="0"/>
    <s v="USD"/>
    <x v="2532"/>
    <x v="2535"/>
    <b v="0"/>
    <n v="78"/>
    <x v="0"/>
    <x v="35"/>
    <x v="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x v="2536"/>
    <b v="0"/>
    <n v="4"/>
    <x v="0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x v="2537"/>
    <b v="0"/>
    <n v="11"/>
    <x v="0"/>
    <x v="35"/>
    <x v="4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x v="2538"/>
    <b v="0"/>
    <n v="185"/>
    <x v="0"/>
    <x v="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x v="2539"/>
    <b v="0"/>
    <n v="59"/>
    <x v="0"/>
    <x v="35"/>
    <x v="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b v="0"/>
    <n v="27"/>
    <x v="0"/>
    <x v="35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x v="2541"/>
    <b v="0"/>
    <n v="63"/>
    <x v="0"/>
    <x v="35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x v="2542"/>
    <b v="0"/>
    <n v="13"/>
    <x v="0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x v="2543"/>
    <b v="0"/>
    <n v="13"/>
    <x v="0"/>
    <x v="35"/>
    <x v="4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x v="2544"/>
    <b v="0"/>
    <n v="57"/>
    <x v="0"/>
    <x v="35"/>
    <x v="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x v="2545"/>
    <b v="0"/>
    <n v="61"/>
    <x v="0"/>
    <x v="35"/>
    <x v="4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x v="2546"/>
    <b v="0"/>
    <n v="65"/>
    <x v="0"/>
    <x v="35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x v="2547"/>
    <b v="0"/>
    <n v="134"/>
    <x v="0"/>
    <x v="35"/>
    <x v="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x v="2548"/>
    <b v="0"/>
    <n v="37"/>
    <x v="0"/>
    <x v="35"/>
    <x v="4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x v="2549"/>
    <b v="0"/>
    <n v="37"/>
    <x v="0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x v="2550"/>
    <b v="0"/>
    <n v="150"/>
    <x v="0"/>
    <x v="35"/>
    <x v="4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x v="2551"/>
    <b v="0"/>
    <n v="56"/>
    <x v="0"/>
    <x v="35"/>
    <x v="4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x v="2552"/>
    <b v="0"/>
    <n v="18"/>
    <x v="0"/>
    <x v="35"/>
    <x v="4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x v="2553"/>
    <b v="0"/>
    <n v="60"/>
    <x v="0"/>
    <x v="35"/>
    <x v="4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x v="2554"/>
    <b v="0"/>
    <n v="67"/>
    <x v="0"/>
    <x v="35"/>
    <x v="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x v="2555"/>
    <b v="0"/>
    <n v="35"/>
    <x v="0"/>
    <x v="3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b v="0"/>
    <n v="34"/>
    <x v="0"/>
    <x v="35"/>
    <x v="4"/>
  </r>
  <r>
    <n v="2557"/>
    <s v="European Tour"/>
    <s v="Raising money for our concert tour of Switzerland and Germany in June/July 2014"/>
    <x v="42"/>
    <n v="1066"/>
    <x v="0"/>
    <x v="1"/>
    <s v="GBP"/>
    <x v="2554"/>
    <x v="2557"/>
    <b v="0"/>
    <n v="36"/>
    <x v="0"/>
    <x v="35"/>
    <x v="4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x v="2558"/>
    <b v="0"/>
    <n v="18"/>
    <x v="0"/>
    <x v="35"/>
    <x v="4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x v="2559"/>
    <b v="0"/>
    <n v="25"/>
    <x v="0"/>
    <x v="35"/>
    <x v="4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x v="2560"/>
    <b v="0"/>
    <n v="21"/>
    <x v="0"/>
    <x v="35"/>
    <x v="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x v="2561"/>
    <b v="0"/>
    <n v="0"/>
    <x v="1"/>
    <x v="19"/>
    <x v="7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x v="2562"/>
    <b v="0"/>
    <n v="3"/>
    <x v="1"/>
    <x v="19"/>
    <x v="7"/>
  </r>
  <r>
    <n v="2563"/>
    <s v="Phoenix Pearl Boba Tea Truck (Canceled)"/>
    <s v="Michigan based bubble tea and specialty ice cream food truck"/>
    <x v="22"/>
    <n v="0"/>
    <x v="1"/>
    <x v="0"/>
    <s v="USD"/>
    <x v="2560"/>
    <x v="2563"/>
    <b v="0"/>
    <n v="0"/>
    <x v="1"/>
    <x v="19"/>
    <x v="7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x v="2564"/>
    <b v="0"/>
    <n v="0"/>
    <x v="1"/>
    <x v="19"/>
    <x v="7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x v="2565"/>
    <b v="0"/>
    <n v="1"/>
    <x v="1"/>
    <x v="19"/>
    <x v="7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x v="2566"/>
    <b v="0"/>
    <n v="0"/>
    <x v="1"/>
    <x v="19"/>
    <x v="7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x v="2567"/>
    <b v="0"/>
    <n v="2"/>
    <x v="1"/>
    <x v="19"/>
    <x v="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x v="2568"/>
    <b v="0"/>
    <n v="1"/>
    <x v="1"/>
    <x v="19"/>
    <x v="7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x v="2569"/>
    <b v="0"/>
    <n v="2"/>
    <x v="1"/>
    <x v="19"/>
    <x v="7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x v="2570"/>
    <b v="0"/>
    <n v="2"/>
    <x v="1"/>
    <x v="19"/>
    <x v="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x v="2571"/>
    <b v="0"/>
    <n v="4"/>
    <x v="1"/>
    <x v="19"/>
    <x v="7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x v="2572"/>
    <b v="0"/>
    <n v="0"/>
    <x v="1"/>
    <x v="19"/>
    <x v="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x v="2573"/>
    <b v="0"/>
    <n v="0"/>
    <x v="1"/>
    <x v="19"/>
    <x v="7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x v="2574"/>
    <b v="0"/>
    <n v="0"/>
    <x v="1"/>
    <x v="19"/>
    <x v="7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x v="2575"/>
    <b v="0"/>
    <n v="0"/>
    <x v="1"/>
    <x v="19"/>
    <x v="7"/>
  </r>
  <r>
    <n v="2576"/>
    <s v="2 Go Fast Food (Canceled)"/>
    <s v="A New Twist with an American and Philippine fast food Mobile Trailer."/>
    <x v="3"/>
    <n v="0"/>
    <x v="1"/>
    <x v="0"/>
    <s v="USD"/>
    <x v="2573"/>
    <x v="2576"/>
    <b v="0"/>
    <n v="0"/>
    <x v="1"/>
    <x v="19"/>
    <x v="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x v="2577"/>
    <b v="0"/>
    <n v="0"/>
    <x v="1"/>
    <x v="19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b v="0"/>
    <n v="0"/>
    <x v="1"/>
    <x v="19"/>
    <x v="7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x v="2579"/>
    <b v="0"/>
    <n v="12"/>
    <x v="1"/>
    <x v="19"/>
    <x v="7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x v="2580"/>
    <b v="0"/>
    <n v="2"/>
    <x v="1"/>
    <x v="19"/>
    <x v="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x v="2581"/>
    <b v="0"/>
    <n v="11"/>
    <x v="1"/>
    <x v="19"/>
    <x v="7"/>
  </r>
  <r>
    <n v="2582"/>
    <s v="Drunken Wings"/>
    <s v="The place where chicken meets liquor for the first time!"/>
    <x v="161"/>
    <n v="1"/>
    <x v="2"/>
    <x v="0"/>
    <s v="USD"/>
    <x v="2579"/>
    <x v="2582"/>
    <b v="0"/>
    <n v="1"/>
    <x v="1"/>
    <x v="19"/>
    <x v="7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x v="2583"/>
    <b v="0"/>
    <n v="5"/>
    <x v="1"/>
    <x v="19"/>
    <x v="7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x v="2584"/>
    <b v="0"/>
    <n v="0"/>
    <x v="1"/>
    <x v="19"/>
    <x v="7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x v="2585"/>
    <b v="0"/>
    <n v="1"/>
    <x v="1"/>
    <x v="19"/>
    <x v="7"/>
  </r>
  <r>
    <n v="2586"/>
    <s v="Inspire Healthy Eating"/>
    <s v="I would like to bring fresh salad and food to the streets of London at a reasonable price."/>
    <x v="9"/>
    <n v="5"/>
    <x v="2"/>
    <x v="1"/>
    <s v="GBP"/>
    <x v="2583"/>
    <x v="2586"/>
    <b v="0"/>
    <n v="1"/>
    <x v="1"/>
    <x v="19"/>
    <x v="7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x v="2587"/>
    <b v="0"/>
    <n v="6"/>
    <x v="1"/>
    <x v="19"/>
    <x v="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x v="2588"/>
    <b v="0"/>
    <n v="8"/>
    <x v="1"/>
    <x v="19"/>
    <x v="7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x v="2589"/>
    <b v="0"/>
    <n v="1"/>
    <x v="1"/>
    <x v="19"/>
    <x v="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x v="2590"/>
    <b v="0"/>
    <n v="0"/>
    <x v="1"/>
    <x v="19"/>
    <x v="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x v="2591"/>
    <b v="0"/>
    <n v="2"/>
    <x v="1"/>
    <x v="19"/>
    <x v="7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x v="2592"/>
    <b v="0"/>
    <n v="1"/>
    <x v="1"/>
    <x v="19"/>
    <x v="7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x v="2593"/>
    <b v="0"/>
    <n v="0"/>
    <x v="1"/>
    <x v="19"/>
    <x v="7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x v="2594"/>
    <b v="0"/>
    <n v="1"/>
    <x v="1"/>
    <x v="19"/>
    <x v="7"/>
  </r>
  <r>
    <n v="2595"/>
    <s v="Food Truck for Little Fox Bakery"/>
    <s v="Looking to put the best baked goods in Bowling Green on wheels"/>
    <x v="36"/>
    <n v="1825"/>
    <x v="2"/>
    <x v="0"/>
    <s v="USD"/>
    <x v="2592"/>
    <x v="2595"/>
    <b v="0"/>
    <n v="19"/>
    <x v="1"/>
    <x v="19"/>
    <x v="7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x v="2596"/>
    <b v="0"/>
    <n v="27"/>
    <x v="1"/>
    <x v="19"/>
    <x v="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x v="2597"/>
    <b v="0"/>
    <n v="7"/>
    <x v="1"/>
    <x v="19"/>
    <x v="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x v="2598"/>
    <b v="0"/>
    <n v="14"/>
    <x v="1"/>
    <x v="19"/>
    <x v="7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x v="2599"/>
    <b v="0"/>
    <n v="5"/>
    <x v="1"/>
    <x v="19"/>
    <x v="7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x v="2600"/>
    <b v="0"/>
    <n v="30"/>
    <x v="1"/>
    <x v="19"/>
    <x v="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x v="2601"/>
    <b v="1"/>
    <n v="151"/>
    <x v="0"/>
    <x v="36"/>
    <x v="2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x v="2602"/>
    <b v="1"/>
    <n v="489"/>
    <x v="0"/>
    <x v="36"/>
    <x v="2"/>
  </r>
  <r>
    <n v="2603"/>
    <s v="Manned Mock Mars Mission"/>
    <s v="I will be building a mock space station and simulate living on Mars for two weeks."/>
    <x v="257"/>
    <n v="1776"/>
    <x v="0"/>
    <x v="0"/>
    <s v="USD"/>
    <x v="2600"/>
    <x v="2603"/>
    <b v="1"/>
    <n v="50"/>
    <x v="0"/>
    <x v="36"/>
    <x v="2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x v="2604"/>
    <b v="1"/>
    <n v="321"/>
    <x v="0"/>
    <x v="36"/>
    <x v="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x v="2605"/>
    <b v="1"/>
    <n v="1762"/>
    <x v="0"/>
    <x v="36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x v="2606"/>
    <b v="1"/>
    <n v="385"/>
    <x v="0"/>
    <x v="36"/>
    <x v="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x v="2607"/>
    <b v="1"/>
    <n v="398"/>
    <x v="0"/>
    <x v="36"/>
    <x v="2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x v="2608"/>
    <b v="1"/>
    <n v="304"/>
    <x v="0"/>
    <x v="36"/>
    <x v="2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x v="2609"/>
    <b v="1"/>
    <n v="676"/>
    <x v="0"/>
    <x v="36"/>
    <x v="2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x v="2610"/>
    <b v="1"/>
    <n v="577"/>
    <x v="0"/>
    <x v="36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b v="1"/>
    <n v="3663"/>
    <x v="0"/>
    <x v="36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x v="2612"/>
    <b v="1"/>
    <n v="294"/>
    <x v="0"/>
    <x v="36"/>
    <x v="2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x v="2613"/>
    <b v="1"/>
    <n v="28"/>
    <x v="0"/>
    <x v="36"/>
    <x v="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x v="2614"/>
    <b v="1"/>
    <n v="100"/>
    <x v="0"/>
    <x v="36"/>
    <x v="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x v="2615"/>
    <b v="0"/>
    <n v="72"/>
    <x v="0"/>
    <x v="36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x v="2616"/>
    <b v="1"/>
    <n v="238"/>
    <x v="0"/>
    <x v="36"/>
    <x v="2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x v="2617"/>
    <b v="1"/>
    <n v="159"/>
    <x v="0"/>
    <x v="36"/>
    <x v="2"/>
  </r>
  <r>
    <n v="2618"/>
    <s v="SPACE ART FEATURING ASTRONAUTS #WeBelieveInAstronauts"/>
    <s v="LTD ED COLLECTIBLE SPACE ART FEAT. ASTRONAUTS"/>
    <x v="36"/>
    <n v="15808"/>
    <x v="0"/>
    <x v="0"/>
    <s v="USD"/>
    <x v="2615"/>
    <x v="2618"/>
    <b v="1"/>
    <n v="77"/>
    <x v="0"/>
    <x v="36"/>
    <x v="2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x v="2619"/>
    <b v="1"/>
    <n v="53"/>
    <x v="0"/>
    <x v="3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x v="2620"/>
    <b v="1"/>
    <n v="1251"/>
    <x v="0"/>
    <x v="36"/>
    <x v="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x v="2621"/>
    <b v="1"/>
    <n v="465"/>
    <x v="0"/>
    <x v="36"/>
    <x v="2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x v="2622"/>
    <b v="0"/>
    <n v="74"/>
    <x v="0"/>
    <x v="3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x v="2623"/>
    <b v="0"/>
    <n v="62"/>
    <x v="0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x v="2624"/>
    <b v="0"/>
    <n v="3468"/>
    <x v="0"/>
    <x v="36"/>
    <x v="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x v="2625"/>
    <b v="0"/>
    <n v="52"/>
    <x v="0"/>
    <x v="36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x v="2626"/>
    <b v="0"/>
    <n v="50"/>
    <x v="0"/>
    <x v="36"/>
    <x v="2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x v="2627"/>
    <b v="0"/>
    <n v="45"/>
    <x v="0"/>
    <x v="36"/>
    <x v="2"/>
  </r>
  <r>
    <n v="2628"/>
    <s v="Pie In Space!"/>
    <s v="A high school freshman is sending pie into space and you can be a part of it.  GO SCIENCE!!!"/>
    <x v="357"/>
    <n v="926"/>
    <x v="0"/>
    <x v="0"/>
    <s v="USD"/>
    <x v="2625"/>
    <x v="2628"/>
    <b v="0"/>
    <n v="21"/>
    <x v="0"/>
    <x v="36"/>
    <x v="2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x v="2629"/>
    <b v="0"/>
    <n v="100"/>
    <x v="0"/>
    <x v="36"/>
    <x v="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x v="2630"/>
    <b v="0"/>
    <n v="81"/>
    <x v="0"/>
    <x v="36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x v="2631"/>
    <b v="0"/>
    <n v="286"/>
    <x v="0"/>
    <x v="36"/>
    <x v="2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x v="2632"/>
    <b v="0"/>
    <n v="42"/>
    <x v="0"/>
    <x v="36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x v="2633"/>
    <b v="0"/>
    <n v="199"/>
    <x v="0"/>
    <x v="36"/>
    <x v="2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x v="2634"/>
    <b v="0"/>
    <n v="25"/>
    <x v="0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x v="2635"/>
    <b v="0"/>
    <n v="84"/>
    <x v="0"/>
    <x v="36"/>
    <x v="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x v="2636"/>
    <b v="0"/>
    <n v="50"/>
    <x v="0"/>
    <x v="36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x v="2637"/>
    <b v="0"/>
    <n v="26"/>
    <x v="0"/>
    <x v="36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x v="2638"/>
    <b v="0"/>
    <n v="14"/>
    <x v="0"/>
    <x v="36"/>
    <x v="2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x v="2639"/>
    <b v="0"/>
    <n v="49"/>
    <x v="0"/>
    <x v="36"/>
    <x v="2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x v="2640"/>
    <b v="0"/>
    <n v="69"/>
    <x v="0"/>
    <x v="36"/>
    <x v="2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x v="2641"/>
    <b v="0"/>
    <n v="1"/>
    <x v="1"/>
    <x v="36"/>
    <x v="2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b v="0"/>
    <n v="0"/>
    <x v="1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x v="2643"/>
    <b v="1"/>
    <n v="1501"/>
    <x v="1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x v="2644"/>
    <b v="1"/>
    <n v="52"/>
    <x v="1"/>
    <x v="36"/>
    <x v="2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x v="2645"/>
    <b v="1"/>
    <n v="23"/>
    <x v="1"/>
    <x v="36"/>
    <x v="2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x v="2646"/>
    <b v="1"/>
    <n v="535"/>
    <x v="1"/>
    <x v="3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x v="2647"/>
    <b v="0"/>
    <n v="3"/>
    <x v="1"/>
    <x v="36"/>
    <x v="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x v="2648"/>
    <b v="0"/>
    <n v="6"/>
    <x v="1"/>
    <x v="36"/>
    <x v="2"/>
  </r>
  <r>
    <n v="2649"/>
    <s v="The Mission - Please Check Back Soon (Canceled)"/>
    <s v="They have launched a Kickstarter."/>
    <x v="152"/>
    <n v="124"/>
    <x v="1"/>
    <x v="0"/>
    <s v="USD"/>
    <x v="2645"/>
    <x v="2649"/>
    <b v="0"/>
    <n v="3"/>
    <x v="1"/>
    <x v="36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x v="2650"/>
    <b v="0"/>
    <n v="5"/>
    <x v="1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x v="2651"/>
    <b v="0"/>
    <n v="17"/>
    <x v="1"/>
    <x v="36"/>
    <x v="2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x v="2652"/>
    <b v="0"/>
    <n v="11"/>
    <x v="1"/>
    <x v="36"/>
    <x v="2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x v="2653"/>
    <b v="0"/>
    <n v="70"/>
    <x v="1"/>
    <x v="36"/>
    <x v="2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x v="2654"/>
    <b v="0"/>
    <n v="6"/>
    <x v="1"/>
    <x v="36"/>
    <x v="2"/>
  </r>
  <r>
    <n v="2655"/>
    <s v="Balloons (Canceled)"/>
    <s v="Thank you for your support!"/>
    <x v="36"/>
    <n v="3155"/>
    <x v="1"/>
    <x v="0"/>
    <s v="USD"/>
    <x v="2651"/>
    <x v="2655"/>
    <b v="0"/>
    <n v="43"/>
    <x v="1"/>
    <x v="36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x v="2656"/>
    <b v="0"/>
    <n v="152"/>
    <x v="1"/>
    <x v="36"/>
    <x v="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x v="2657"/>
    <b v="0"/>
    <n v="59"/>
    <x v="1"/>
    <x v="36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x v="2658"/>
    <b v="0"/>
    <n v="4"/>
    <x v="1"/>
    <x v="36"/>
    <x v="2"/>
  </r>
  <r>
    <n v="2659"/>
    <s v="test (Canceled)"/>
    <s v="test"/>
    <x v="197"/>
    <n v="1333"/>
    <x v="1"/>
    <x v="0"/>
    <s v="USD"/>
    <x v="2655"/>
    <x v="2659"/>
    <b v="0"/>
    <n v="10"/>
    <x v="1"/>
    <x v="36"/>
    <x v="2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x v="2660"/>
    <b v="0"/>
    <n v="5"/>
    <x v="1"/>
    <x v="36"/>
    <x v="2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x v="2661"/>
    <b v="0"/>
    <n v="60"/>
    <x v="0"/>
    <x v="37"/>
    <x v="2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x v="2662"/>
    <b v="0"/>
    <n v="80"/>
    <x v="0"/>
    <x v="37"/>
    <x v="2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x v="2663"/>
    <b v="0"/>
    <n v="56"/>
    <x v="0"/>
    <x v="37"/>
    <x v="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x v="2664"/>
    <b v="0"/>
    <n v="104"/>
    <x v="0"/>
    <x v="37"/>
    <x v="2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x v="2665"/>
    <b v="0"/>
    <n v="46"/>
    <x v="0"/>
    <x v="37"/>
    <x v="2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x v="2666"/>
    <b v="0"/>
    <n v="206"/>
    <x v="0"/>
    <x v="37"/>
    <x v="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x v="2667"/>
    <b v="0"/>
    <n v="18"/>
    <x v="0"/>
    <x v="37"/>
    <x v="2"/>
  </r>
  <r>
    <n v="2668"/>
    <s v="UOttawa Makermobile"/>
    <s v="Creativity on the go! |_x000a_CrÃ©ativitÃ© en mouvement !"/>
    <x v="28"/>
    <n v="1707"/>
    <x v="0"/>
    <x v="5"/>
    <s v="CAD"/>
    <x v="2664"/>
    <x v="2668"/>
    <b v="0"/>
    <n v="28"/>
    <x v="0"/>
    <x v="37"/>
    <x v="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x v="2669"/>
    <b v="0"/>
    <n v="11"/>
    <x v="0"/>
    <x v="37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x v="2670"/>
    <b v="1"/>
    <n v="60"/>
    <x v="1"/>
    <x v="37"/>
    <x v="2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x v="2671"/>
    <b v="1"/>
    <n v="84"/>
    <x v="1"/>
    <x v="37"/>
    <x v="2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x v="2672"/>
    <b v="1"/>
    <n v="47"/>
    <x v="1"/>
    <x v="37"/>
    <x v="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x v="2673"/>
    <b v="1"/>
    <n v="66"/>
    <x v="1"/>
    <x v="37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b v="1"/>
    <n v="171"/>
    <x v="1"/>
    <x v="37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x v="2675"/>
    <b v="1"/>
    <n v="29"/>
    <x v="1"/>
    <x v="37"/>
    <x v="2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x v="2676"/>
    <b v="0"/>
    <n v="9"/>
    <x v="1"/>
    <x v="37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x v="2677"/>
    <b v="0"/>
    <n v="27"/>
    <x v="1"/>
    <x v="37"/>
    <x v="2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x v="2678"/>
    <b v="0"/>
    <n v="2"/>
    <x v="1"/>
    <x v="37"/>
    <x v="2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x v="2679"/>
    <b v="0"/>
    <n v="3"/>
    <x v="1"/>
    <x v="37"/>
    <x v="2"/>
  </r>
  <r>
    <n v="2680"/>
    <s v="iHeart Pillow"/>
    <s v="iHeartPillow, Connecting loved ones"/>
    <x v="261"/>
    <n v="276"/>
    <x v="2"/>
    <x v="3"/>
    <s v="EUR"/>
    <x v="2676"/>
    <x v="2680"/>
    <b v="0"/>
    <n v="4"/>
    <x v="1"/>
    <x v="37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x v="2681"/>
    <b v="0"/>
    <n v="2"/>
    <x v="1"/>
    <x v="19"/>
    <x v="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x v="2682"/>
    <b v="0"/>
    <n v="20"/>
    <x v="1"/>
    <x v="19"/>
    <x v="7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x v="2683"/>
    <b v="0"/>
    <n v="3"/>
    <x v="1"/>
    <x v="19"/>
    <x v="7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x v="2684"/>
    <b v="0"/>
    <n v="4"/>
    <x v="1"/>
    <x v="19"/>
    <x v="7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x v="2685"/>
    <b v="0"/>
    <n v="1"/>
    <x v="1"/>
    <x v="19"/>
    <x v="7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x v="2686"/>
    <b v="0"/>
    <n v="0"/>
    <x v="1"/>
    <x v="19"/>
    <x v="7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x v="2687"/>
    <b v="0"/>
    <n v="0"/>
    <x v="1"/>
    <x v="19"/>
    <x v="7"/>
  </r>
  <r>
    <n v="2688"/>
    <s v="Mac N Cheez Food Truck"/>
    <s v="The amazing gourmet Mac N Cheez Food Truck Campaigne!"/>
    <x v="63"/>
    <n v="74"/>
    <x v="2"/>
    <x v="0"/>
    <s v="USD"/>
    <x v="2684"/>
    <x v="2688"/>
    <b v="0"/>
    <n v="14"/>
    <x v="1"/>
    <x v="19"/>
    <x v="7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x v="2689"/>
    <b v="0"/>
    <n v="1"/>
    <x v="1"/>
    <x v="19"/>
    <x v="7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x v="2690"/>
    <b v="0"/>
    <n v="118"/>
    <x v="1"/>
    <x v="19"/>
    <x v="7"/>
  </r>
  <r>
    <n v="2691"/>
    <s v="Cook"/>
    <s v="A Great New local Food Truck serving up ethnic fusion inspired eats in Ottawa."/>
    <x v="99"/>
    <n v="35"/>
    <x v="2"/>
    <x v="5"/>
    <s v="CAD"/>
    <x v="2687"/>
    <x v="2691"/>
    <b v="0"/>
    <n v="2"/>
    <x v="1"/>
    <x v="19"/>
    <x v="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x v="2692"/>
    <b v="0"/>
    <n v="1"/>
    <x v="1"/>
    <x v="19"/>
    <x v="7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x v="2693"/>
    <b v="0"/>
    <n v="3"/>
    <x v="1"/>
    <x v="19"/>
    <x v="7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x v="2694"/>
    <b v="0"/>
    <n v="1"/>
    <x v="1"/>
    <x v="19"/>
    <x v="7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x v="2695"/>
    <b v="0"/>
    <n v="3"/>
    <x v="1"/>
    <x v="19"/>
    <x v="7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x v="2696"/>
    <b v="0"/>
    <n v="38"/>
    <x v="1"/>
    <x v="19"/>
    <x v="7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x v="2697"/>
    <b v="0"/>
    <n v="52"/>
    <x v="1"/>
    <x v="19"/>
    <x v="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x v="2698"/>
    <b v="0"/>
    <n v="2"/>
    <x v="1"/>
    <x v="19"/>
    <x v="7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x v="2699"/>
    <b v="0"/>
    <n v="0"/>
    <x v="1"/>
    <x v="19"/>
    <x v="7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x v="2700"/>
    <b v="0"/>
    <n v="4"/>
    <x v="1"/>
    <x v="19"/>
    <x v="7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x v="2701"/>
    <b v="0"/>
    <n v="46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x v="2702"/>
    <b v="1"/>
    <n v="26"/>
    <x v="1"/>
    <x v="38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x v="2703"/>
    <b v="0"/>
    <n v="45"/>
    <x v="1"/>
    <x v="38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x v="2704"/>
    <b v="0"/>
    <n v="7"/>
    <x v="1"/>
    <x v="38"/>
    <x v="1"/>
  </r>
  <r>
    <n v="2705"/>
    <s v="Fischer Theatre Marquee"/>
    <s v="Help light the lights at the historic Fischer Theatre in Danville, IL."/>
    <x v="281"/>
    <n v="1739"/>
    <x v="3"/>
    <x v="0"/>
    <s v="USD"/>
    <x v="2701"/>
    <x v="2705"/>
    <b v="0"/>
    <n v="8"/>
    <x v="1"/>
    <x v="3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x v="2706"/>
    <b v="1"/>
    <n v="263"/>
    <x v="0"/>
    <x v="38"/>
    <x v="1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x v="2707"/>
    <b v="1"/>
    <n v="394"/>
    <x v="0"/>
    <x v="38"/>
    <x v="1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x v="2708"/>
    <b v="1"/>
    <n v="1049"/>
    <x v="0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x v="2709"/>
    <b v="1"/>
    <n v="308"/>
    <x v="0"/>
    <x v="38"/>
    <x v="1"/>
  </r>
  <r>
    <n v="2710"/>
    <s v="House of Yes"/>
    <s v="Building Brooklyn's own creative venue for circus, theater and events of all types."/>
    <x v="127"/>
    <n v="92340.21"/>
    <x v="0"/>
    <x v="0"/>
    <s v="USD"/>
    <x v="2706"/>
    <x v="2710"/>
    <b v="1"/>
    <n v="1088"/>
    <x v="0"/>
    <x v="38"/>
    <x v="1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x v="2711"/>
    <b v="1"/>
    <n v="73"/>
    <x v="0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x v="2712"/>
    <b v="1"/>
    <n v="143"/>
    <x v="0"/>
    <x v="38"/>
    <x v="1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x v="2713"/>
    <b v="1"/>
    <n v="1420"/>
    <x v="0"/>
    <x v="38"/>
    <x v="1"/>
  </r>
  <r>
    <n v="2714"/>
    <s v="The Crane Theater"/>
    <s v="The Crane will be the new home for independent theater in Northeast Minneapolis"/>
    <x v="31"/>
    <n v="29089"/>
    <x v="0"/>
    <x v="0"/>
    <s v="USD"/>
    <x v="2710"/>
    <x v="2714"/>
    <b v="1"/>
    <n v="305"/>
    <x v="0"/>
    <x v="38"/>
    <x v="1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x v="2715"/>
    <b v="1"/>
    <n v="551"/>
    <x v="0"/>
    <x v="3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x v="2716"/>
    <b v="1"/>
    <n v="187"/>
    <x v="0"/>
    <x v="38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x v="2717"/>
    <b v="1"/>
    <n v="325"/>
    <x v="0"/>
    <x v="38"/>
    <x v="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x v="2718"/>
    <b v="1"/>
    <n v="148"/>
    <x v="0"/>
    <x v="38"/>
    <x v="1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x v="2719"/>
    <b v="0"/>
    <n v="69"/>
    <x v="0"/>
    <x v="38"/>
    <x v="1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x v="2720"/>
    <b v="0"/>
    <n v="173"/>
    <x v="0"/>
    <x v="38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x v="2721"/>
    <b v="0"/>
    <n v="269"/>
    <x v="0"/>
    <x v="30"/>
    <x v="2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x v="2722"/>
    <b v="0"/>
    <n v="185"/>
    <x v="0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x v="2723"/>
    <b v="0"/>
    <n v="176"/>
    <x v="0"/>
    <x v="30"/>
    <x v="2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x v="2724"/>
    <b v="0"/>
    <n v="1019"/>
    <x v="0"/>
    <x v="30"/>
    <x v="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x v="2725"/>
    <b v="0"/>
    <n v="113"/>
    <x v="0"/>
    <x v="30"/>
    <x v="2"/>
  </r>
  <r>
    <n v="2726"/>
    <s v="Krimston TWO - Dual SIM case for iPhone"/>
    <s v="Krimston TWO: iPhone Dual SIM Case"/>
    <x v="57"/>
    <n v="105745"/>
    <x v="0"/>
    <x v="0"/>
    <s v="USD"/>
    <x v="2722"/>
    <x v="2726"/>
    <b v="0"/>
    <n v="404"/>
    <x v="0"/>
    <x v="30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x v="2727"/>
    <b v="0"/>
    <n v="707"/>
    <x v="0"/>
    <x v="30"/>
    <x v="2"/>
  </r>
  <r>
    <n v="2728"/>
    <s v="Multi-Function SSD Shield for the Raspberry Pi 2"/>
    <s v="SSD, WiFi, RTC w/Battery and high power USB all in one shield."/>
    <x v="36"/>
    <n v="30274"/>
    <x v="0"/>
    <x v="0"/>
    <s v="USD"/>
    <x v="2724"/>
    <x v="2728"/>
    <b v="0"/>
    <n v="392"/>
    <x v="0"/>
    <x v="30"/>
    <x v="2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x v="2729"/>
    <b v="0"/>
    <n v="23"/>
    <x v="0"/>
    <x v="30"/>
    <x v="2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x v="2730"/>
    <b v="0"/>
    <n v="682"/>
    <x v="0"/>
    <x v="30"/>
    <x v="2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x v="2731"/>
    <b v="0"/>
    <n v="37"/>
    <x v="0"/>
    <x v="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x v="2732"/>
    <b v="0"/>
    <n v="146"/>
    <x v="0"/>
    <x v="30"/>
    <x v="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x v="2733"/>
    <b v="0"/>
    <n v="119"/>
    <x v="0"/>
    <x v="30"/>
    <x v="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x v="2734"/>
    <b v="0"/>
    <n v="163"/>
    <x v="0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x v="2735"/>
    <b v="0"/>
    <n v="339"/>
    <x v="0"/>
    <x v="3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x v="2736"/>
    <b v="0"/>
    <n v="58"/>
    <x v="0"/>
    <x v="30"/>
    <x v="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b v="0"/>
    <n v="456"/>
    <x v="0"/>
    <x v="30"/>
    <x v="2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x v="2738"/>
    <b v="0"/>
    <n v="15"/>
    <x v="0"/>
    <x v="30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x v="2739"/>
    <b v="0"/>
    <n v="191"/>
    <x v="0"/>
    <x v="30"/>
    <x v="2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x v="2740"/>
    <b v="0"/>
    <n v="17"/>
    <x v="0"/>
    <x v="30"/>
    <x v="2"/>
  </r>
  <r>
    <n v="2741"/>
    <s v="Mrs. Brown and Her Lost Puppy."/>
    <s v="Help me publish my 1st children's book as an aspiring author!"/>
    <x v="6"/>
    <n v="35"/>
    <x v="2"/>
    <x v="0"/>
    <s v="USD"/>
    <x v="2737"/>
    <x v="2741"/>
    <b v="0"/>
    <n v="4"/>
    <x v="1"/>
    <x v="39"/>
    <x v="3"/>
  </r>
  <r>
    <n v="2742"/>
    <s v="What a Zoo!"/>
    <s v="The pachyderms at the Denver Zoo are moving. Follow along on the convoluted journey to their new home."/>
    <x v="30"/>
    <n v="731"/>
    <x v="2"/>
    <x v="0"/>
    <s v="USD"/>
    <x v="2738"/>
    <x v="2742"/>
    <b v="0"/>
    <n v="18"/>
    <x v="1"/>
    <x v="39"/>
    <x v="3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x v="2743"/>
    <b v="0"/>
    <n v="0"/>
    <x v="1"/>
    <x v="39"/>
    <x v="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b v="0"/>
    <n v="22"/>
    <x v="1"/>
    <x v="39"/>
    <x v="3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x v="2745"/>
    <b v="0"/>
    <n v="49"/>
    <x v="1"/>
    <x v="39"/>
    <x v="3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x v="2746"/>
    <b v="0"/>
    <n v="19"/>
    <x v="1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x v="2747"/>
    <b v="0"/>
    <n v="4"/>
    <x v="1"/>
    <x v="39"/>
    <x v="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x v="2748"/>
    <b v="0"/>
    <n v="4"/>
    <x v="1"/>
    <x v="39"/>
    <x v="3"/>
  </r>
  <r>
    <n v="2749"/>
    <s v="A Tree is a Tree, no matter what you see.  CHILDREN'S BOOK"/>
    <s v="Self-publishing my children's book."/>
    <x v="3"/>
    <n v="110"/>
    <x v="2"/>
    <x v="0"/>
    <s v="USD"/>
    <x v="2745"/>
    <x v="2749"/>
    <b v="0"/>
    <n v="2"/>
    <x v="1"/>
    <x v="39"/>
    <x v="3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x v="2750"/>
    <b v="0"/>
    <n v="0"/>
    <x v="1"/>
    <x v="39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b v="0"/>
    <n v="0"/>
    <x v="1"/>
    <x v="39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x v="2752"/>
    <b v="0"/>
    <n v="14"/>
    <x v="1"/>
    <x v="39"/>
    <x v="3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x v="2753"/>
    <b v="0"/>
    <n v="8"/>
    <x v="1"/>
    <x v="39"/>
    <x v="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x v="2754"/>
    <b v="0"/>
    <n v="0"/>
    <x v="1"/>
    <x v="39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x v="2755"/>
    <b v="0"/>
    <n v="15"/>
    <x v="1"/>
    <x v="39"/>
    <x v="3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x v="2756"/>
    <b v="0"/>
    <n v="33"/>
    <x v="1"/>
    <x v="39"/>
    <x v="3"/>
  </r>
  <r>
    <n v="2757"/>
    <s v="C is for Crooked"/>
    <s v="A children's letter book that Lampoons Hillary Clinton"/>
    <x v="15"/>
    <n v="10"/>
    <x v="2"/>
    <x v="0"/>
    <s v="USD"/>
    <x v="2753"/>
    <x v="2757"/>
    <b v="0"/>
    <n v="2"/>
    <x v="1"/>
    <x v="39"/>
    <x v="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x v="2758"/>
    <b v="0"/>
    <n v="6"/>
    <x v="1"/>
    <x v="39"/>
    <x v="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x v="2759"/>
    <b v="0"/>
    <n v="2"/>
    <x v="1"/>
    <x v="39"/>
    <x v="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x v="2760"/>
    <b v="0"/>
    <n v="0"/>
    <x v="1"/>
    <x v="39"/>
    <x v="3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x v="2761"/>
    <b v="0"/>
    <n v="4"/>
    <x v="1"/>
    <x v="39"/>
    <x v="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x v="2762"/>
    <b v="0"/>
    <n v="1"/>
    <x v="1"/>
    <x v="39"/>
    <x v="3"/>
  </r>
  <r>
    <n v="2763"/>
    <s v="My Christmas Star"/>
    <s v="How Santa finds childrens homes without getting lost by following certain stars."/>
    <x v="371"/>
    <n v="90"/>
    <x v="2"/>
    <x v="0"/>
    <s v="USD"/>
    <x v="2759"/>
    <x v="2763"/>
    <b v="0"/>
    <n v="3"/>
    <x v="1"/>
    <x v="39"/>
    <x v="3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x v="2764"/>
    <b v="0"/>
    <n v="4"/>
    <x v="1"/>
    <x v="39"/>
    <x v="3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x v="2765"/>
    <b v="0"/>
    <n v="0"/>
    <x v="1"/>
    <x v="39"/>
    <x v="3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x v="2766"/>
    <b v="0"/>
    <n v="4"/>
    <x v="1"/>
    <x v="39"/>
    <x v="3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x v="2767"/>
    <b v="0"/>
    <n v="3"/>
    <x v="1"/>
    <x v="39"/>
    <x v="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b v="0"/>
    <n v="34"/>
    <x v="1"/>
    <x v="39"/>
    <x v="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x v="2769"/>
    <b v="0"/>
    <n v="2"/>
    <x v="1"/>
    <x v="3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x v="2770"/>
    <b v="0"/>
    <n v="33"/>
    <x v="1"/>
    <x v="39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x v="2771"/>
    <b v="0"/>
    <n v="0"/>
    <x v="1"/>
    <x v="39"/>
    <x v="3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x v="2772"/>
    <b v="0"/>
    <n v="0"/>
    <x v="1"/>
    <x v="39"/>
    <x v="3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x v="2773"/>
    <b v="0"/>
    <n v="1"/>
    <x v="1"/>
    <x v="39"/>
    <x v="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x v="2774"/>
    <b v="0"/>
    <n v="13"/>
    <x v="1"/>
    <x v="39"/>
    <x v="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x v="2775"/>
    <b v="0"/>
    <n v="2"/>
    <x v="1"/>
    <x v="39"/>
    <x v="3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b v="0"/>
    <n v="36"/>
    <x v="1"/>
    <x v="39"/>
    <x v="3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x v="2777"/>
    <b v="0"/>
    <n v="1"/>
    <x v="1"/>
    <x v="39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b v="0"/>
    <n v="15"/>
    <x v="1"/>
    <x v="39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x v="2779"/>
    <b v="0"/>
    <n v="1"/>
    <x v="1"/>
    <x v="39"/>
    <x v="3"/>
  </r>
  <r>
    <n v="2780"/>
    <s v="Travel with baby"/>
    <s v="Turn the World with my kids, and then write a book with the advice for traveling with baby"/>
    <x v="57"/>
    <n v="0"/>
    <x v="2"/>
    <x v="13"/>
    <s v="EUR"/>
    <x v="2776"/>
    <x v="2780"/>
    <b v="0"/>
    <n v="0"/>
    <x v="1"/>
    <x v="39"/>
    <x v="3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x v="2781"/>
    <b v="0"/>
    <n v="28"/>
    <x v="0"/>
    <x v="6"/>
    <x v="1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x v="2782"/>
    <b v="0"/>
    <n v="18"/>
    <x v="0"/>
    <x v="6"/>
    <x v="1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x v="2783"/>
    <b v="0"/>
    <n v="61"/>
    <x v="0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x v="2784"/>
    <b v="0"/>
    <n v="108"/>
    <x v="0"/>
    <x v="6"/>
    <x v="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x v="2785"/>
    <b v="0"/>
    <n v="142"/>
    <x v="0"/>
    <x v="6"/>
    <x v="1"/>
  </r>
  <r>
    <n v="2786"/>
    <s v="Fierce"/>
    <s v="A heart-melting farce about sex, art and the lovelorn lay-abouts of London-town."/>
    <x v="30"/>
    <n v="2946"/>
    <x v="0"/>
    <x v="1"/>
    <s v="GBP"/>
    <x v="2782"/>
    <x v="2786"/>
    <b v="0"/>
    <n v="74"/>
    <x v="0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x v="2787"/>
    <b v="0"/>
    <n v="38"/>
    <x v="0"/>
    <x v="6"/>
    <x v="1"/>
  </r>
  <r>
    <n v="2788"/>
    <s v="ACT Underground Theatre, TLDC"/>
    <s v="MOVING FORWARD! WE HAVE REACHED GOAL BUT HAVE MORE TIME!! PLEASE CONSIDER PLEDGING."/>
    <x v="13"/>
    <n v="2050"/>
    <x v="0"/>
    <x v="0"/>
    <s v="USD"/>
    <x v="2784"/>
    <x v="2788"/>
    <b v="0"/>
    <n v="20"/>
    <x v="0"/>
    <x v="6"/>
    <x v="1"/>
  </r>
  <r>
    <n v="2789"/>
    <s v="The Adventurers Club"/>
    <s v="BNT's Biggest Adventure So Far: Our 2015 full length production!"/>
    <x v="9"/>
    <n v="3035"/>
    <x v="0"/>
    <x v="0"/>
    <s v="USD"/>
    <x v="2785"/>
    <x v="2789"/>
    <b v="0"/>
    <n v="24"/>
    <x v="0"/>
    <x v="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b v="0"/>
    <n v="66"/>
    <x v="0"/>
    <x v="6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x v="2791"/>
    <b v="0"/>
    <n v="28"/>
    <x v="0"/>
    <x v="6"/>
    <x v="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x v="2792"/>
    <b v="0"/>
    <n v="24"/>
    <x v="0"/>
    <x v="6"/>
    <x v="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x v="2793"/>
    <b v="0"/>
    <n v="73"/>
    <x v="0"/>
    <x v="6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b v="0"/>
    <n v="3"/>
    <x v="0"/>
    <x v="6"/>
    <x v="1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x v="2795"/>
    <b v="0"/>
    <n v="20"/>
    <x v="0"/>
    <x v="6"/>
    <x v="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x v="2796"/>
    <b v="0"/>
    <n v="21"/>
    <x v="0"/>
    <x v="6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b v="0"/>
    <n v="94"/>
    <x v="0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x v="2798"/>
    <b v="0"/>
    <n v="139"/>
    <x v="0"/>
    <x v="6"/>
    <x v="1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x v="2799"/>
    <b v="0"/>
    <n v="130"/>
    <x v="0"/>
    <x v="6"/>
    <x v="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x v="2800"/>
    <b v="0"/>
    <n v="31"/>
    <x v="0"/>
    <x v="6"/>
    <x v="1"/>
  </r>
  <r>
    <n v="2801"/>
    <s v="A Dream Play"/>
    <s v="Arise Theatre Company's production of August Strindberg's expressionist masterpiece 'A Dream Play'."/>
    <x v="2"/>
    <n v="666"/>
    <x v="0"/>
    <x v="2"/>
    <s v="AUD"/>
    <x v="2797"/>
    <x v="2801"/>
    <b v="0"/>
    <n v="13"/>
    <x v="0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b v="0"/>
    <n v="90"/>
    <x v="0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x v="2803"/>
    <b v="0"/>
    <n v="141"/>
    <x v="0"/>
    <x v="6"/>
    <x v="1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x v="2804"/>
    <b v="0"/>
    <n v="23"/>
    <x v="0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b v="0"/>
    <n v="18"/>
    <x v="0"/>
    <x v="6"/>
    <x v="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x v="2806"/>
    <b v="0"/>
    <n v="76"/>
    <x v="0"/>
    <x v="6"/>
    <x v="1"/>
  </r>
  <r>
    <n v="2807"/>
    <s v="The Commission Theatre Co."/>
    <s v="Bringing Shakespeare back to the Playwrights"/>
    <x v="10"/>
    <n v="6300"/>
    <x v="0"/>
    <x v="0"/>
    <s v="USD"/>
    <x v="2803"/>
    <x v="2807"/>
    <b v="0"/>
    <n v="93"/>
    <x v="0"/>
    <x v="6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x v="2808"/>
    <b v="0"/>
    <n v="69"/>
    <x v="0"/>
    <x v="6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x v="2809"/>
    <b v="0"/>
    <n v="21"/>
    <x v="0"/>
    <x v="6"/>
    <x v="1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x v="2810"/>
    <b v="0"/>
    <n v="57"/>
    <x v="0"/>
    <x v="6"/>
    <x v="1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x v="2811"/>
    <b v="0"/>
    <n v="108"/>
    <x v="0"/>
    <x v="6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x v="2812"/>
    <b v="0"/>
    <n v="83"/>
    <x v="0"/>
    <x v="6"/>
    <x v="1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x v="2813"/>
    <b v="0"/>
    <n v="96"/>
    <x v="0"/>
    <x v="6"/>
    <x v="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x v="2814"/>
    <b v="0"/>
    <n v="64"/>
    <x v="0"/>
    <x v="6"/>
    <x v="1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x v="2815"/>
    <b v="0"/>
    <n v="14"/>
    <x v="0"/>
    <x v="6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x v="2816"/>
    <b v="0"/>
    <n v="169"/>
    <x v="0"/>
    <x v="6"/>
    <x v="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x v="2817"/>
    <b v="0"/>
    <n v="33"/>
    <x v="0"/>
    <x v="6"/>
    <x v="1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x v="2818"/>
    <b v="0"/>
    <n v="102"/>
    <x v="0"/>
    <x v="6"/>
    <x v="1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x v="2819"/>
    <b v="0"/>
    <n v="104"/>
    <x v="0"/>
    <x v="6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x v="2820"/>
    <b v="0"/>
    <n v="20"/>
    <x v="0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x v="2821"/>
    <b v="0"/>
    <n v="35"/>
    <x v="0"/>
    <x v="6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x v="2822"/>
    <b v="0"/>
    <n v="94"/>
    <x v="0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b v="0"/>
    <n v="14"/>
    <x v="0"/>
    <x v="6"/>
    <x v="1"/>
  </r>
  <r>
    <n v="2824"/>
    <s v="The Rooftop"/>
    <s v="I wrote a One Act play called The Rooftop for a Female Playwright's festival. Every little bit helps!"/>
    <x v="81"/>
    <n v="760"/>
    <x v="0"/>
    <x v="0"/>
    <s v="USD"/>
    <x v="2820"/>
    <x v="2824"/>
    <b v="0"/>
    <n v="15"/>
    <x v="0"/>
    <x v="6"/>
    <x v="1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x v="2825"/>
    <b v="0"/>
    <n v="51"/>
    <x v="0"/>
    <x v="6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x v="2826"/>
    <b v="0"/>
    <n v="19"/>
    <x v="0"/>
    <x v="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x v="2827"/>
    <b v="0"/>
    <n v="23"/>
    <x v="0"/>
    <x v="6"/>
    <x v="1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x v="2828"/>
    <b v="0"/>
    <n v="97"/>
    <x v="0"/>
    <x v="6"/>
    <x v="1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x v="2829"/>
    <b v="0"/>
    <n v="76"/>
    <x v="0"/>
    <x v="6"/>
    <x v="1"/>
  </r>
  <r>
    <n v="2830"/>
    <s v="Nakhtik and Avalon"/>
    <s v="Avalon is a new South African Township play and Nakhtik is a  danced political lecture."/>
    <x v="9"/>
    <n v="3000"/>
    <x v="0"/>
    <x v="0"/>
    <s v="USD"/>
    <x v="2826"/>
    <x v="2830"/>
    <b v="0"/>
    <n v="11"/>
    <x v="0"/>
    <x v="6"/>
    <x v="1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x v="2831"/>
    <b v="0"/>
    <n v="52"/>
    <x v="0"/>
    <x v="6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x v="2832"/>
    <b v="0"/>
    <n v="95"/>
    <x v="0"/>
    <x v="6"/>
    <x v="1"/>
  </r>
  <r>
    <n v="2833"/>
    <s v="Star Man Rocket Man"/>
    <s v="A new play about exploring outer space"/>
    <x v="200"/>
    <n v="2923"/>
    <x v="0"/>
    <x v="0"/>
    <s v="USD"/>
    <x v="2829"/>
    <x v="2833"/>
    <b v="0"/>
    <n v="35"/>
    <x v="0"/>
    <x v="6"/>
    <x v="1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x v="2834"/>
    <b v="0"/>
    <n v="21"/>
    <x v="0"/>
    <x v="6"/>
    <x v="1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x v="2835"/>
    <b v="0"/>
    <n v="93"/>
    <x v="0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x v="2836"/>
    <b v="0"/>
    <n v="11"/>
    <x v="0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b v="0"/>
    <n v="21"/>
    <x v="0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x v="2838"/>
    <b v="0"/>
    <n v="54"/>
    <x v="0"/>
    <x v="6"/>
    <x v="1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x v="2839"/>
    <b v="0"/>
    <n v="31"/>
    <x v="0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x v="2840"/>
    <b v="0"/>
    <n v="132"/>
    <x v="0"/>
    <x v="6"/>
    <x v="1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x v="2841"/>
    <b v="0"/>
    <n v="1"/>
    <x v="1"/>
    <x v="6"/>
    <x v="1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x v="2842"/>
    <b v="0"/>
    <n v="0"/>
    <x v="1"/>
    <x v="6"/>
    <x v="1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x v="2843"/>
    <b v="0"/>
    <n v="0"/>
    <x v="1"/>
    <x v="6"/>
    <x v="1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x v="2844"/>
    <b v="0"/>
    <n v="1"/>
    <x v="1"/>
    <x v="6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x v="2845"/>
    <b v="0"/>
    <n v="39"/>
    <x v="1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b v="0"/>
    <n v="0"/>
    <x v="1"/>
    <x v="6"/>
    <x v="1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x v="2847"/>
    <b v="0"/>
    <n v="0"/>
    <x v="1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x v="2848"/>
    <b v="0"/>
    <n v="3"/>
    <x v="1"/>
    <x v="6"/>
    <x v="1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x v="2849"/>
    <b v="0"/>
    <n v="1"/>
    <x v="1"/>
    <x v="6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x v="2850"/>
    <b v="0"/>
    <n v="13"/>
    <x v="1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x v="2851"/>
    <b v="0"/>
    <n v="0"/>
    <x v="1"/>
    <x v="6"/>
    <x v="1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x v="2852"/>
    <b v="0"/>
    <n v="6"/>
    <x v="1"/>
    <x v="6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x v="2853"/>
    <b v="0"/>
    <n v="0"/>
    <x v="1"/>
    <x v="6"/>
    <x v="1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x v="2854"/>
    <b v="0"/>
    <n v="14"/>
    <x v="1"/>
    <x v="6"/>
    <x v="1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x v="2855"/>
    <b v="0"/>
    <n v="5"/>
    <x v="1"/>
    <x v="6"/>
    <x v="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x v="2856"/>
    <b v="0"/>
    <n v="6"/>
    <x v="1"/>
    <x v="6"/>
    <x v="1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x v="2857"/>
    <b v="0"/>
    <n v="15"/>
    <x v="1"/>
    <x v="6"/>
    <x v="1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x v="2858"/>
    <b v="0"/>
    <n v="0"/>
    <x v="1"/>
    <x v="6"/>
    <x v="1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x v="2859"/>
    <b v="0"/>
    <n v="1"/>
    <x v="1"/>
    <x v="6"/>
    <x v="1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x v="2860"/>
    <b v="0"/>
    <n v="9"/>
    <x v="1"/>
    <x v="6"/>
    <x v="1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x v="2861"/>
    <b v="0"/>
    <n v="3"/>
    <x v="1"/>
    <x v="6"/>
    <x v="1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x v="2862"/>
    <b v="0"/>
    <n v="3"/>
    <x v="1"/>
    <x v="6"/>
    <x v="1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x v="2863"/>
    <b v="0"/>
    <n v="1"/>
    <x v="1"/>
    <x v="6"/>
    <x v="1"/>
  </r>
  <r>
    <n v="2864"/>
    <s v="'Haunting Julia' by Alan Ayckbourn"/>
    <s v="Accessible, original theatre for all!"/>
    <x v="30"/>
    <n v="40"/>
    <x v="2"/>
    <x v="1"/>
    <s v="GBP"/>
    <x v="2860"/>
    <x v="2864"/>
    <b v="0"/>
    <n v="3"/>
    <x v="1"/>
    <x v="6"/>
    <x v="1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x v="2865"/>
    <b v="0"/>
    <n v="0"/>
    <x v="1"/>
    <x v="6"/>
    <x v="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x v="2866"/>
    <b v="0"/>
    <n v="2"/>
    <x v="1"/>
    <x v="6"/>
    <x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x v="2867"/>
    <b v="0"/>
    <n v="10"/>
    <x v="1"/>
    <x v="6"/>
    <x v="1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b v="0"/>
    <n v="60"/>
    <x v="1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x v="2869"/>
    <b v="0"/>
    <n v="5"/>
    <x v="1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x v="2870"/>
    <b v="0"/>
    <n v="9"/>
    <x v="1"/>
    <x v="6"/>
    <x v="1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x v="2871"/>
    <b v="0"/>
    <n v="13"/>
    <x v="1"/>
    <x v="6"/>
    <x v="1"/>
  </r>
  <r>
    <n v="2872"/>
    <s v="Loud Arts"/>
    <s v="Local Theatre group in Loudoun County, Virginia. Looking for funds to start producing shows!"/>
    <x v="9"/>
    <n v="0"/>
    <x v="2"/>
    <x v="0"/>
    <s v="USD"/>
    <x v="2868"/>
    <x v="2872"/>
    <b v="0"/>
    <n v="0"/>
    <x v="1"/>
    <x v="6"/>
    <x v="1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x v="2873"/>
    <b v="0"/>
    <n v="8"/>
    <x v="1"/>
    <x v="6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x v="2874"/>
    <b v="0"/>
    <n v="3"/>
    <x v="1"/>
    <x v="6"/>
    <x v="1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x v="2875"/>
    <b v="0"/>
    <n v="3"/>
    <x v="1"/>
    <x v="6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x v="2876"/>
    <b v="0"/>
    <n v="0"/>
    <x v="1"/>
    <x v="6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x v="2877"/>
    <b v="0"/>
    <n v="6"/>
    <x v="1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x v="2878"/>
    <b v="0"/>
    <n v="4"/>
    <x v="1"/>
    <x v="6"/>
    <x v="1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x v="2879"/>
    <b v="0"/>
    <n v="1"/>
    <x v="1"/>
    <x v="6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x v="2880"/>
    <b v="0"/>
    <n v="29"/>
    <x v="1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b v="0"/>
    <n v="0"/>
    <x v="1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x v="2882"/>
    <b v="0"/>
    <n v="4"/>
    <x v="1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x v="2883"/>
    <b v="0"/>
    <n v="5"/>
    <x v="1"/>
    <x v="6"/>
    <x v="1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x v="2884"/>
    <b v="0"/>
    <n v="4"/>
    <x v="1"/>
    <x v="6"/>
    <x v="1"/>
  </r>
  <r>
    <n v="2885"/>
    <s v="The Wedding"/>
    <s v="An historic and proud work of Polish nationalistic literature performed on stage."/>
    <x v="44"/>
    <n v="130"/>
    <x v="2"/>
    <x v="0"/>
    <s v="USD"/>
    <x v="2881"/>
    <x v="2885"/>
    <b v="0"/>
    <n v="5"/>
    <x v="1"/>
    <x v="6"/>
    <x v="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x v="2886"/>
    <b v="0"/>
    <n v="1"/>
    <x v="1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b v="0"/>
    <n v="1"/>
    <x v="1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x v="2888"/>
    <b v="0"/>
    <n v="0"/>
    <x v="1"/>
    <x v="6"/>
    <x v="1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x v="2889"/>
    <b v="0"/>
    <n v="14"/>
    <x v="1"/>
    <x v="6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x v="2890"/>
    <b v="0"/>
    <n v="3"/>
    <x v="1"/>
    <x v="6"/>
    <x v="1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x v="2891"/>
    <b v="0"/>
    <n v="10"/>
    <x v="1"/>
    <x v="6"/>
    <x v="1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x v="2892"/>
    <b v="0"/>
    <n v="17"/>
    <x v="1"/>
    <x v="6"/>
    <x v="1"/>
  </r>
  <r>
    <n v="2893"/>
    <s v="REDISCOVERING KIA THE PLAY"/>
    <s v="Fundraising for REDISCOVERING KIA THE PLAY"/>
    <x v="10"/>
    <n v="25"/>
    <x v="2"/>
    <x v="0"/>
    <s v="USD"/>
    <x v="2889"/>
    <x v="2893"/>
    <b v="0"/>
    <n v="2"/>
    <x v="1"/>
    <x v="6"/>
    <x v="1"/>
  </r>
  <r>
    <n v="2894"/>
    <s v="How Could You Do This To Me (The Stage Play)"/>
    <s v="This Is A Story About A Woman A Man And A Woman"/>
    <x v="63"/>
    <n v="0"/>
    <x v="2"/>
    <x v="0"/>
    <s v="USD"/>
    <x v="2890"/>
    <x v="2894"/>
    <b v="0"/>
    <n v="0"/>
    <x v="1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x v="2895"/>
    <b v="0"/>
    <n v="4"/>
    <x v="1"/>
    <x v="6"/>
    <x v="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x v="2896"/>
    <b v="0"/>
    <n v="12"/>
    <x v="1"/>
    <x v="6"/>
    <x v="1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x v="2897"/>
    <b v="0"/>
    <n v="3"/>
    <x v="1"/>
    <x v="6"/>
    <x v="1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x v="2898"/>
    <b v="0"/>
    <n v="12"/>
    <x v="1"/>
    <x v="6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x v="2899"/>
    <b v="0"/>
    <n v="0"/>
    <x v="1"/>
    <x v="6"/>
    <x v="1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b v="0"/>
    <n v="7"/>
    <x v="1"/>
    <x v="6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x v="2901"/>
    <b v="0"/>
    <n v="2"/>
    <x v="1"/>
    <x v="6"/>
    <x v="1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x v="2902"/>
    <b v="0"/>
    <n v="1"/>
    <x v="1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x v="2903"/>
    <b v="0"/>
    <n v="4"/>
    <x v="1"/>
    <x v="6"/>
    <x v="1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x v="2904"/>
    <b v="0"/>
    <n v="4"/>
    <x v="1"/>
    <x v="6"/>
    <x v="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x v="2905"/>
    <b v="0"/>
    <n v="17"/>
    <x v="1"/>
    <x v="6"/>
    <x v="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x v="2906"/>
    <b v="0"/>
    <n v="7"/>
    <x v="1"/>
    <x v="6"/>
    <x v="1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x v="2907"/>
    <b v="0"/>
    <n v="2"/>
    <x v="1"/>
    <x v="6"/>
    <x v="1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b v="0"/>
    <n v="5"/>
    <x v="1"/>
    <x v="6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x v="2909"/>
    <b v="0"/>
    <n v="1"/>
    <x v="1"/>
    <x v="6"/>
    <x v="1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x v="2910"/>
    <b v="0"/>
    <n v="1"/>
    <x v="1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x v="2911"/>
    <b v="0"/>
    <n v="14"/>
    <x v="1"/>
    <x v="6"/>
    <x v="1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x v="2912"/>
    <b v="0"/>
    <n v="26"/>
    <x v="1"/>
    <x v="6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x v="2913"/>
    <b v="0"/>
    <n v="2"/>
    <x v="1"/>
    <x v="6"/>
    <x v="1"/>
  </r>
  <r>
    <n v="2914"/>
    <s v="Hercules the Panto"/>
    <s v="Hercules must complete four challenges in order to meet the father he never knew"/>
    <x v="31"/>
    <n v="1"/>
    <x v="2"/>
    <x v="1"/>
    <s v="GBP"/>
    <x v="2910"/>
    <x v="2914"/>
    <b v="0"/>
    <n v="1"/>
    <x v="1"/>
    <x v="6"/>
    <x v="1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x v="2915"/>
    <b v="0"/>
    <n v="3"/>
    <x v="1"/>
    <x v="6"/>
    <x v="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x v="2916"/>
    <b v="0"/>
    <n v="7"/>
    <x v="1"/>
    <x v="6"/>
    <x v="1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x v="2917"/>
    <b v="0"/>
    <n v="9"/>
    <x v="1"/>
    <x v="6"/>
    <x v="1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x v="2918"/>
    <b v="0"/>
    <n v="20"/>
    <x v="1"/>
    <x v="6"/>
    <x v="1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x v="2919"/>
    <b v="0"/>
    <n v="6"/>
    <x v="1"/>
    <x v="6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b v="0"/>
    <n v="13"/>
    <x v="1"/>
    <x v="6"/>
    <x v="1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x v="2921"/>
    <b v="0"/>
    <n v="3"/>
    <x v="0"/>
    <x v="40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x v="2922"/>
    <b v="0"/>
    <n v="6"/>
    <x v="0"/>
    <x v="40"/>
    <x v="1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x v="2923"/>
    <b v="0"/>
    <n v="10"/>
    <x v="0"/>
    <x v="40"/>
    <x v="1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x v="2924"/>
    <b v="0"/>
    <n v="147"/>
    <x v="0"/>
    <x v="40"/>
    <x v="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x v="2925"/>
    <b v="0"/>
    <n v="199"/>
    <x v="0"/>
    <x v="40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x v="2926"/>
    <b v="0"/>
    <n v="50"/>
    <x v="0"/>
    <x v="40"/>
    <x v="1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x v="2927"/>
    <b v="0"/>
    <n v="21"/>
    <x v="0"/>
    <x v="40"/>
    <x v="1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x v="2928"/>
    <b v="0"/>
    <n v="24"/>
    <x v="0"/>
    <x v="40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x v="2929"/>
    <b v="0"/>
    <n v="32"/>
    <x v="0"/>
    <x v="40"/>
    <x v="1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x v="2930"/>
    <b v="0"/>
    <n v="62"/>
    <x v="0"/>
    <x v="40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x v="2931"/>
    <b v="0"/>
    <n v="9"/>
    <x v="0"/>
    <x v="40"/>
    <x v="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x v="2932"/>
    <b v="0"/>
    <n v="38"/>
    <x v="0"/>
    <x v="40"/>
    <x v="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x v="2933"/>
    <b v="0"/>
    <n v="54"/>
    <x v="0"/>
    <x v="40"/>
    <x v="1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x v="2934"/>
    <b v="0"/>
    <n v="37"/>
    <x v="0"/>
    <x v="40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x v="2935"/>
    <b v="0"/>
    <n v="39"/>
    <x v="0"/>
    <x v="40"/>
    <x v="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x v="2936"/>
    <b v="0"/>
    <n v="34"/>
    <x v="0"/>
    <x v="40"/>
    <x v="1"/>
  </r>
  <r>
    <n v="2937"/>
    <s v="UCAS"/>
    <s v="UCAS is a new British musical premiering at the Edinburgh Fringe Festival 2014."/>
    <x v="15"/>
    <n v="2000"/>
    <x v="0"/>
    <x v="1"/>
    <s v="GBP"/>
    <x v="2933"/>
    <x v="2937"/>
    <b v="0"/>
    <n v="55"/>
    <x v="0"/>
    <x v="40"/>
    <x v="1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x v="2938"/>
    <b v="0"/>
    <n v="32"/>
    <x v="0"/>
    <x v="40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x v="2939"/>
    <b v="0"/>
    <n v="25"/>
    <x v="0"/>
    <x v="40"/>
    <x v="1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x v="2940"/>
    <b v="0"/>
    <n v="33"/>
    <x v="0"/>
    <x v="40"/>
    <x v="1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x v="2941"/>
    <b v="0"/>
    <n v="1"/>
    <x v="1"/>
    <x v="38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x v="2942"/>
    <b v="0"/>
    <n v="202"/>
    <x v="1"/>
    <x v="38"/>
    <x v="1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x v="2943"/>
    <b v="0"/>
    <n v="0"/>
    <x v="1"/>
    <x v="38"/>
    <x v="1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x v="2944"/>
    <b v="0"/>
    <n v="1"/>
    <x v="1"/>
    <x v="38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x v="2945"/>
    <b v="0"/>
    <n v="0"/>
    <x v="1"/>
    <x v="38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x v="2946"/>
    <b v="0"/>
    <n v="2"/>
    <x v="1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x v="2947"/>
    <b v="0"/>
    <n v="13"/>
    <x v="1"/>
    <x v="38"/>
    <x v="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x v="2948"/>
    <b v="0"/>
    <n v="9"/>
    <x v="1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x v="2949"/>
    <b v="0"/>
    <n v="2"/>
    <x v="1"/>
    <x v="38"/>
    <x v="1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x v="2950"/>
    <b v="0"/>
    <n v="0"/>
    <x v="1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x v="2951"/>
    <b v="0"/>
    <n v="58"/>
    <x v="1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x v="2952"/>
    <b v="0"/>
    <n v="8"/>
    <x v="1"/>
    <x v="38"/>
    <x v="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x v="2953"/>
    <b v="0"/>
    <n v="3"/>
    <x v="1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x v="2954"/>
    <b v="0"/>
    <n v="0"/>
    <x v="1"/>
    <x v="38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x v="2955"/>
    <b v="0"/>
    <n v="11"/>
    <x v="1"/>
    <x v="38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x v="2956"/>
    <b v="0"/>
    <n v="20"/>
    <x v="1"/>
    <x v="38"/>
    <x v="1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x v="2957"/>
    <b v="0"/>
    <n v="3"/>
    <x v="1"/>
    <x v="38"/>
    <x v="1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x v="2958"/>
    <b v="0"/>
    <n v="0"/>
    <x v="1"/>
    <x v="38"/>
    <x v="1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x v="2959"/>
    <b v="0"/>
    <n v="0"/>
    <x v="1"/>
    <x v="38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x v="2960"/>
    <b v="0"/>
    <n v="0"/>
    <x v="1"/>
    <x v="38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x v="2961"/>
    <b v="0"/>
    <n v="108"/>
    <x v="0"/>
    <x v="6"/>
    <x v="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x v="2962"/>
    <b v="0"/>
    <n v="20"/>
    <x v="0"/>
    <x v="6"/>
    <x v="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x v="2963"/>
    <b v="0"/>
    <n v="98"/>
    <x v="0"/>
    <x v="6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b v="0"/>
    <n v="196"/>
    <x v="0"/>
    <x v="6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x v="2965"/>
    <b v="0"/>
    <n v="39"/>
    <x v="0"/>
    <x v="6"/>
    <x v="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x v="2966"/>
    <b v="0"/>
    <n v="128"/>
    <x v="0"/>
    <x v="6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x v="2967"/>
    <b v="0"/>
    <n v="71"/>
    <x v="0"/>
    <x v="6"/>
    <x v="1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x v="2968"/>
    <b v="0"/>
    <n v="47"/>
    <x v="0"/>
    <x v="6"/>
    <x v="1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x v="2969"/>
    <b v="0"/>
    <n v="17"/>
    <x v="0"/>
    <x v="6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x v="2970"/>
    <b v="0"/>
    <n v="91"/>
    <x v="0"/>
    <x v="6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x v="2971"/>
    <b v="0"/>
    <n v="43"/>
    <x v="0"/>
    <x v="6"/>
    <x v="1"/>
  </r>
  <r>
    <n v="2972"/>
    <s v="A Bad Plan"/>
    <s v="A group of artists. A mythical art piece. A harrowing quest. And some margaritas."/>
    <x v="13"/>
    <n v="2107"/>
    <x v="0"/>
    <x v="0"/>
    <s v="USD"/>
    <x v="2968"/>
    <x v="2972"/>
    <b v="0"/>
    <n v="17"/>
    <x v="0"/>
    <x v="6"/>
    <x v="1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x v="2973"/>
    <b v="0"/>
    <n v="33"/>
    <x v="0"/>
    <x v="6"/>
    <x v="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x v="2974"/>
    <b v="0"/>
    <n v="87"/>
    <x v="0"/>
    <x v="6"/>
    <x v="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b v="0"/>
    <n v="113"/>
    <x v="0"/>
    <x v="6"/>
    <x v="1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x v="2976"/>
    <b v="0"/>
    <n v="14"/>
    <x v="0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b v="0"/>
    <n v="30"/>
    <x v="0"/>
    <x v="6"/>
    <x v="1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x v="2978"/>
    <b v="0"/>
    <n v="16"/>
    <x v="0"/>
    <x v="6"/>
    <x v="1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x v="2979"/>
    <b v="0"/>
    <n v="46"/>
    <x v="0"/>
    <x v="6"/>
    <x v="1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x v="2980"/>
    <b v="0"/>
    <n v="24"/>
    <x v="0"/>
    <x v="6"/>
    <x v="1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x v="2981"/>
    <b v="1"/>
    <n v="97"/>
    <x v="0"/>
    <x v="38"/>
    <x v="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x v="2982"/>
    <b v="1"/>
    <n v="59"/>
    <x v="0"/>
    <x v="38"/>
    <x v="1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x v="2983"/>
    <b v="1"/>
    <n v="1095"/>
    <x v="0"/>
    <x v="38"/>
    <x v="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x v="2984"/>
    <b v="1"/>
    <n v="218"/>
    <x v="0"/>
    <x v="38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x v="2985"/>
    <b v="0"/>
    <n v="111"/>
    <x v="0"/>
    <x v="38"/>
    <x v="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x v="2986"/>
    <b v="0"/>
    <n v="56"/>
    <x v="0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x v="2987"/>
    <b v="0"/>
    <n v="265"/>
    <x v="0"/>
    <x v="38"/>
    <x v="1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x v="2988"/>
    <b v="0"/>
    <n v="28"/>
    <x v="0"/>
    <x v="38"/>
    <x v="1"/>
  </r>
  <r>
    <n v="2989"/>
    <s v="Let's Light Up The Gem!"/>
    <s v="Bring the movies back to Bethel, Maine."/>
    <x v="22"/>
    <n v="35307"/>
    <x v="0"/>
    <x v="0"/>
    <s v="USD"/>
    <x v="2985"/>
    <x v="2989"/>
    <b v="0"/>
    <n v="364"/>
    <x v="0"/>
    <x v="38"/>
    <x v="1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x v="2990"/>
    <b v="0"/>
    <n v="27"/>
    <x v="0"/>
    <x v="38"/>
    <x v="1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x v="2991"/>
    <b v="0"/>
    <n v="93"/>
    <x v="0"/>
    <x v="38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x v="2992"/>
    <b v="0"/>
    <n v="64"/>
    <x v="0"/>
    <x v="38"/>
    <x v="1"/>
  </r>
  <r>
    <n v="2993"/>
    <s v="TRUE WEST: Think, Dog! Productions"/>
    <s v="Help us build the Kitchen from Hell!"/>
    <x v="28"/>
    <n v="1003"/>
    <x v="0"/>
    <x v="0"/>
    <s v="USD"/>
    <x v="2989"/>
    <x v="2993"/>
    <b v="0"/>
    <n v="22"/>
    <x v="0"/>
    <x v="38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x v="2994"/>
    <b v="0"/>
    <n v="59"/>
    <x v="0"/>
    <x v="38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x v="2995"/>
    <b v="0"/>
    <n v="249"/>
    <x v="0"/>
    <x v="38"/>
    <x v="1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x v="2996"/>
    <b v="0"/>
    <n v="392"/>
    <x v="0"/>
    <x v="38"/>
    <x v="1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x v="2997"/>
    <b v="0"/>
    <n v="115"/>
    <x v="0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x v="2998"/>
    <b v="0"/>
    <n v="433"/>
    <x v="0"/>
    <x v="38"/>
    <x v="1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x v="2999"/>
    <b v="0"/>
    <n v="20"/>
    <x v="0"/>
    <x v="38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x v="3000"/>
    <b v="0"/>
    <n v="8"/>
    <x v="0"/>
    <x v="38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x v="3001"/>
    <b v="0"/>
    <n v="175"/>
    <x v="0"/>
    <x v="38"/>
    <x v="1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x v="3002"/>
    <b v="0"/>
    <n v="104"/>
    <x v="0"/>
    <x v="38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x v="3003"/>
    <b v="0"/>
    <n v="17"/>
    <x v="0"/>
    <x v="38"/>
    <x v="1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x v="3004"/>
    <b v="0"/>
    <n v="277"/>
    <x v="0"/>
    <x v="38"/>
    <x v="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x v="3005"/>
    <b v="0"/>
    <n v="118"/>
    <x v="0"/>
    <x v="38"/>
    <x v="1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x v="3006"/>
    <b v="0"/>
    <n v="97"/>
    <x v="0"/>
    <x v="38"/>
    <x v="1"/>
  </r>
  <r>
    <n v="3007"/>
    <s v="Bethlem"/>
    <s v="Consuite for 2015 CoreCon.  An adventure into insanity."/>
    <x v="20"/>
    <n v="1080"/>
    <x v="0"/>
    <x v="0"/>
    <s v="USD"/>
    <x v="3002"/>
    <x v="3007"/>
    <b v="0"/>
    <n v="20"/>
    <x v="0"/>
    <x v="38"/>
    <x v="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x v="3008"/>
    <b v="0"/>
    <n v="26"/>
    <x v="0"/>
    <x v="38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x v="3009"/>
    <b v="0"/>
    <n v="128"/>
    <x v="0"/>
    <x v="38"/>
    <x v="1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x v="3010"/>
    <b v="0"/>
    <n v="15"/>
    <x v="0"/>
    <x v="38"/>
    <x v="1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x v="3011"/>
    <b v="0"/>
    <n v="25"/>
    <x v="0"/>
    <x v="38"/>
    <x v="1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x v="3012"/>
    <b v="0"/>
    <n v="55"/>
    <x v="0"/>
    <x v="38"/>
    <x v="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x v="3013"/>
    <b v="0"/>
    <n v="107"/>
    <x v="0"/>
    <x v="38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x v="3014"/>
    <b v="0"/>
    <n v="557"/>
    <x v="0"/>
    <x v="38"/>
    <x v="1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x v="3015"/>
    <b v="0"/>
    <n v="40"/>
    <x v="0"/>
    <x v="38"/>
    <x v="1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x v="3016"/>
    <b v="0"/>
    <n v="36"/>
    <x v="0"/>
    <x v="38"/>
    <x v="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x v="3017"/>
    <b v="0"/>
    <n v="159"/>
    <x v="0"/>
    <x v="38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b v="0"/>
    <n v="41"/>
    <x v="0"/>
    <x v="38"/>
    <x v="1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x v="3019"/>
    <b v="0"/>
    <n v="226"/>
    <x v="0"/>
    <x v="38"/>
    <x v="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x v="3020"/>
    <b v="0"/>
    <n v="30"/>
    <x v="0"/>
    <x v="38"/>
    <x v="1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x v="3021"/>
    <b v="0"/>
    <n v="103"/>
    <x v="0"/>
    <x v="38"/>
    <x v="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x v="3022"/>
    <b v="0"/>
    <n v="62"/>
    <x v="0"/>
    <x v="38"/>
    <x v="1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x v="3023"/>
    <b v="0"/>
    <n v="6"/>
    <x v="0"/>
    <x v="38"/>
    <x v="1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x v="3024"/>
    <b v="0"/>
    <n v="182"/>
    <x v="0"/>
    <x v="38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x v="3025"/>
    <b v="0"/>
    <n v="145"/>
    <x v="0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x v="3026"/>
    <b v="0"/>
    <n v="25"/>
    <x v="0"/>
    <x v="38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x v="3027"/>
    <b v="0"/>
    <n v="320"/>
    <x v="0"/>
    <x v="38"/>
    <x v="1"/>
  </r>
  <r>
    <n v="3028"/>
    <s v="A Home for Vegas Theatre Hub"/>
    <s v="We have a space! Help us fill it with a stage, chairs, gear and audiences' laughter!"/>
    <x v="10"/>
    <n v="8401"/>
    <x v="0"/>
    <x v="0"/>
    <s v="USD"/>
    <x v="3023"/>
    <x v="3028"/>
    <b v="0"/>
    <n v="99"/>
    <x v="0"/>
    <x v="38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x v="3029"/>
    <b v="0"/>
    <n v="348"/>
    <x v="0"/>
    <x v="38"/>
    <x v="1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x v="3030"/>
    <b v="0"/>
    <n v="41"/>
    <x v="0"/>
    <x v="38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x v="3031"/>
    <b v="0"/>
    <n v="29"/>
    <x v="0"/>
    <x v="38"/>
    <x v="1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x v="3032"/>
    <b v="0"/>
    <n v="25"/>
    <x v="0"/>
    <x v="38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x v="3033"/>
    <b v="0"/>
    <n v="23"/>
    <x v="0"/>
    <x v="38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b v="0"/>
    <n v="1260"/>
    <x v="0"/>
    <x v="38"/>
    <x v="1"/>
  </r>
  <r>
    <n v="3035"/>
    <s v="The Coalition Theater"/>
    <s v="Help create a permanent home for live comedy shows and classes in Downtown RVA."/>
    <x v="31"/>
    <n v="27196.71"/>
    <x v="0"/>
    <x v="0"/>
    <s v="USD"/>
    <x v="3030"/>
    <x v="3035"/>
    <b v="0"/>
    <n v="307"/>
    <x v="0"/>
    <x v="38"/>
    <x v="1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x v="3036"/>
    <b v="0"/>
    <n v="329"/>
    <x v="0"/>
    <x v="3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b v="0"/>
    <n v="32"/>
    <x v="0"/>
    <x v="38"/>
    <x v="1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x v="3038"/>
    <b v="0"/>
    <n v="27"/>
    <x v="0"/>
    <x v="38"/>
    <x v="1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x v="3039"/>
    <b v="0"/>
    <n v="236"/>
    <x v="0"/>
    <x v="38"/>
    <x v="1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x v="3040"/>
    <b v="0"/>
    <n v="42"/>
    <x v="0"/>
    <x v="38"/>
    <x v="1"/>
  </r>
  <r>
    <n v="3041"/>
    <s v="Lend a Hand in Our Home"/>
    <s v="Privet! Hello! Bon Jour! We are the Arlekin Players Theatre and we need a home."/>
    <x v="386"/>
    <n v="9170"/>
    <x v="0"/>
    <x v="0"/>
    <s v="USD"/>
    <x v="3036"/>
    <x v="3041"/>
    <b v="0"/>
    <n v="95"/>
    <x v="0"/>
    <x v="38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x v="3042"/>
    <b v="0"/>
    <n v="37"/>
    <x v="0"/>
    <x v="38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x v="3043"/>
    <b v="0"/>
    <n v="128"/>
    <x v="0"/>
    <x v="38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x v="3044"/>
    <b v="0"/>
    <n v="156"/>
    <x v="0"/>
    <x v="38"/>
    <x v="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x v="3045"/>
    <b v="0"/>
    <n v="64"/>
    <x v="0"/>
    <x v="38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x v="3046"/>
    <b v="0"/>
    <n v="58"/>
    <x v="0"/>
    <x v="38"/>
    <x v="1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x v="3047"/>
    <b v="0"/>
    <n v="20"/>
    <x v="0"/>
    <x v="38"/>
    <x v="1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x v="3048"/>
    <b v="0"/>
    <n v="47"/>
    <x v="0"/>
    <x v="3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b v="0"/>
    <n v="54"/>
    <x v="0"/>
    <x v="38"/>
    <x v="1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x v="3050"/>
    <b v="0"/>
    <n v="9"/>
    <x v="0"/>
    <x v="38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x v="3051"/>
    <b v="1"/>
    <n v="35"/>
    <x v="1"/>
    <x v="38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x v="3052"/>
    <b v="0"/>
    <n v="2"/>
    <x v="1"/>
    <x v="38"/>
    <x v="1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x v="3053"/>
    <b v="0"/>
    <n v="3"/>
    <x v="1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b v="0"/>
    <n v="0"/>
    <x v="1"/>
    <x v="38"/>
    <x v="1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x v="3055"/>
    <b v="0"/>
    <n v="1"/>
    <x v="1"/>
    <x v="38"/>
    <x v="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x v="3056"/>
    <b v="0"/>
    <n v="0"/>
    <x v="1"/>
    <x v="38"/>
    <x v="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x v="3057"/>
    <b v="0"/>
    <n v="0"/>
    <x v="1"/>
    <x v="38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x v="3058"/>
    <b v="0"/>
    <n v="3"/>
    <x v="1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x v="3059"/>
    <b v="0"/>
    <n v="11"/>
    <x v="1"/>
    <x v="38"/>
    <x v="1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x v="3060"/>
    <b v="0"/>
    <n v="6"/>
    <x v="1"/>
    <x v="38"/>
    <x v="1"/>
  </r>
  <r>
    <n v="3061"/>
    <s v="Help Save Parkway Cinemas!"/>
    <s v="Save a historic Local theater."/>
    <x v="80"/>
    <n v="0"/>
    <x v="2"/>
    <x v="0"/>
    <s v="USD"/>
    <x v="3056"/>
    <x v="3061"/>
    <b v="0"/>
    <n v="0"/>
    <x v="1"/>
    <x v="38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x v="3062"/>
    <b v="0"/>
    <n v="67"/>
    <x v="1"/>
    <x v="38"/>
    <x v="1"/>
  </r>
  <r>
    <n v="3063"/>
    <s v="Spec Haus"/>
    <s v="Members of the local Miami music scene are putting together a venue/creative space in Kendall!"/>
    <x v="9"/>
    <n v="587"/>
    <x v="2"/>
    <x v="0"/>
    <s v="USD"/>
    <x v="3058"/>
    <x v="3063"/>
    <b v="0"/>
    <n v="23"/>
    <x v="1"/>
    <x v="38"/>
    <x v="1"/>
  </r>
  <r>
    <n v="3064"/>
    <s v="Kickstart the Crossroads Community"/>
    <s v="An epicenter for connection, creation and expression of the community."/>
    <x v="96"/>
    <n v="8471"/>
    <x v="2"/>
    <x v="0"/>
    <s v="USD"/>
    <x v="3059"/>
    <x v="3064"/>
    <b v="0"/>
    <n v="72"/>
    <x v="1"/>
    <x v="38"/>
    <x v="1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x v="3065"/>
    <b v="0"/>
    <n v="2"/>
    <x v="1"/>
    <x v="38"/>
    <x v="1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x v="3066"/>
    <b v="0"/>
    <n v="15"/>
    <x v="1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x v="3067"/>
    <b v="0"/>
    <n v="1"/>
    <x v="1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x v="3068"/>
    <b v="0"/>
    <n v="2"/>
    <x v="1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b v="0"/>
    <n v="7"/>
    <x v="1"/>
    <x v="38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x v="3070"/>
    <b v="0"/>
    <n v="16"/>
    <x v="1"/>
    <x v="38"/>
    <x v="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x v="3071"/>
    <b v="0"/>
    <n v="117"/>
    <x v="1"/>
    <x v="38"/>
    <x v="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x v="3072"/>
    <b v="0"/>
    <n v="2"/>
    <x v="1"/>
    <x v="38"/>
    <x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x v="3073"/>
    <b v="0"/>
    <n v="7"/>
    <x v="1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b v="0"/>
    <n v="3"/>
    <x v="1"/>
    <x v="38"/>
    <x v="1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x v="3075"/>
    <b v="0"/>
    <n v="20"/>
    <x v="1"/>
    <x v="38"/>
    <x v="1"/>
  </r>
  <r>
    <n v="3076"/>
    <s v="10,000 Hours"/>
    <s v="Helping female comedians get in their 10,000 Hours of practice!"/>
    <x v="3"/>
    <n v="1506"/>
    <x v="2"/>
    <x v="0"/>
    <s v="USD"/>
    <x v="3071"/>
    <x v="3076"/>
    <b v="0"/>
    <n v="50"/>
    <x v="1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x v="3077"/>
    <b v="0"/>
    <n v="2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x v="3078"/>
    <b v="0"/>
    <n v="3"/>
    <x v="1"/>
    <x v="38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x v="3079"/>
    <b v="0"/>
    <n v="27"/>
    <x v="1"/>
    <x v="38"/>
    <x v="1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x v="3080"/>
    <b v="0"/>
    <n v="7"/>
    <x v="1"/>
    <x v="38"/>
    <x v="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x v="3081"/>
    <b v="0"/>
    <n v="5"/>
    <x v="1"/>
    <x v="38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x v="3082"/>
    <b v="0"/>
    <n v="0"/>
    <x v="1"/>
    <x v="38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b v="0"/>
    <n v="3"/>
    <x v="1"/>
    <x v="38"/>
    <x v="1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x v="3084"/>
    <b v="0"/>
    <n v="6"/>
    <x v="1"/>
    <x v="38"/>
    <x v="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x v="3085"/>
    <b v="0"/>
    <n v="9"/>
    <x v="1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x v="3086"/>
    <b v="0"/>
    <n v="3"/>
    <x v="1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b v="0"/>
    <n v="2"/>
    <x v="1"/>
    <x v="38"/>
    <x v="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x v="3088"/>
    <b v="0"/>
    <n v="3"/>
    <x v="1"/>
    <x v="38"/>
    <x v="1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x v="3089"/>
    <b v="0"/>
    <n v="45"/>
    <x v="1"/>
    <x v="38"/>
    <x v="1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x v="3090"/>
    <b v="0"/>
    <n v="9"/>
    <x v="1"/>
    <x v="38"/>
    <x v="1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x v="3091"/>
    <b v="0"/>
    <n v="9"/>
    <x v="1"/>
    <x v="38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x v="3092"/>
    <b v="0"/>
    <n v="21"/>
    <x v="1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x v="3093"/>
    <b v="0"/>
    <n v="17"/>
    <x v="1"/>
    <x v="38"/>
    <x v="1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x v="3094"/>
    <b v="0"/>
    <n v="1"/>
    <x v="1"/>
    <x v="38"/>
    <x v="1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x v="3095"/>
    <b v="0"/>
    <n v="1"/>
    <x v="1"/>
    <x v="38"/>
    <x v="1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x v="3096"/>
    <b v="0"/>
    <n v="14"/>
    <x v="1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x v="3097"/>
    <b v="0"/>
    <n v="42"/>
    <x v="1"/>
    <x v="38"/>
    <x v="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x v="3098"/>
    <b v="0"/>
    <n v="27"/>
    <x v="1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x v="3099"/>
    <b v="0"/>
    <n v="5"/>
    <x v="1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x v="3100"/>
    <b v="0"/>
    <n v="13"/>
    <x v="1"/>
    <x v="38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b v="0"/>
    <n v="12"/>
    <x v="1"/>
    <x v="38"/>
    <x v="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x v="3102"/>
    <b v="0"/>
    <n v="90"/>
    <x v="1"/>
    <x v="38"/>
    <x v="1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x v="3103"/>
    <b v="0"/>
    <n v="2"/>
    <x v="1"/>
    <x v="38"/>
    <x v="1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x v="3104"/>
    <b v="0"/>
    <n v="5"/>
    <x v="1"/>
    <x v="38"/>
    <x v="1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x v="3105"/>
    <b v="0"/>
    <n v="31"/>
    <x v="1"/>
    <x v="38"/>
    <x v="1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x v="3106"/>
    <b v="0"/>
    <n v="4"/>
    <x v="1"/>
    <x v="38"/>
    <x v="1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x v="3107"/>
    <b v="0"/>
    <n v="29"/>
    <x v="1"/>
    <x v="38"/>
    <x v="1"/>
  </r>
  <r>
    <n v="3108"/>
    <s v="Funding a home for our Children's Theater"/>
    <s v="We need a permanent home for the theater!"/>
    <x v="63"/>
    <n v="26"/>
    <x v="2"/>
    <x v="0"/>
    <s v="USD"/>
    <x v="3102"/>
    <x v="3108"/>
    <b v="0"/>
    <n v="2"/>
    <x v="1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x v="3109"/>
    <b v="0"/>
    <n v="114"/>
    <x v="1"/>
    <x v="38"/>
    <x v="1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x v="3110"/>
    <b v="0"/>
    <n v="1"/>
    <x v="1"/>
    <x v="38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x v="3111"/>
    <b v="0"/>
    <n v="76"/>
    <x v="1"/>
    <x v="38"/>
    <x v="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x v="3112"/>
    <b v="0"/>
    <n v="9"/>
    <x v="1"/>
    <x v="38"/>
    <x v="1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x v="3113"/>
    <b v="0"/>
    <n v="37"/>
    <x v="1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x v="3114"/>
    <b v="0"/>
    <n v="0"/>
    <x v="1"/>
    <x v="38"/>
    <x v="1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x v="3115"/>
    <b v="0"/>
    <n v="1"/>
    <x v="1"/>
    <x v="38"/>
    <x v="1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x v="3116"/>
    <b v="0"/>
    <n v="10"/>
    <x v="1"/>
    <x v="38"/>
    <x v="1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x v="3117"/>
    <b v="0"/>
    <n v="1"/>
    <x v="1"/>
    <x v="38"/>
    <x v="1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x v="3118"/>
    <b v="0"/>
    <n v="2"/>
    <x v="1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x v="3119"/>
    <b v="0"/>
    <n v="1"/>
    <x v="1"/>
    <x v="38"/>
    <x v="1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x v="3120"/>
    <b v="0"/>
    <n v="10"/>
    <x v="1"/>
    <x v="38"/>
    <x v="1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x v="3121"/>
    <b v="0"/>
    <n v="1"/>
    <x v="1"/>
    <x v="38"/>
    <x v="1"/>
  </r>
  <r>
    <n v="3122"/>
    <s v="be back soon (Canceled)"/>
    <s v="cancelled until further notice"/>
    <x v="212"/>
    <n v="116"/>
    <x v="1"/>
    <x v="0"/>
    <s v="USD"/>
    <x v="3116"/>
    <x v="3122"/>
    <b v="0"/>
    <n v="2"/>
    <x v="1"/>
    <x v="38"/>
    <x v="1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x v="3123"/>
    <b v="0"/>
    <n v="348"/>
    <x v="1"/>
    <x v="38"/>
    <x v="1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x v="3124"/>
    <b v="0"/>
    <n v="4"/>
    <x v="1"/>
    <x v="38"/>
    <x v="1"/>
  </r>
  <r>
    <n v="3125"/>
    <s v="N/A (Canceled)"/>
    <s v="N/A"/>
    <x v="86"/>
    <n v="0"/>
    <x v="1"/>
    <x v="0"/>
    <s v="USD"/>
    <x v="3119"/>
    <x v="3125"/>
    <b v="0"/>
    <n v="0"/>
    <x v="1"/>
    <x v="38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x v="3126"/>
    <b v="0"/>
    <n v="17"/>
    <x v="1"/>
    <x v="38"/>
    <x v="1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b v="0"/>
    <n v="0"/>
    <x v="1"/>
    <x v="38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x v="3128"/>
    <b v="0"/>
    <n v="117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x v="3129"/>
    <b v="0"/>
    <n v="1"/>
    <x v="1"/>
    <x v="6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x v="3130"/>
    <b v="0"/>
    <n v="4"/>
    <x v="1"/>
    <x v="6"/>
    <x v="1"/>
  </r>
  <r>
    <n v="3131"/>
    <s v="SNAKE EYES"/>
    <s v="A Staged Reading of &quot;Snake Eyes,&quot; a new play by Alex Rafala"/>
    <x v="393"/>
    <n v="645"/>
    <x v="3"/>
    <x v="0"/>
    <s v="USD"/>
    <x v="3125"/>
    <x v="3131"/>
    <b v="0"/>
    <n v="12"/>
    <x v="1"/>
    <x v="6"/>
    <x v="1"/>
  </r>
  <r>
    <n v="3132"/>
    <s v="A Bite of a Snake Play"/>
    <s v="Smells Like Money, Drips Like Honey, Taste Like Mocha, Better Run AWAY"/>
    <x v="11"/>
    <n v="10"/>
    <x v="3"/>
    <x v="0"/>
    <s v="USD"/>
    <x v="3126"/>
    <x v="3132"/>
    <b v="0"/>
    <n v="1"/>
    <x v="1"/>
    <x v="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x v="3133"/>
    <b v="0"/>
    <n v="16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x v="3134"/>
    <b v="0"/>
    <n v="12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x v="3135"/>
    <b v="0"/>
    <n v="7"/>
    <x v="1"/>
    <x v="6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x v="3136"/>
    <b v="0"/>
    <n v="22"/>
    <x v="1"/>
    <x v="6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x v="3137"/>
    <b v="0"/>
    <n v="1"/>
    <x v="1"/>
    <x v="6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x v="3138"/>
    <b v="0"/>
    <n v="0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x v="3139"/>
    <b v="0"/>
    <n v="6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x v="3140"/>
    <b v="0"/>
    <n v="4"/>
    <x v="1"/>
    <x v="6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x v="3141"/>
    <b v="0"/>
    <n v="8"/>
    <x v="1"/>
    <x v="6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x v="3142"/>
    <b v="0"/>
    <n v="3"/>
    <x v="1"/>
    <x v="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x v="3143"/>
    <b v="0"/>
    <n v="0"/>
    <x v="1"/>
    <x v="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x v="3144"/>
    <b v="0"/>
    <n v="30"/>
    <x v="1"/>
    <x v="6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x v="3145"/>
    <b v="0"/>
    <n v="0"/>
    <x v="1"/>
    <x v="6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x v="3146"/>
    <b v="0"/>
    <n v="12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x v="3147"/>
    <b v="1"/>
    <n v="213"/>
    <x v="0"/>
    <x v="6"/>
    <x v="1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x v="3148"/>
    <b v="1"/>
    <n v="57"/>
    <x v="0"/>
    <x v="6"/>
    <x v="1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x v="3149"/>
    <b v="1"/>
    <n v="25"/>
    <x v="0"/>
    <x v="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b v="1"/>
    <n v="104"/>
    <x v="0"/>
    <x v="6"/>
    <x v="1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x v="3151"/>
    <b v="1"/>
    <n v="34"/>
    <x v="0"/>
    <x v="6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x v="3152"/>
    <b v="1"/>
    <n v="67"/>
    <x v="0"/>
    <x v="6"/>
    <x v="1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x v="3153"/>
    <b v="1"/>
    <n v="241"/>
    <x v="0"/>
    <x v="6"/>
    <x v="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x v="3154"/>
    <b v="1"/>
    <n v="123"/>
    <x v="0"/>
    <x v="6"/>
    <x v="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x v="3155"/>
    <b v="1"/>
    <n v="302"/>
    <x v="0"/>
    <x v="6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x v="3156"/>
    <b v="1"/>
    <n v="89"/>
    <x v="0"/>
    <x v="6"/>
    <x v="1"/>
  </r>
  <r>
    <n v="3157"/>
    <s v="Summer FourPlay"/>
    <s v="Four Directors.  Four One Acts.  Four Genres.  For You."/>
    <x v="23"/>
    <n v="4040"/>
    <x v="0"/>
    <x v="0"/>
    <s v="USD"/>
    <x v="3151"/>
    <x v="3157"/>
    <b v="1"/>
    <n v="41"/>
    <x v="0"/>
    <x v="6"/>
    <x v="1"/>
  </r>
  <r>
    <n v="3158"/>
    <s v="Nursery Crimes"/>
    <s v="A 40s crime-noir play using nursery rhyme characters."/>
    <x v="10"/>
    <n v="5700"/>
    <x v="0"/>
    <x v="0"/>
    <s v="USD"/>
    <x v="3152"/>
    <x v="3158"/>
    <b v="1"/>
    <n v="69"/>
    <x v="0"/>
    <x v="6"/>
    <x v="1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x v="3159"/>
    <b v="1"/>
    <n v="52"/>
    <x v="0"/>
    <x v="6"/>
    <x v="1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x v="3160"/>
    <b v="1"/>
    <n v="57"/>
    <x v="0"/>
    <x v="6"/>
    <x v="1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b v="1"/>
    <n v="74"/>
    <x v="0"/>
    <x v="6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x v="3162"/>
    <b v="1"/>
    <n v="63"/>
    <x v="0"/>
    <x v="6"/>
    <x v="1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x v="3163"/>
    <b v="1"/>
    <n v="72"/>
    <x v="0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x v="3164"/>
    <b v="1"/>
    <n v="71"/>
    <x v="0"/>
    <x v="6"/>
    <x v="1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x v="3165"/>
    <b v="1"/>
    <n v="21"/>
    <x v="0"/>
    <x v="6"/>
    <x v="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x v="3166"/>
    <b v="1"/>
    <n v="930"/>
    <x v="0"/>
    <x v="6"/>
    <x v="1"/>
  </r>
  <r>
    <n v="3167"/>
    <s v="Destiny is Judd Nelson: a new play at FringeNYC"/>
    <s v="What is destiny? Explore it with us this August at FringeNYC."/>
    <x v="9"/>
    <n v="3485"/>
    <x v="0"/>
    <x v="0"/>
    <s v="USD"/>
    <x v="3160"/>
    <x v="3167"/>
    <b v="1"/>
    <n v="55"/>
    <x v="0"/>
    <x v="6"/>
    <x v="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x v="3168"/>
    <b v="1"/>
    <n v="61"/>
    <x v="0"/>
    <x v="6"/>
    <x v="1"/>
  </r>
  <r>
    <n v="3169"/>
    <s v="The Window"/>
    <s v="We're bringing The Window to the Cherry Lane Theater in January 2014."/>
    <x v="6"/>
    <n v="8241"/>
    <x v="0"/>
    <x v="0"/>
    <s v="USD"/>
    <x v="3162"/>
    <x v="3169"/>
    <b v="1"/>
    <n v="82"/>
    <x v="0"/>
    <x v="6"/>
    <x v="1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x v="3170"/>
    <b v="1"/>
    <n v="71"/>
    <x v="0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b v="1"/>
    <n v="117"/>
    <x v="0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x v="3172"/>
    <b v="1"/>
    <n v="29"/>
    <x v="0"/>
    <x v="6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b v="1"/>
    <n v="74"/>
    <x v="0"/>
    <x v="6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b v="1"/>
    <n v="23"/>
    <x v="0"/>
    <x v="6"/>
    <x v="1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x v="3175"/>
    <b v="1"/>
    <n v="60"/>
    <x v="0"/>
    <x v="6"/>
    <x v="1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x v="3176"/>
    <b v="1"/>
    <n v="55"/>
    <x v="0"/>
    <x v="6"/>
    <x v="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x v="3177"/>
    <b v="1"/>
    <n v="51"/>
    <x v="0"/>
    <x v="6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x v="3178"/>
    <b v="1"/>
    <n v="78"/>
    <x v="0"/>
    <x v="6"/>
    <x v="1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x v="3179"/>
    <b v="1"/>
    <n v="62"/>
    <x v="0"/>
    <x v="6"/>
    <x v="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x v="3180"/>
    <b v="1"/>
    <n v="45"/>
    <x v="0"/>
    <x v="6"/>
    <x v="1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x v="3181"/>
    <b v="1"/>
    <n v="15"/>
    <x v="0"/>
    <x v="6"/>
    <x v="1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x v="3182"/>
    <b v="1"/>
    <n v="151"/>
    <x v="0"/>
    <x v="6"/>
    <x v="1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x v="3183"/>
    <b v="1"/>
    <n v="68"/>
    <x v="0"/>
    <x v="6"/>
    <x v="1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x v="3184"/>
    <b v="1"/>
    <n v="46"/>
    <x v="0"/>
    <x v="6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x v="3185"/>
    <b v="1"/>
    <n v="24"/>
    <x v="0"/>
    <x v="6"/>
    <x v="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x v="3186"/>
    <b v="1"/>
    <n v="70"/>
    <x v="0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b v="1"/>
    <n v="244"/>
    <x v="0"/>
    <x v="6"/>
    <x v="1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x v="3188"/>
    <b v="0"/>
    <n v="9"/>
    <x v="1"/>
    <x v="40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x v="3189"/>
    <b v="0"/>
    <n v="19"/>
    <x v="1"/>
    <x v="40"/>
    <x v="1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x v="3190"/>
    <b v="0"/>
    <n v="0"/>
    <x v="1"/>
    <x v="40"/>
    <x v="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x v="3191"/>
    <b v="0"/>
    <n v="4"/>
    <x v="1"/>
    <x v="40"/>
    <x v="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x v="3192"/>
    <b v="0"/>
    <n v="8"/>
    <x v="1"/>
    <x v="40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x v="3193"/>
    <b v="0"/>
    <n v="24"/>
    <x v="1"/>
    <x v="40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x v="3194"/>
    <b v="0"/>
    <n v="0"/>
    <x v="1"/>
    <x v="40"/>
    <x v="1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x v="3195"/>
    <b v="0"/>
    <n v="39"/>
    <x v="1"/>
    <x v="40"/>
    <x v="1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x v="3196"/>
    <b v="0"/>
    <n v="6"/>
    <x v="1"/>
    <x v="40"/>
    <x v="1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x v="3197"/>
    <b v="0"/>
    <n v="4"/>
    <x v="1"/>
    <x v="40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b v="0"/>
    <n v="3"/>
    <x v="1"/>
    <x v="40"/>
    <x v="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x v="3199"/>
    <b v="0"/>
    <n v="53"/>
    <x v="1"/>
    <x v="40"/>
    <x v="1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x v="3200"/>
    <b v="0"/>
    <n v="1"/>
    <x v="1"/>
    <x v="40"/>
    <x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b v="0"/>
    <n v="2"/>
    <x v="1"/>
    <x v="40"/>
    <x v="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x v="3202"/>
    <b v="0"/>
    <n v="25"/>
    <x v="1"/>
    <x v="40"/>
    <x v="1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x v="3203"/>
    <b v="0"/>
    <n v="6"/>
    <x v="1"/>
    <x v="40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x v="3204"/>
    <b v="0"/>
    <n v="0"/>
    <x v="1"/>
    <x v="40"/>
    <x v="1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x v="3205"/>
    <b v="0"/>
    <n v="12"/>
    <x v="1"/>
    <x v="40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x v="3206"/>
    <b v="0"/>
    <n v="0"/>
    <x v="1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x v="3207"/>
    <b v="0"/>
    <n v="36"/>
    <x v="1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x v="3208"/>
    <b v="1"/>
    <n v="82"/>
    <x v="0"/>
    <x v="6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b v="1"/>
    <n v="226"/>
    <x v="0"/>
    <x v="6"/>
    <x v="1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x v="3210"/>
    <b v="1"/>
    <n v="60"/>
    <x v="0"/>
    <x v="6"/>
    <x v="1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b v="1"/>
    <n v="322"/>
    <x v="0"/>
    <x v="6"/>
    <x v="1"/>
  </r>
  <r>
    <n v="3212"/>
    <s v="Campo Maldito"/>
    <s v="Help us bring our production of Campo Maldito to New York AND San Francisco!"/>
    <x v="23"/>
    <n v="5050"/>
    <x v="0"/>
    <x v="0"/>
    <s v="USD"/>
    <x v="3205"/>
    <x v="3212"/>
    <b v="1"/>
    <n v="94"/>
    <x v="0"/>
    <x v="6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x v="3213"/>
    <b v="1"/>
    <n v="47"/>
    <x v="0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x v="3214"/>
    <b v="1"/>
    <n v="115"/>
    <x v="0"/>
    <x v="6"/>
    <x v="1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b v="1"/>
    <n v="134"/>
    <x v="0"/>
    <x v="6"/>
    <x v="1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x v="3216"/>
    <b v="1"/>
    <n v="35"/>
    <x v="0"/>
    <x v="6"/>
    <x v="1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x v="3217"/>
    <b v="1"/>
    <n v="104"/>
    <x v="0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b v="1"/>
    <n v="184"/>
    <x v="0"/>
    <x v="6"/>
    <x v="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x v="3219"/>
    <b v="1"/>
    <n v="119"/>
    <x v="0"/>
    <x v="6"/>
    <x v="1"/>
  </r>
  <r>
    <n v="3220"/>
    <s v="Burners"/>
    <s v="A sci-fi thriller for the stage opening March 10 in Los Angeles."/>
    <x v="36"/>
    <n v="15126"/>
    <x v="0"/>
    <x v="0"/>
    <s v="USD"/>
    <x v="3213"/>
    <x v="3220"/>
    <b v="1"/>
    <n v="59"/>
    <x v="0"/>
    <x v="6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x v="3221"/>
    <b v="1"/>
    <n v="113"/>
    <x v="0"/>
    <x v="6"/>
    <x v="1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x v="3222"/>
    <b v="1"/>
    <n v="84"/>
    <x v="0"/>
    <x v="6"/>
    <x v="1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x v="3223"/>
    <b v="1"/>
    <n v="74"/>
    <x v="0"/>
    <x v="6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x v="3224"/>
    <b v="1"/>
    <n v="216"/>
    <x v="0"/>
    <x v="6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x v="3225"/>
    <b v="1"/>
    <n v="39"/>
    <x v="0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x v="3226"/>
    <b v="1"/>
    <n v="21"/>
    <x v="0"/>
    <x v="6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x v="3227"/>
    <b v="0"/>
    <n v="30"/>
    <x v="0"/>
    <x v="6"/>
    <x v="1"/>
  </r>
  <r>
    <n v="3228"/>
    <s v="Hear Me Roar: A Season of Powerful Women"/>
    <s v="A Season of Powerful Women. A Season of Defiance."/>
    <x v="39"/>
    <n v="7164"/>
    <x v="0"/>
    <x v="0"/>
    <s v="USD"/>
    <x v="3221"/>
    <x v="3228"/>
    <b v="1"/>
    <n v="37"/>
    <x v="0"/>
    <x v="6"/>
    <x v="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x v="3229"/>
    <b v="1"/>
    <n v="202"/>
    <x v="0"/>
    <x v="6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x v="3230"/>
    <b v="1"/>
    <n v="37"/>
    <x v="0"/>
    <x v="6"/>
    <x v="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x v="3231"/>
    <b v="0"/>
    <n v="28"/>
    <x v="0"/>
    <x v="6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x v="3232"/>
    <b v="1"/>
    <n v="26"/>
    <x v="0"/>
    <x v="6"/>
    <x v="1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x v="3233"/>
    <b v="0"/>
    <n v="61"/>
    <x v="0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b v="0"/>
    <n v="115"/>
    <x v="0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x v="3235"/>
    <b v="1"/>
    <n v="181"/>
    <x v="0"/>
    <x v="6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x v="3236"/>
    <b v="0"/>
    <n v="110"/>
    <x v="0"/>
    <x v="6"/>
    <x v="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x v="3237"/>
    <b v="1"/>
    <n v="269"/>
    <x v="0"/>
    <x v="6"/>
    <x v="1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x v="3238"/>
    <b v="1"/>
    <n v="79"/>
    <x v="0"/>
    <x v="6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x v="3239"/>
    <b v="1"/>
    <n v="104"/>
    <x v="0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x v="3240"/>
    <b v="0"/>
    <n v="34"/>
    <x v="0"/>
    <x v="6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b v="1"/>
    <n v="167"/>
    <x v="0"/>
    <x v="6"/>
    <x v="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x v="3242"/>
    <b v="1"/>
    <n v="183"/>
    <x v="0"/>
    <x v="6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x v="3243"/>
    <b v="1"/>
    <n v="71"/>
    <x v="0"/>
    <x v="6"/>
    <x v="1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x v="3244"/>
    <b v="0"/>
    <n v="69"/>
    <x v="0"/>
    <x v="6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x v="3245"/>
    <b v="0"/>
    <n v="270"/>
    <x v="0"/>
    <x v="6"/>
    <x v="1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x v="3246"/>
    <b v="1"/>
    <n v="193"/>
    <x v="0"/>
    <x v="6"/>
    <x v="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x v="3247"/>
    <b v="1"/>
    <n v="57"/>
    <x v="0"/>
    <x v="6"/>
    <x v="1"/>
  </r>
  <r>
    <n v="3248"/>
    <s v="Honest Accomplice Theatre 2015-16 Season"/>
    <s v="Honest Accomplice Theatre produces theatre for social change."/>
    <x v="14"/>
    <n v="12095"/>
    <x v="0"/>
    <x v="0"/>
    <s v="USD"/>
    <x v="3240"/>
    <x v="3248"/>
    <b v="1"/>
    <n v="200"/>
    <x v="0"/>
    <x v="6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x v="3249"/>
    <b v="1"/>
    <n v="88"/>
    <x v="0"/>
    <x v="6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x v="3250"/>
    <b v="1"/>
    <n v="213"/>
    <x v="0"/>
    <x v="6"/>
    <x v="1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x v="3251"/>
    <b v="1"/>
    <n v="20"/>
    <x v="0"/>
    <x v="6"/>
    <x v="1"/>
  </r>
  <r>
    <n v="3252"/>
    <s v="Modern Love"/>
    <s v="How do we navigate the boundaries between friendship, sexual intimacy and obsessive desire?"/>
    <x v="268"/>
    <n v="2876"/>
    <x v="0"/>
    <x v="1"/>
    <s v="GBP"/>
    <x v="3244"/>
    <x v="3252"/>
    <b v="1"/>
    <n v="50"/>
    <x v="0"/>
    <x v="6"/>
    <x v="1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x v="3253"/>
    <b v="1"/>
    <n v="115"/>
    <x v="0"/>
    <x v="6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b v="1"/>
    <n v="186"/>
    <x v="0"/>
    <x v="6"/>
    <x v="1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x v="3255"/>
    <b v="1"/>
    <n v="18"/>
    <x v="0"/>
    <x v="6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x v="3256"/>
    <b v="1"/>
    <n v="176"/>
    <x v="0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b v="0"/>
    <n v="41"/>
    <x v="0"/>
    <x v="6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x v="3258"/>
    <b v="1"/>
    <n v="75"/>
    <x v="0"/>
    <x v="6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x v="3259"/>
    <b v="1"/>
    <n v="97"/>
    <x v="0"/>
    <x v="6"/>
    <x v="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x v="3260"/>
    <b v="1"/>
    <n v="73"/>
    <x v="0"/>
    <x v="6"/>
    <x v="1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x v="3261"/>
    <b v="1"/>
    <n v="49"/>
    <x v="0"/>
    <x v="6"/>
    <x v="1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x v="3262"/>
    <b v="1"/>
    <n v="134"/>
    <x v="0"/>
    <x v="6"/>
    <x v="1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x v="3263"/>
    <b v="1"/>
    <n v="68"/>
    <x v="0"/>
    <x v="6"/>
    <x v="1"/>
  </r>
  <r>
    <n v="3264"/>
    <s v="Kapow-i GoGo at The PIT"/>
    <s v="The three part comedic saga of Kapow-i GoGo, who saves the world.  Again.  And again."/>
    <x v="30"/>
    <n v="2575"/>
    <x v="0"/>
    <x v="0"/>
    <s v="USD"/>
    <x v="3256"/>
    <x v="3264"/>
    <b v="1"/>
    <n v="49"/>
    <x v="0"/>
    <x v="6"/>
    <x v="1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x v="3265"/>
    <b v="1"/>
    <n v="63"/>
    <x v="0"/>
    <x v="6"/>
    <x v="1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x v="3266"/>
    <b v="1"/>
    <n v="163"/>
    <x v="0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x v="3267"/>
    <b v="1"/>
    <n v="288"/>
    <x v="0"/>
    <x v="6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x v="3268"/>
    <b v="1"/>
    <n v="42"/>
    <x v="0"/>
    <x v="6"/>
    <x v="1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x v="3269"/>
    <b v="1"/>
    <n v="70"/>
    <x v="0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x v="3270"/>
    <b v="1"/>
    <n v="30"/>
    <x v="0"/>
    <x v="6"/>
    <x v="1"/>
  </r>
  <r>
    <n v="3271"/>
    <s v="Saxon Court at Southwark Playhouse"/>
    <s v="A razor sharp satire to darken your Christmas."/>
    <x v="15"/>
    <n v="1950"/>
    <x v="0"/>
    <x v="1"/>
    <s v="GBP"/>
    <x v="3263"/>
    <x v="3271"/>
    <b v="1"/>
    <n v="51"/>
    <x v="0"/>
    <x v="6"/>
    <x v="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x v="3272"/>
    <b v="1"/>
    <n v="145"/>
    <x v="0"/>
    <x v="6"/>
    <x v="1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x v="3273"/>
    <b v="1"/>
    <n v="21"/>
    <x v="0"/>
    <x v="6"/>
    <x v="1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x v="3274"/>
    <b v="1"/>
    <n v="286"/>
    <x v="0"/>
    <x v="6"/>
    <x v="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x v="3275"/>
    <b v="1"/>
    <n v="12"/>
    <x v="0"/>
    <x v="6"/>
    <x v="1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x v="3276"/>
    <b v="1"/>
    <n v="100"/>
    <x v="0"/>
    <x v="6"/>
    <x v="1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x v="3277"/>
    <b v="1"/>
    <n v="100"/>
    <x v="0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x v="3278"/>
    <b v="1"/>
    <n v="34"/>
    <x v="0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b v="0"/>
    <n v="63"/>
    <x v="0"/>
    <x v="6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x v="3280"/>
    <b v="0"/>
    <n v="30"/>
    <x v="0"/>
    <x v="6"/>
    <x v="1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x v="3281"/>
    <b v="0"/>
    <n v="47"/>
    <x v="0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x v="3282"/>
    <b v="0"/>
    <n v="237"/>
    <x v="0"/>
    <x v="6"/>
    <x v="1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x v="3283"/>
    <b v="0"/>
    <n v="47"/>
    <x v="0"/>
    <x v="6"/>
    <x v="1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x v="3284"/>
    <b v="0"/>
    <n v="15"/>
    <x v="0"/>
    <x v="6"/>
    <x v="1"/>
  </r>
  <r>
    <n v="3285"/>
    <s v="By Morning"/>
    <s v="A new play by Matthew Gasda"/>
    <x v="402"/>
    <n v="5604"/>
    <x v="0"/>
    <x v="0"/>
    <s v="USD"/>
    <x v="3277"/>
    <x v="3285"/>
    <b v="0"/>
    <n v="81"/>
    <x v="0"/>
    <x v="6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x v="3286"/>
    <b v="0"/>
    <n v="122"/>
    <x v="0"/>
    <x v="6"/>
    <x v="1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x v="3287"/>
    <b v="0"/>
    <n v="34"/>
    <x v="0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x v="3288"/>
    <b v="0"/>
    <n v="207"/>
    <x v="0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x v="3289"/>
    <b v="0"/>
    <n v="25"/>
    <x v="0"/>
    <x v="6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x v="3290"/>
    <b v="0"/>
    <n v="72"/>
    <x v="0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x v="3291"/>
    <b v="0"/>
    <n v="14"/>
    <x v="0"/>
    <x v="6"/>
    <x v="1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x v="3292"/>
    <b v="0"/>
    <n v="15"/>
    <x v="0"/>
    <x v="6"/>
    <x v="1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x v="3293"/>
    <b v="0"/>
    <n v="91"/>
    <x v="0"/>
    <x v="6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b v="0"/>
    <n v="24"/>
    <x v="0"/>
    <x v="6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x v="3295"/>
    <b v="0"/>
    <n v="27"/>
    <x v="0"/>
    <x v="6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x v="3296"/>
    <b v="0"/>
    <n v="47"/>
    <x v="0"/>
    <x v="6"/>
    <x v="1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x v="3297"/>
    <b v="0"/>
    <n v="44"/>
    <x v="0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x v="3298"/>
    <b v="0"/>
    <n v="72"/>
    <x v="0"/>
    <x v="6"/>
    <x v="1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x v="3299"/>
    <b v="0"/>
    <n v="63"/>
    <x v="0"/>
    <x v="6"/>
    <x v="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x v="3300"/>
    <b v="0"/>
    <n v="88"/>
    <x v="0"/>
    <x v="6"/>
    <x v="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x v="3301"/>
    <b v="0"/>
    <n v="70"/>
    <x v="0"/>
    <x v="6"/>
    <x v="1"/>
  </r>
  <r>
    <n v="3302"/>
    <s v="El muro de BorÃ­s KiÃ©n"/>
    <s v="FilosofÃ­a de los anÃ³nimos"/>
    <x v="33"/>
    <n v="8685"/>
    <x v="0"/>
    <x v="3"/>
    <s v="EUR"/>
    <x v="3294"/>
    <x v="3302"/>
    <b v="0"/>
    <n v="50"/>
    <x v="0"/>
    <x v="6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x v="3303"/>
    <b v="0"/>
    <n v="35"/>
    <x v="0"/>
    <x v="6"/>
    <x v="1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x v="3304"/>
    <b v="0"/>
    <n v="175"/>
    <x v="0"/>
    <x v="6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b v="0"/>
    <n v="20"/>
    <x v="0"/>
    <x v="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b v="0"/>
    <n v="54"/>
    <x v="0"/>
    <x v="6"/>
    <x v="1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x v="3307"/>
    <b v="0"/>
    <n v="20"/>
    <x v="0"/>
    <x v="6"/>
    <x v="1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x v="3308"/>
    <b v="0"/>
    <n v="57"/>
    <x v="0"/>
    <x v="6"/>
    <x v="1"/>
  </r>
  <r>
    <n v="3309"/>
    <s v="Collision Course"/>
    <s v="Two unlikely friends, a garage, tinned beans &amp; the end of the world."/>
    <x v="18"/>
    <n v="558"/>
    <x v="0"/>
    <x v="1"/>
    <s v="GBP"/>
    <x v="3301"/>
    <x v="3309"/>
    <b v="0"/>
    <n v="31"/>
    <x v="0"/>
    <x v="6"/>
    <x v="1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x v="3310"/>
    <b v="0"/>
    <n v="31"/>
    <x v="0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b v="0"/>
    <n v="45"/>
    <x v="0"/>
    <x v="6"/>
    <x v="1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x v="3312"/>
    <b v="0"/>
    <n v="41"/>
    <x v="0"/>
    <x v="6"/>
    <x v="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x v="3313"/>
    <b v="0"/>
    <n v="29"/>
    <x v="0"/>
    <x v="6"/>
    <x v="1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x v="3314"/>
    <b v="0"/>
    <n v="58"/>
    <x v="0"/>
    <x v="6"/>
    <x v="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x v="3315"/>
    <b v="0"/>
    <n v="89"/>
    <x v="0"/>
    <x v="6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x v="3316"/>
    <b v="0"/>
    <n v="125"/>
    <x v="0"/>
    <x v="6"/>
    <x v="1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x v="3317"/>
    <b v="0"/>
    <n v="18"/>
    <x v="0"/>
    <x v="6"/>
    <x v="1"/>
  </r>
  <r>
    <n v="3318"/>
    <s v="ROOMIES - Atlantic Canada Tour 2016-17"/>
    <s v="Help us strengthen and inspire disability arts in Atlantic Canada"/>
    <x v="13"/>
    <n v="2512"/>
    <x v="0"/>
    <x v="5"/>
    <s v="CAD"/>
    <x v="3310"/>
    <x v="3318"/>
    <b v="0"/>
    <n v="32"/>
    <x v="0"/>
    <x v="6"/>
    <x v="1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x v="3319"/>
    <b v="0"/>
    <n v="16"/>
    <x v="0"/>
    <x v="6"/>
    <x v="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x v="3320"/>
    <b v="0"/>
    <n v="38"/>
    <x v="0"/>
    <x v="6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x v="3321"/>
    <b v="0"/>
    <n v="15"/>
    <x v="0"/>
    <x v="6"/>
    <x v="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x v="3322"/>
    <b v="0"/>
    <n v="23"/>
    <x v="0"/>
    <x v="6"/>
    <x v="1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x v="3323"/>
    <b v="0"/>
    <n v="49"/>
    <x v="0"/>
    <x v="6"/>
    <x v="1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x v="3324"/>
    <b v="0"/>
    <n v="10"/>
    <x v="0"/>
    <x v="6"/>
    <x v="1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x v="3325"/>
    <b v="0"/>
    <n v="15"/>
    <x v="0"/>
    <x v="6"/>
    <x v="1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x v="3326"/>
    <b v="0"/>
    <n v="57"/>
    <x v="0"/>
    <x v="6"/>
    <x v="1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x v="3327"/>
    <b v="0"/>
    <n v="33"/>
    <x v="0"/>
    <x v="6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b v="0"/>
    <n v="9"/>
    <x v="0"/>
    <x v="6"/>
    <x v="1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x v="3329"/>
    <b v="0"/>
    <n v="26"/>
    <x v="0"/>
    <x v="6"/>
    <x v="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x v="3330"/>
    <b v="0"/>
    <n v="69"/>
    <x v="0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x v="3331"/>
    <b v="0"/>
    <n v="65"/>
    <x v="0"/>
    <x v="6"/>
    <x v="1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x v="3332"/>
    <b v="0"/>
    <n v="83"/>
    <x v="0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x v="3333"/>
    <b v="0"/>
    <n v="111"/>
    <x v="0"/>
    <x v="6"/>
    <x v="1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x v="3334"/>
    <b v="0"/>
    <n v="46"/>
    <x v="0"/>
    <x v="6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x v="3335"/>
    <b v="0"/>
    <n v="63"/>
    <x v="0"/>
    <x v="6"/>
    <x v="1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x v="3336"/>
    <b v="0"/>
    <n v="9"/>
    <x v="0"/>
    <x v="6"/>
    <x v="1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x v="3337"/>
    <b v="0"/>
    <n v="34"/>
    <x v="0"/>
    <x v="6"/>
    <x v="1"/>
  </r>
  <r>
    <n v="3338"/>
    <s v="The Last Days of Judas Iscariot"/>
    <s v="Join Estelle Parsons in support of Theater That Looks and Sounds Like America"/>
    <x v="36"/>
    <n v="15327"/>
    <x v="0"/>
    <x v="0"/>
    <s v="USD"/>
    <x v="3330"/>
    <x v="3338"/>
    <b v="0"/>
    <n v="112"/>
    <x v="0"/>
    <x v="6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x v="3339"/>
    <b v="0"/>
    <n v="47"/>
    <x v="0"/>
    <x v="6"/>
    <x v="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x v="3340"/>
    <b v="0"/>
    <n v="38"/>
    <x v="0"/>
    <x v="6"/>
    <x v="1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x v="3341"/>
    <b v="0"/>
    <n v="28"/>
    <x v="0"/>
    <x v="6"/>
    <x v="1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x v="3342"/>
    <b v="0"/>
    <n v="78"/>
    <x v="0"/>
    <x v="6"/>
    <x v="1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x v="3343"/>
    <b v="0"/>
    <n v="23"/>
    <x v="0"/>
    <x v="6"/>
    <x v="1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x v="3344"/>
    <b v="0"/>
    <n v="40"/>
    <x v="0"/>
    <x v="6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x v="3345"/>
    <b v="0"/>
    <n v="13"/>
    <x v="0"/>
    <x v="6"/>
    <x v="1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x v="3346"/>
    <b v="0"/>
    <n v="18"/>
    <x v="0"/>
    <x v="6"/>
    <x v="1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x v="3347"/>
    <b v="0"/>
    <n v="22"/>
    <x v="0"/>
    <x v="6"/>
    <x v="1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x v="3348"/>
    <b v="0"/>
    <n v="79"/>
    <x v="0"/>
    <x v="6"/>
    <x v="1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x v="3349"/>
    <b v="0"/>
    <n v="14"/>
    <x v="0"/>
    <x v="6"/>
    <x v="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b v="0"/>
    <n v="51"/>
    <x v="0"/>
    <x v="6"/>
    <x v="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x v="3351"/>
    <b v="0"/>
    <n v="54"/>
    <x v="0"/>
    <x v="6"/>
    <x v="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x v="3352"/>
    <b v="0"/>
    <n v="70"/>
    <x v="0"/>
    <x v="6"/>
    <x v="1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x v="3353"/>
    <b v="0"/>
    <n v="44"/>
    <x v="0"/>
    <x v="6"/>
    <x v="1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x v="3354"/>
    <b v="0"/>
    <n v="55"/>
    <x v="0"/>
    <x v="6"/>
    <x v="1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x v="3355"/>
    <b v="0"/>
    <n v="15"/>
    <x v="0"/>
    <x v="6"/>
    <x v="1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x v="3356"/>
    <b v="0"/>
    <n v="27"/>
    <x v="0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x v="3357"/>
    <b v="0"/>
    <n v="21"/>
    <x v="0"/>
    <x v="6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x v="3358"/>
    <b v="0"/>
    <n v="162"/>
    <x v="0"/>
    <x v="6"/>
    <x v="1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x v="3359"/>
    <b v="0"/>
    <n v="23"/>
    <x v="0"/>
    <x v="6"/>
    <x v="1"/>
  </r>
  <r>
    <n v="3360"/>
    <s v="Pretty Butch"/>
    <s v="World Premiere, an M1 Singapore Fringe Festival 2017 commission."/>
    <x v="7"/>
    <n v="9124"/>
    <x v="0"/>
    <x v="20"/>
    <s v="SGD"/>
    <x v="3352"/>
    <x v="3360"/>
    <b v="0"/>
    <n v="72"/>
    <x v="0"/>
    <x v="6"/>
    <x v="1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x v="3361"/>
    <b v="0"/>
    <n v="68"/>
    <x v="0"/>
    <x v="6"/>
    <x v="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x v="3362"/>
    <b v="0"/>
    <n v="20"/>
    <x v="0"/>
    <x v="6"/>
    <x v="1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x v="3363"/>
    <b v="0"/>
    <n v="26"/>
    <x v="0"/>
    <x v="6"/>
    <x v="1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x v="3364"/>
    <b v="0"/>
    <n v="72"/>
    <x v="0"/>
    <x v="6"/>
    <x v="1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x v="3365"/>
    <b v="0"/>
    <n v="3"/>
    <x v="0"/>
    <x v="6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x v="3366"/>
    <b v="0"/>
    <n v="18"/>
    <x v="0"/>
    <x v="6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x v="3367"/>
    <b v="0"/>
    <n v="30"/>
    <x v="0"/>
    <x v="6"/>
    <x v="1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x v="3368"/>
    <b v="0"/>
    <n v="23"/>
    <x v="0"/>
    <x v="6"/>
    <x v="1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x v="3369"/>
    <b v="0"/>
    <n v="54"/>
    <x v="0"/>
    <x v="6"/>
    <x v="1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x v="3370"/>
    <b v="0"/>
    <n v="26"/>
    <x v="0"/>
    <x v="6"/>
    <x v="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x v="3371"/>
    <b v="0"/>
    <n v="9"/>
    <x v="0"/>
    <x v="6"/>
    <x v="1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x v="3372"/>
    <b v="0"/>
    <n v="27"/>
    <x v="0"/>
    <x v="6"/>
    <x v="1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x v="3373"/>
    <b v="0"/>
    <n v="30"/>
    <x v="0"/>
    <x v="6"/>
    <x v="1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x v="3374"/>
    <b v="0"/>
    <n v="52"/>
    <x v="0"/>
    <x v="6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x v="3375"/>
    <b v="0"/>
    <n v="17"/>
    <x v="0"/>
    <x v="6"/>
    <x v="1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x v="3376"/>
    <b v="0"/>
    <n v="19"/>
    <x v="0"/>
    <x v="6"/>
    <x v="1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x v="3377"/>
    <b v="0"/>
    <n v="77"/>
    <x v="0"/>
    <x v="6"/>
    <x v="1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x v="3378"/>
    <b v="0"/>
    <n v="21"/>
    <x v="0"/>
    <x v="6"/>
    <x v="1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x v="3379"/>
    <b v="0"/>
    <n v="38"/>
    <x v="0"/>
    <x v="6"/>
    <x v="1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b v="0"/>
    <n v="28"/>
    <x v="0"/>
    <x v="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x v="3381"/>
    <b v="0"/>
    <n v="48"/>
    <x v="0"/>
    <x v="6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x v="3382"/>
    <b v="0"/>
    <n v="46"/>
    <x v="0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x v="3383"/>
    <b v="0"/>
    <n v="30"/>
    <x v="0"/>
    <x v="6"/>
    <x v="1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x v="3384"/>
    <b v="0"/>
    <n v="64"/>
    <x v="0"/>
    <x v="6"/>
    <x v="1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x v="3385"/>
    <b v="0"/>
    <n v="15"/>
    <x v="0"/>
    <x v="6"/>
    <x v="1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x v="3386"/>
    <b v="0"/>
    <n v="41"/>
    <x v="0"/>
    <x v="6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x v="3387"/>
    <b v="0"/>
    <n v="35"/>
    <x v="0"/>
    <x v="6"/>
    <x v="1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x v="3388"/>
    <b v="0"/>
    <n v="45"/>
    <x v="0"/>
    <x v="6"/>
    <x v="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x v="3389"/>
    <b v="0"/>
    <n v="62"/>
    <x v="0"/>
    <x v="6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x v="3390"/>
    <b v="0"/>
    <n v="22"/>
    <x v="0"/>
    <x v="6"/>
    <x v="1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x v="3391"/>
    <b v="0"/>
    <n v="18"/>
    <x v="0"/>
    <x v="6"/>
    <x v="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x v="3392"/>
    <b v="0"/>
    <n v="12"/>
    <x v="0"/>
    <x v="6"/>
    <x v="1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x v="3393"/>
    <b v="0"/>
    <n v="44"/>
    <x v="0"/>
    <x v="6"/>
    <x v="1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x v="3394"/>
    <b v="0"/>
    <n v="27"/>
    <x v="0"/>
    <x v="6"/>
    <x v="1"/>
  </r>
  <r>
    <n v="3395"/>
    <s v="MIRAMAR"/>
    <s v="Miramar is a a darkly funny play exploring what it is we call â€˜homeâ€™."/>
    <x v="2"/>
    <n v="920"/>
    <x v="0"/>
    <x v="1"/>
    <s v="GBP"/>
    <x v="3385"/>
    <x v="3395"/>
    <b v="0"/>
    <n v="38"/>
    <x v="0"/>
    <x v="6"/>
    <x v="1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x v="3396"/>
    <b v="0"/>
    <n v="28"/>
    <x v="0"/>
    <x v="6"/>
    <x v="1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x v="3397"/>
    <b v="0"/>
    <n v="24"/>
    <x v="0"/>
    <x v="6"/>
    <x v="1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x v="3398"/>
    <b v="0"/>
    <n v="65"/>
    <x v="0"/>
    <x v="6"/>
    <x v="1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x v="3399"/>
    <b v="0"/>
    <n v="46"/>
    <x v="0"/>
    <x v="6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x v="3400"/>
    <b v="0"/>
    <n v="85"/>
    <x v="0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b v="0"/>
    <n v="66"/>
    <x v="0"/>
    <x v="6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b v="0"/>
    <n v="165"/>
    <x v="0"/>
    <x v="6"/>
    <x v="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x v="3403"/>
    <b v="0"/>
    <n v="17"/>
    <x v="0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x v="3404"/>
    <b v="0"/>
    <n v="3"/>
    <x v="0"/>
    <x v="6"/>
    <x v="1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x v="3405"/>
    <b v="0"/>
    <n v="17"/>
    <x v="0"/>
    <x v="6"/>
    <x v="1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x v="3406"/>
    <b v="0"/>
    <n v="91"/>
    <x v="0"/>
    <x v="6"/>
    <x v="1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x v="3407"/>
    <b v="0"/>
    <n v="67"/>
    <x v="0"/>
    <x v="6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x v="3408"/>
    <b v="0"/>
    <n v="18"/>
    <x v="0"/>
    <x v="6"/>
    <x v="1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x v="3409"/>
    <b v="0"/>
    <n v="21"/>
    <x v="0"/>
    <x v="6"/>
    <x v="1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x v="3410"/>
    <b v="0"/>
    <n v="40"/>
    <x v="0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x v="3411"/>
    <b v="0"/>
    <n v="78"/>
    <x v="0"/>
    <x v="6"/>
    <x v="1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x v="3412"/>
    <b v="0"/>
    <n v="26"/>
    <x v="0"/>
    <x v="6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x v="3413"/>
    <b v="0"/>
    <n v="14"/>
    <x v="0"/>
    <x v="6"/>
    <x v="1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x v="3414"/>
    <b v="0"/>
    <n v="44"/>
    <x v="0"/>
    <x v="6"/>
    <x v="1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x v="3415"/>
    <b v="0"/>
    <n v="9"/>
    <x v="0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x v="3416"/>
    <b v="0"/>
    <n v="30"/>
    <x v="0"/>
    <x v="6"/>
    <x v="1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x v="3417"/>
    <b v="0"/>
    <n v="45"/>
    <x v="0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x v="3418"/>
    <b v="0"/>
    <n v="56"/>
    <x v="0"/>
    <x v="6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b v="0"/>
    <n v="46"/>
    <x v="0"/>
    <x v="6"/>
    <x v="1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x v="3420"/>
    <b v="0"/>
    <n v="34"/>
    <x v="0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x v="3421"/>
    <b v="0"/>
    <n v="98"/>
    <x v="0"/>
    <x v="6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x v="3422"/>
    <b v="0"/>
    <n v="46"/>
    <x v="0"/>
    <x v="6"/>
    <x v="1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x v="3423"/>
    <b v="0"/>
    <n v="10"/>
    <x v="0"/>
    <x v="6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x v="3424"/>
    <b v="0"/>
    <n v="76"/>
    <x v="0"/>
    <x v="6"/>
    <x v="1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x v="3425"/>
    <b v="0"/>
    <n v="104"/>
    <x v="0"/>
    <x v="6"/>
    <x v="1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x v="3426"/>
    <b v="0"/>
    <n v="87"/>
    <x v="0"/>
    <x v="6"/>
    <x v="1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x v="3427"/>
    <b v="0"/>
    <n v="29"/>
    <x v="0"/>
    <x v="6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x v="3428"/>
    <b v="0"/>
    <n v="51"/>
    <x v="0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x v="3429"/>
    <b v="0"/>
    <n v="12"/>
    <x v="0"/>
    <x v="6"/>
    <x v="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b v="0"/>
    <n v="72"/>
    <x v="0"/>
    <x v="6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x v="3431"/>
    <b v="0"/>
    <n v="21"/>
    <x v="0"/>
    <x v="6"/>
    <x v="1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x v="3432"/>
    <b v="0"/>
    <n v="42"/>
    <x v="0"/>
    <x v="6"/>
    <x v="1"/>
  </r>
  <r>
    <n v="3433"/>
    <s v="The Dybbuk"/>
    <s v="death&amp;pretzels presents their first Chicago based project:_x000a_The Dybbuk by S. Ansky"/>
    <x v="196"/>
    <n v="9525"/>
    <x v="0"/>
    <x v="0"/>
    <s v="USD"/>
    <x v="3421"/>
    <x v="3433"/>
    <b v="0"/>
    <n v="71"/>
    <x v="0"/>
    <x v="6"/>
    <x v="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x v="3434"/>
    <b v="0"/>
    <n v="168"/>
    <x v="0"/>
    <x v="6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b v="0"/>
    <n v="19"/>
    <x v="0"/>
    <x v="6"/>
    <x v="1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x v="3436"/>
    <b v="0"/>
    <n v="37"/>
    <x v="0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x v="3437"/>
    <b v="0"/>
    <n v="36"/>
    <x v="0"/>
    <x v="6"/>
    <x v="1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x v="3438"/>
    <b v="0"/>
    <n v="14"/>
    <x v="0"/>
    <x v="6"/>
    <x v="1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x v="3439"/>
    <b v="0"/>
    <n v="18"/>
    <x v="0"/>
    <x v="6"/>
    <x v="1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x v="3440"/>
    <b v="0"/>
    <n v="82"/>
    <x v="0"/>
    <x v="6"/>
    <x v="1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x v="3441"/>
    <b v="0"/>
    <n v="43"/>
    <x v="0"/>
    <x v="6"/>
    <x v="1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x v="3442"/>
    <b v="0"/>
    <n v="8"/>
    <x v="0"/>
    <x v="6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x v="3443"/>
    <b v="0"/>
    <n v="45"/>
    <x v="0"/>
    <x v="6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x v="3444"/>
    <b v="0"/>
    <n v="20"/>
    <x v="0"/>
    <x v="6"/>
    <x v="1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x v="3445"/>
    <b v="0"/>
    <n v="31"/>
    <x v="0"/>
    <x v="6"/>
    <x v="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x v="3446"/>
    <b v="0"/>
    <n v="25"/>
    <x v="0"/>
    <x v="6"/>
    <x v="1"/>
  </r>
  <r>
    <n v="3447"/>
    <s v="The Vagabond Halfback"/>
    <s v="&quot;He was a poet, a vagrant, a philosopher, a lady's man and a hard drinker&quot;"/>
    <x v="28"/>
    <n v="1078"/>
    <x v="0"/>
    <x v="0"/>
    <s v="USD"/>
    <x v="3435"/>
    <x v="3447"/>
    <b v="0"/>
    <n v="14"/>
    <x v="0"/>
    <x v="6"/>
    <x v="1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x v="3448"/>
    <b v="0"/>
    <n v="45"/>
    <x v="0"/>
    <x v="6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x v="3449"/>
    <b v="0"/>
    <n v="20"/>
    <x v="0"/>
    <x v="6"/>
    <x v="1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x v="3450"/>
    <b v="0"/>
    <n v="39"/>
    <x v="0"/>
    <x v="6"/>
    <x v="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x v="3451"/>
    <b v="0"/>
    <n v="16"/>
    <x v="0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x v="3452"/>
    <b v="0"/>
    <n v="37"/>
    <x v="0"/>
    <x v="6"/>
    <x v="1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x v="3453"/>
    <b v="0"/>
    <n v="14"/>
    <x v="0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x v="3454"/>
    <b v="0"/>
    <n v="21"/>
    <x v="0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b v="0"/>
    <n v="69"/>
    <x v="0"/>
    <x v="6"/>
    <x v="1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b v="0"/>
    <n v="16"/>
    <x v="0"/>
    <x v="6"/>
    <x v="1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x v="3457"/>
    <b v="0"/>
    <n v="55"/>
    <x v="0"/>
    <x v="6"/>
    <x v="1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x v="3458"/>
    <b v="0"/>
    <n v="27"/>
    <x v="0"/>
    <x v="6"/>
    <x v="1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x v="3459"/>
    <b v="0"/>
    <n v="36"/>
    <x v="0"/>
    <x v="6"/>
    <x v="1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x v="3460"/>
    <b v="0"/>
    <n v="19"/>
    <x v="0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x v="3461"/>
    <b v="0"/>
    <n v="12"/>
    <x v="0"/>
    <x v="6"/>
    <x v="1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x v="3462"/>
    <b v="0"/>
    <n v="17"/>
    <x v="0"/>
    <x v="6"/>
    <x v="1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x v="3463"/>
    <b v="0"/>
    <n v="114"/>
    <x v="0"/>
    <x v="6"/>
    <x v="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x v="3464"/>
    <b v="0"/>
    <n v="93"/>
    <x v="0"/>
    <x v="6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x v="3465"/>
    <b v="0"/>
    <n v="36"/>
    <x v="0"/>
    <x v="6"/>
    <x v="1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x v="3466"/>
    <b v="0"/>
    <n v="61"/>
    <x v="0"/>
    <x v="6"/>
    <x v="1"/>
  </r>
  <r>
    <n v="3467"/>
    <s v="Venus in Fur, Los Angeles."/>
    <s v="Venus in Fur, By David Ives."/>
    <x v="9"/>
    <n v="3030"/>
    <x v="0"/>
    <x v="0"/>
    <s v="USD"/>
    <x v="3455"/>
    <x v="3467"/>
    <b v="0"/>
    <n v="47"/>
    <x v="0"/>
    <x v="6"/>
    <x v="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x v="3468"/>
    <b v="0"/>
    <n v="17"/>
    <x v="0"/>
    <x v="6"/>
    <x v="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x v="3469"/>
    <b v="0"/>
    <n v="63"/>
    <x v="0"/>
    <x v="6"/>
    <x v="1"/>
  </r>
  <r>
    <n v="3470"/>
    <s v="She Kills Monsters"/>
    <s v="The New Artist's Circle is a theatre company dedicated to bringing the arts to young people."/>
    <x v="49"/>
    <n v="375"/>
    <x v="0"/>
    <x v="0"/>
    <s v="USD"/>
    <x v="3458"/>
    <x v="3470"/>
    <b v="0"/>
    <n v="9"/>
    <x v="0"/>
    <x v="6"/>
    <x v="1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x v="3471"/>
    <b v="0"/>
    <n v="30"/>
    <x v="0"/>
    <x v="6"/>
    <x v="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x v="3472"/>
    <b v="0"/>
    <n v="23"/>
    <x v="0"/>
    <x v="6"/>
    <x v="1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x v="3473"/>
    <b v="0"/>
    <n v="33"/>
    <x v="0"/>
    <x v="6"/>
    <x v="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x v="3474"/>
    <b v="0"/>
    <n v="39"/>
    <x v="0"/>
    <x v="6"/>
    <x v="1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x v="3475"/>
    <b v="0"/>
    <n v="17"/>
    <x v="0"/>
    <x v="6"/>
    <x v="1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x v="3476"/>
    <b v="0"/>
    <n v="6"/>
    <x v="0"/>
    <x v="6"/>
    <x v="1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x v="3477"/>
    <b v="0"/>
    <n v="39"/>
    <x v="0"/>
    <x v="6"/>
    <x v="1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x v="3478"/>
    <b v="0"/>
    <n v="57"/>
    <x v="0"/>
    <x v="6"/>
    <x v="1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x v="3479"/>
    <b v="0"/>
    <n v="56"/>
    <x v="0"/>
    <x v="6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x v="3480"/>
    <b v="0"/>
    <n v="13"/>
    <x v="0"/>
    <x v="6"/>
    <x v="1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x v="3481"/>
    <b v="0"/>
    <n v="95"/>
    <x v="0"/>
    <x v="6"/>
    <x v="1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x v="3482"/>
    <b v="0"/>
    <n v="80"/>
    <x v="0"/>
    <x v="6"/>
    <x v="1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x v="3483"/>
    <b v="0"/>
    <n v="133"/>
    <x v="0"/>
    <x v="6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x v="3484"/>
    <b v="0"/>
    <n v="44"/>
    <x v="0"/>
    <x v="6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b v="0"/>
    <n v="30"/>
    <x v="0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x v="3486"/>
    <b v="0"/>
    <n v="56"/>
    <x v="0"/>
    <x v="6"/>
    <x v="1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x v="3487"/>
    <b v="0"/>
    <n v="66"/>
    <x v="0"/>
    <x v="6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x v="3488"/>
    <b v="0"/>
    <n v="29"/>
    <x v="0"/>
    <x v="6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x v="3489"/>
    <b v="0"/>
    <n v="72"/>
    <x v="0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x v="3490"/>
    <b v="0"/>
    <n v="27"/>
    <x v="0"/>
    <x v="6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x v="3491"/>
    <b v="0"/>
    <n v="10"/>
    <x v="0"/>
    <x v="6"/>
    <x v="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x v="3492"/>
    <b v="0"/>
    <n v="35"/>
    <x v="0"/>
    <x v="6"/>
    <x v="1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x v="3493"/>
    <b v="0"/>
    <n v="29"/>
    <x v="0"/>
    <x v="6"/>
    <x v="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b v="0"/>
    <n v="13"/>
    <x v="0"/>
    <x v="6"/>
    <x v="1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x v="3495"/>
    <b v="0"/>
    <n v="72"/>
    <x v="0"/>
    <x v="6"/>
    <x v="1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x v="3496"/>
    <b v="0"/>
    <n v="78"/>
    <x v="0"/>
    <x v="6"/>
    <x v="1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x v="3497"/>
    <b v="0"/>
    <n v="49"/>
    <x v="0"/>
    <x v="6"/>
    <x v="1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x v="3498"/>
    <b v="0"/>
    <n v="42"/>
    <x v="0"/>
    <x v="6"/>
    <x v="1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x v="3499"/>
    <b v="0"/>
    <n v="35"/>
    <x v="0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x v="3500"/>
    <b v="0"/>
    <n v="42"/>
    <x v="0"/>
    <x v="6"/>
    <x v="1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x v="3501"/>
    <b v="0"/>
    <n v="42"/>
    <x v="0"/>
    <x v="6"/>
    <x v="1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x v="3502"/>
    <b v="0"/>
    <n v="31"/>
    <x v="0"/>
    <x v="6"/>
    <x v="1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x v="3503"/>
    <b v="0"/>
    <n v="38"/>
    <x v="0"/>
    <x v="6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x v="3504"/>
    <b v="0"/>
    <n v="8"/>
    <x v="0"/>
    <x v="6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b v="0"/>
    <n v="39"/>
    <x v="0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x v="3506"/>
    <b v="0"/>
    <n v="29"/>
    <x v="0"/>
    <x v="6"/>
    <x v="1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x v="3507"/>
    <b v="0"/>
    <n v="72"/>
    <x v="0"/>
    <x v="6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x v="3508"/>
    <b v="0"/>
    <n v="15"/>
    <x v="0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x v="3509"/>
    <b v="0"/>
    <n v="33"/>
    <x v="0"/>
    <x v="6"/>
    <x v="1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x v="3510"/>
    <b v="0"/>
    <n v="15"/>
    <x v="0"/>
    <x v="6"/>
    <x v="1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x v="3511"/>
    <b v="0"/>
    <n v="19"/>
    <x v="0"/>
    <x v="6"/>
    <x v="1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x v="3512"/>
    <b v="0"/>
    <n v="17"/>
    <x v="0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x v="3513"/>
    <b v="0"/>
    <n v="44"/>
    <x v="0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x v="3514"/>
    <b v="0"/>
    <n v="10"/>
    <x v="0"/>
    <x v="6"/>
    <x v="1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x v="3515"/>
    <b v="0"/>
    <n v="46"/>
    <x v="0"/>
    <x v="6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x v="3516"/>
    <b v="0"/>
    <n v="11"/>
    <x v="0"/>
    <x v="6"/>
    <x v="1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x v="3517"/>
    <b v="0"/>
    <n v="13"/>
    <x v="0"/>
    <x v="6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x v="3518"/>
    <b v="0"/>
    <n v="33"/>
    <x v="0"/>
    <x v="6"/>
    <x v="1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x v="3519"/>
    <b v="0"/>
    <n v="28"/>
    <x v="0"/>
    <x v="6"/>
    <x v="1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x v="3520"/>
    <b v="0"/>
    <n v="21"/>
    <x v="0"/>
    <x v="6"/>
    <x v="1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x v="3521"/>
    <b v="0"/>
    <n v="13"/>
    <x v="0"/>
    <x v="6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x v="3522"/>
    <b v="0"/>
    <n v="34"/>
    <x v="0"/>
    <x v="6"/>
    <x v="1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x v="3523"/>
    <b v="0"/>
    <n v="80"/>
    <x v="0"/>
    <x v="6"/>
    <x v="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x v="3524"/>
    <b v="0"/>
    <n v="74"/>
    <x v="0"/>
    <x v="6"/>
    <x v="1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x v="3525"/>
    <b v="0"/>
    <n v="7"/>
    <x v="0"/>
    <x v="6"/>
    <x v="1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x v="3526"/>
    <b v="0"/>
    <n v="34"/>
    <x v="0"/>
    <x v="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b v="0"/>
    <n v="86"/>
    <x v="0"/>
    <x v="6"/>
    <x v="1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x v="3528"/>
    <b v="0"/>
    <n v="37"/>
    <x v="0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x v="3529"/>
    <b v="0"/>
    <n v="18"/>
    <x v="0"/>
    <x v="6"/>
    <x v="1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b v="0"/>
    <n v="22"/>
    <x v="0"/>
    <x v="6"/>
    <x v="1"/>
  </r>
  <r>
    <n v="3531"/>
    <s v="The Reinvention of Lily Johnson"/>
    <s v="A political comedy for a crazy election year"/>
    <x v="28"/>
    <n v="1280"/>
    <x v="0"/>
    <x v="0"/>
    <s v="USD"/>
    <x v="3518"/>
    <x v="3531"/>
    <b v="0"/>
    <n v="26"/>
    <x v="0"/>
    <x v="6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x v="3532"/>
    <b v="0"/>
    <n v="27"/>
    <x v="0"/>
    <x v="6"/>
    <x v="1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x v="3533"/>
    <b v="0"/>
    <n v="8"/>
    <x v="0"/>
    <x v="6"/>
    <x v="1"/>
  </r>
  <r>
    <n v="3534"/>
    <s v="Night of Ashes"/>
    <s v="A Theatrical Prequel to Hell's Rebels, the current Pathfinder Adventure Path from Paizo Publishing"/>
    <x v="10"/>
    <n v="7810"/>
    <x v="0"/>
    <x v="0"/>
    <s v="USD"/>
    <x v="3521"/>
    <x v="3534"/>
    <b v="0"/>
    <n v="204"/>
    <x v="0"/>
    <x v="6"/>
    <x v="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x v="3535"/>
    <b v="0"/>
    <n v="46"/>
    <x v="0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x v="3536"/>
    <b v="0"/>
    <n v="17"/>
    <x v="0"/>
    <x v="6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x v="3537"/>
    <b v="0"/>
    <n v="28"/>
    <x v="0"/>
    <x v="6"/>
    <x v="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x v="3538"/>
    <b v="0"/>
    <n v="83"/>
    <x v="0"/>
    <x v="6"/>
    <x v="1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x v="3539"/>
    <b v="0"/>
    <n v="13"/>
    <x v="0"/>
    <x v="6"/>
    <x v="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x v="3540"/>
    <b v="0"/>
    <n v="8"/>
    <x v="0"/>
    <x v="6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x v="3541"/>
    <b v="0"/>
    <n v="32"/>
    <x v="0"/>
    <x v="6"/>
    <x v="1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x v="3542"/>
    <b v="0"/>
    <n v="85"/>
    <x v="0"/>
    <x v="6"/>
    <x v="1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x v="3543"/>
    <b v="0"/>
    <n v="29"/>
    <x v="0"/>
    <x v="6"/>
    <x v="1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x v="3544"/>
    <b v="0"/>
    <n v="24"/>
    <x v="0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x v="3545"/>
    <b v="0"/>
    <n v="8"/>
    <x v="0"/>
    <x v="6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x v="3546"/>
    <b v="0"/>
    <n v="19"/>
    <x v="0"/>
    <x v="6"/>
    <x v="1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x v="3547"/>
    <b v="0"/>
    <n v="336"/>
    <x v="0"/>
    <x v="6"/>
    <x v="1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x v="3548"/>
    <b v="0"/>
    <n v="13"/>
    <x v="0"/>
    <x v="6"/>
    <x v="1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x v="3549"/>
    <b v="0"/>
    <n v="42"/>
    <x v="0"/>
    <x v="6"/>
    <x v="1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x v="3550"/>
    <b v="0"/>
    <n v="64"/>
    <x v="0"/>
    <x v="6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x v="3551"/>
    <b v="0"/>
    <n v="25"/>
    <x v="0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x v="3552"/>
    <b v="0"/>
    <n v="20"/>
    <x v="0"/>
    <x v="6"/>
    <x v="1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x v="3553"/>
    <b v="0"/>
    <n v="104"/>
    <x v="0"/>
    <x v="6"/>
    <x v="1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x v="3554"/>
    <b v="0"/>
    <n v="53"/>
    <x v="0"/>
    <x v="6"/>
    <x v="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x v="3555"/>
    <b v="0"/>
    <n v="14"/>
    <x v="0"/>
    <x v="6"/>
    <x v="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x v="3556"/>
    <b v="0"/>
    <n v="20"/>
    <x v="0"/>
    <x v="6"/>
    <x v="1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b v="0"/>
    <n v="558"/>
    <x v="0"/>
    <x v="6"/>
    <x v="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x v="3558"/>
    <b v="0"/>
    <n v="22"/>
    <x v="0"/>
    <x v="6"/>
    <x v="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x v="3559"/>
    <b v="0"/>
    <n v="24"/>
    <x v="0"/>
    <x v="6"/>
    <x v="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b v="0"/>
    <n v="74"/>
    <x v="0"/>
    <x v="6"/>
    <x v="1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b v="0"/>
    <n v="54"/>
    <x v="0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b v="0"/>
    <n v="31"/>
    <x v="0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b v="0"/>
    <n v="25"/>
    <x v="0"/>
    <x v="6"/>
    <x v="1"/>
  </r>
  <r>
    <n v="3564"/>
    <s v="The Pillowman Aberdeen"/>
    <s v="Multi Award-Winng play THE PILLOWMAN coming to the Arts Centre Theatre, Aberdeen"/>
    <x v="28"/>
    <n v="1005"/>
    <x v="0"/>
    <x v="1"/>
    <s v="GBP"/>
    <x v="3550"/>
    <x v="3564"/>
    <b v="0"/>
    <n v="17"/>
    <x v="0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x v="3565"/>
    <b v="0"/>
    <n v="12"/>
    <x v="0"/>
    <x v="6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b v="0"/>
    <n v="38"/>
    <x v="0"/>
    <x v="6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x v="3567"/>
    <b v="0"/>
    <n v="41"/>
    <x v="0"/>
    <x v="6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x v="3568"/>
    <b v="0"/>
    <n v="19"/>
    <x v="0"/>
    <x v="6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x v="3569"/>
    <b v="0"/>
    <n v="41"/>
    <x v="0"/>
    <x v="6"/>
    <x v="1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x v="3570"/>
    <b v="0"/>
    <n v="26"/>
    <x v="0"/>
    <x v="6"/>
    <x v="1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x v="3571"/>
    <b v="0"/>
    <n v="25"/>
    <x v="0"/>
    <x v="6"/>
    <x v="1"/>
  </r>
  <r>
    <n v="3572"/>
    <s v="Monster"/>
    <s v="A darkly comic one woman show by Abram Rooney as part of The Camden Fringe 2015."/>
    <x v="2"/>
    <n v="500"/>
    <x v="0"/>
    <x v="1"/>
    <s v="GBP"/>
    <x v="3558"/>
    <x v="3572"/>
    <b v="0"/>
    <n v="9"/>
    <x v="0"/>
    <x v="6"/>
    <x v="1"/>
  </r>
  <r>
    <n v="3573"/>
    <s v="Licensed To Ill"/>
    <s v="London based theatre makers collaborating to create a new show about the history of HipHop."/>
    <x v="9"/>
    <n v="3084"/>
    <x v="0"/>
    <x v="1"/>
    <s v="GBP"/>
    <x v="3559"/>
    <x v="3573"/>
    <b v="0"/>
    <n v="78"/>
    <x v="0"/>
    <x v="6"/>
    <x v="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x v="3574"/>
    <b v="0"/>
    <n v="45"/>
    <x v="0"/>
    <x v="6"/>
    <x v="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b v="0"/>
    <n v="102"/>
    <x v="0"/>
    <x v="6"/>
    <x v="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x v="3576"/>
    <b v="0"/>
    <n v="5"/>
    <x v="0"/>
    <x v="6"/>
    <x v="1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x v="3577"/>
    <b v="0"/>
    <n v="27"/>
    <x v="0"/>
    <x v="6"/>
    <x v="1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x v="3578"/>
    <b v="0"/>
    <n v="37"/>
    <x v="0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x v="3579"/>
    <b v="0"/>
    <n v="14"/>
    <x v="0"/>
    <x v="6"/>
    <x v="1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x v="3580"/>
    <b v="0"/>
    <n v="27"/>
    <x v="0"/>
    <x v="6"/>
    <x v="1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x v="3581"/>
    <b v="0"/>
    <n v="45"/>
    <x v="0"/>
    <x v="6"/>
    <x v="1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x v="3582"/>
    <b v="0"/>
    <n v="49"/>
    <x v="0"/>
    <x v="6"/>
    <x v="1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x v="3583"/>
    <b v="0"/>
    <n v="24"/>
    <x v="0"/>
    <x v="6"/>
    <x v="1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x v="3584"/>
    <b v="0"/>
    <n v="112"/>
    <x v="0"/>
    <x v="6"/>
    <x v="1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x v="3585"/>
    <b v="0"/>
    <n v="23"/>
    <x v="0"/>
    <x v="6"/>
    <x v="1"/>
  </r>
  <r>
    <n v="3586"/>
    <s v="Actors &amp; Musicians who are Blind or Autistic"/>
    <s v="See Theatre In A New Light"/>
    <x v="51"/>
    <n v="8207"/>
    <x v="0"/>
    <x v="0"/>
    <s v="USD"/>
    <x v="3572"/>
    <x v="3586"/>
    <b v="0"/>
    <n v="54"/>
    <x v="0"/>
    <x v="6"/>
    <x v="1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x v="3587"/>
    <b v="0"/>
    <n v="28"/>
    <x v="0"/>
    <x v="6"/>
    <x v="1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x v="3588"/>
    <b v="0"/>
    <n v="11"/>
    <x v="0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x v="3589"/>
    <b v="0"/>
    <n v="62"/>
    <x v="0"/>
    <x v="6"/>
    <x v="1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x v="3590"/>
    <b v="0"/>
    <n v="73"/>
    <x v="0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x v="3591"/>
    <b v="0"/>
    <n v="18"/>
    <x v="0"/>
    <x v="6"/>
    <x v="1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x v="3592"/>
    <b v="0"/>
    <n v="35"/>
    <x v="0"/>
    <x v="6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x v="3593"/>
    <b v="0"/>
    <n v="43"/>
    <x v="0"/>
    <x v="6"/>
    <x v="1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b v="0"/>
    <n v="36"/>
    <x v="0"/>
    <x v="6"/>
    <x v="1"/>
  </r>
  <r>
    <n v="3595"/>
    <s v="The Flu Season"/>
    <s v="A new theatre company staging Will Eno's The Flu Season in Seattle"/>
    <x v="27"/>
    <n v="3081"/>
    <x v="0"/>
    <x v="0"/>
    <s v="USD"/>
    <x v="3581"/>
    <x v="3595"/>
    <b v="0"/>
    <n v="62"/>
    <x v="0"/>
    <x v="6"/>
    <x v="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x v="3596"/>
    <b v="0"/>
    <n v="15"/>
    <x v="0"/>
    <x v="6"/>
    <x v="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x v="3597"/>
    <b v="0"/>
    <n v="33"/>
    <x v="0"/>
    <x v="6"/>
    <x v="1"/>
  </r>
  <r>
    <n v="3598"/>
    <s v="Cinderella"/>
    <s v="River City Theatre Company needs your support as we embark on our thirteenth production, CINDERELLA!"/>
    <x v="28"/>
    <n v="1101"/>
    <x v="0"/>
    <x v="0"/>
    <s v="USD"/>
    <x v="3584"/>
    <x v="3598"/>
    <b v="0"/>
    <n v="27"/>
    <x v="0"/>
    <x v="6"/>
    <x v="1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x v="3599"/>
    <b v="0"/>
    <n v="17"/>
    <x v="0"/>
    <x v="6"/>
    <x v="1"/>
  </r>
  <r>
    <n v="3600"/>
    <s v="Pariah"/>
    <s v="The First Play From The Man Who Brought You The Black James Bond!"/>
    <x v="185"/>
    <n v="13"/>
    <x v="0"/>
    <x v="0"/>
    <s v="USD"/>
    <x v="3586"/>
    <x v="3600"/>
    <b v="0"/>
    <n v="4"/>
    <x v="0"/>
    <x v="6"/>
    <x v="1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x v="3601"/>
    <b v="0"/>
    <n v="53"/>
    <x v="0"/>
    <x v="6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x v="3602"/>
    <b v="0"/>
    <n v="49"/>
    <x v="0"/>
    <x v="6"/>
    <x v="1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x v="3603"/>
    <b v="0"/>
    <n v="57"/>
    <x v="0"/>
    <x v="6"/>
    <x v="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b v="0"/>
    <n v="69"/>
    <x v="0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x v="3605"/>
    <b v="0"/>
    <n v="15"/>
    <x v="0"/>
    <x v="6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x v="3606"/>
    <b v="0"/>
    <n v="64"/>
    <x v="0"/>
    <x v="6"/>
    <x v="1"/>
  </r>
  <r>
    <n v="3607"/>
    <s v="E15 at The Pleasance and CPT"/>
    <s v="'E15' is a verbatim project that looks at the story of the Focus E15 Campaign"/>
    <x v="131"/>
    <n v="580"/>
    <x v="0"/>
    <x v="1"/>
    <s v="GBP"/>
    <x v="3593"/>
    <x v="3607"/>
    <b v="0"/>
    <n v="20"/>
    <x v="0"/>
    <x v="6"/>
    <x v="1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x v="3608"/>
    <b v="0"/>
    <n v="27"/>
    <x v="0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x v="3609"/>
    <b v="0"/>
    <n v="21"/>
    <x v="0"/>
    <x v="6"/>
    <x v="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x v="3610"/>
    <b v="0"/>
    <n v="31"/>
    <x v="0"/>
    <x v="6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x v="3611"/>
    <b v="0"/>
    <n v="51"/>
    <x v="0"/>
    <x v="6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x v="3612"/>
    <b v="0"/>
    <n v="57"/>
    <x v="0"/>
    <x v="6"/>
    <x v="1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x v="3613"/>
    <b v="0"/>
    <n v="20"/>
    <x v="0"/>
    <x v="6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x v="3614"/>
    <b v="0"/>
    <n v="71"/>
    <x v="0"/>
    <x v="6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x v="3615"/>
    <b v="0"/>
    <n v="72"/>
    <x v="0"/>
    <x v="6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x v="3616"/>
    <b v="0"/>
    <n v="45"/>
    <x v="0"/>
    <x v="6"/>
    <x v="1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x v="3617"/>
    <b v="0"/>
    <n v="51"/>
    <x v="0"/>
    <x v="6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b v="0"/>
    <n v="56"/>
    <x v="0"/>
    <x v="6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x v="3619"/>
    <b v="0"/>
    <n v="17"/>
    <x v="0"/>
    <x v="6"/>
    <x v="1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x v="3620"/>
    <b v="0"/>
    <n v="197"/>
    <x v="0"/>
    <x v="6"/>
    <x v="1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x v="3621"/>
    <b v="0"/>
    <n v="70"/>
    <x v="0"/>
    <x v="6"/>
    <x v="1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x v="3622"/>
    <b v="0"/>
    <n v="21"/>
    <x v="0"/>
    <x v="6"/>
    <x v="1"/>
  </r>
  <r>
    <n v="3623"/>
    <s v="Since I've Been Here"/>
    <s v="An original play exploring the complications of romantic relationships in all forms."/>
    <x v="30"/>
    <n v="3000"/>
    <x v="0"/>
    <x v="0"/>
    <s v="USD"/>
    <x v="3609"/>
    <x v="3623"/>
    <b v="0"/>
    <n v="34"/>
    <x v="0"/>
    <x v="6"/>
    <x v="1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x v="3624"/>
    <b v="0"/>
    <n v="39"/>
    <x v="0"/>
    <x v="6"/>
    <x v="1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x v="3625"/>
    <b v="0"/>
    <n v="78"/>
    <x v="0"/>
    <x v="6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x v="3626"/>
    <b v="0"/>
    <n v="48"/>
    <x v="0"/>
    <x v="6"/>
    <x v="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x v="3627"/>
    <b v="0"/>
    <n v="29"/>
    <x v="0"/>
    <x v="6"/>
    <x v="1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b v="0"/>
    <n v="0"/>
    <x v="1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x v="3629"/>
    <b v="0"/>
    <n v="2"/>
    <x v="1"/>
    <x v="40"/>
    <x v="1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x v="3630"/>
    <b v="0"/>
    <n v="1"/>
    <x v="1"/>
    <x v="40"/>
    <x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x v="3631"/>
    <b v="0"/>
    <n v="59"/>
    <x v="1"/>
    <x v="40"/>
    <x v="1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x v="3632"/>
    <b v="0"/>
    <n v="1"/>
    <x v="1"/>
    <x v="40"/>
    <x v="1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x v="3633"/>
    <b v="0"/>
    <n v="31"/>
    <x v="1"/>
    <x v="40"/>
    <x v="1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x v="3634"/>
    <b v="0"/>
    <n v="18"/>
    <x v="1"/>
    <x v="40"/>
    <x v="1"/>
  </r>
  <r>
    <n v="3635"/>
    <s v="Mary's Son"/>
    <s v="Mary's Son is a pop opera about Jesus and the hope he brings to all people."/>
    <x v="8"/>
    <n v="1276"/>
    <x v="2"/>
    <x v="0"/>
    <s v="USD"/>
    <x v="3621"/>
    <x v="3635"/>
    <b v="0"/>
    <n v="10"/>
    <x v="1"/>
    <x v="40"/>
    <x v="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x v="3636"/>
    <b v="0"/>
    <n v="0"/>
    <x v="1"/>
    <x v="40"/>
    <x v="1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x v="3637"/>
    <b v="0"/>
    <n v="14"/>
    <x v="1"/>
    <x v="40"/>
    <x v="1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x v="3638"/>
    <b v="0"/>
    <n v="2"/>
    <x v="1"/>
    <x v="40"/>
    <x v="1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x v="3639"/>
    <b v="0"/>
    <n v="1"/>
    <x v="1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x v="3640"/>
    <b v="0"/>
    <n v="3"/>
    <x v="1"/>
    <x v="40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x v="3641"/>
    <b v="0"/>
    <n v="0"/>
    <x v="1"/>
    <x v="40"/>
    <x v="1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x v="3642"/>
    <b v="0"/>
    <n v="2"/>
    <x v="1"/>
    <x v="40"/>
    <x v="1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x v="3643"/>
    <b v="0"/>
    <n v="0"/>
    <x v="1"/>
    <x v="40"/>
    <x v="1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x v="3644"/>
    <b v="0"/>
    <n v="12"/>
    <x v="1"/>
    <x v="40"/>
    <x v="1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x v="3645"/>
    <b v="0"/>
    <n v="1"/>
    <x v="1"/>
    <x v="40"/>
    <x v="1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x v="3646"/>
    <b v="0"/>
    <n v="8"/>
    <x v="1"/>
    <x v="40"/>
    <x v="1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x v="3647"/>
    <b v="0"/>
    <n v="2"/>
    <x v="1"/>
    <x v="40"/>
    <x v="1"/>
  </r>
  <r>
    <n v="3648"/>
    <s v="Moth Theater Lives"/>
    <s v="Help Moth Live! Support Moth and its artist collective to achieve its 2014/15 season."/>
    <x v="79"/>
    <n v="40153"/>
    <x v="0"/>
    <x v="0"/>
    <s v="USD"/>
    <x v="3634"/>
    <x v="3648"/>
    <b v="0"/>
    <n v="73"/>
    <x v="0"/>
    <x v="6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x v="3649"/>
    <b v="0"/>
    <n v="8"/>
    <x v="0"/>
    <x v="6"/>
    <x v="1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x v="3650"/>
    <b v="0"/>
    <n v="17"/>
    <x v="0"/>
    <x v="6"/>
    <x v="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x v="3651"/>
    <b v="0"/>
    <n v="9"/>
    <x v="0"/>
    <x v="6"/>
    <x v="1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x v="3652"/>
    <b v="0"/>
    <n v="17"/>
    <x v="0"/>
    <x v="6"/>
    <x v="1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x v="3653"/>
    <b v="0"/>
    <n v="33"/>
    <x v="0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b v="0"/>
    <n v="38"/>
    <x v="0"/>
    <x v="6"/>
    <x v="1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x v="3655"/>
    <b v="0"/>
    <n v="79"/>
    <x v="0"/>
    <x v="6"/>
    <x v="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x v="3656"/>
    <b v="0"/>
    <n v="46"/>
    <x v="0"/>
    <x v="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x v="3657"/>
    <b v="0"/>
    <n v="20"/>
    <x v="0"/>
    <x v="6"/>
    <x v="1"/>
  </r>
  <r>
    <n v="3658"/>
    <s v="Mr. Marmalade"/>
    <s v="Life is hard when your own imaginary friend can't make time for you."/>
    <x v="15"/>
    <n v="1510"/>
    <x v="0"/>
    <x v="0"/>
    <s v="USD"/>
    <x v="3644"/>
    <x v="3658"/>
    <b v="0"/>
    <n v="20"/>
    <x v="0"/>
    <x v="6"/>
    <x v="1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x v="3659"/>
    <b v="0"/>
    <n v="13"/>
    <x v="0"/>
    <x v="6"/>
    <x v="1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x v="3660"/>
    <b v="0"/>
    <n v="22"/>
    <x v="0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b v="0"/>
    <n v="36"/>
    <x v="0"/>
    <x v="6"/>
    <x v="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x v="3662"/>
    <b v="0"/>
    <n v="40"/>
    <x v="0"/>
    <x v="6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x v="3663"/>
    <b v="0"/>
    <n v="9"/>
    <x v="0"/>
    <x v="6"/>
    <x v="1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x v="3664"/>
    <b v="0"/>
    <n v="19"/>
    <x v="0"/>
    <x v="6"/>
    <x v="1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x v="3665"/>
    <b v="0"/>
    <n v="14"/>
    <x v="0"/>
    <x v="6"/>
    <x v="1"/>
  </r>
  <r>
    <n v="3666"/>
    <s v="Israel LÃ³pez @ Ojai Playwrights Conference"/>
    <s v="Artistic Internship @ Ojai Playwrights Conference"/>
    <x v="38"/>
    <n v="1200"/>
    <x v="0"/>
    <x v="0"/>
    <s v="USD"/>
    <x v="3652"/>
    <x v="3666"/>
    <b v="0"/>
    <n v="38"/>
    <x v="0"/>
    <x v="6"/>
    <x v="1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x v="3667"/>
    <b v="0"/>
    <n v="58"/>
    <x v="0"/>
    <x v="6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x v="3668"/>
    <b v="0"/>
    <n v="28"/>
    <x v="0"/>
    <x v="6"/>
    <x v="1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x v="3669"/>
    <b v="0"/>
    <n v="17"/>
    <x v="0"/>
    <x v="6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x v="3670"/>
    <b v="0"/>
    <n v="12"/>
    <x v="0"/>
    <x v="6"/>
    <x v="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x v="3671"/>
    <b v="0"/>
    <n v="40"/>
    <x v="0"/>
    <x v="6"/>
    <x v="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x v="3672"/>
    <b v="0"/>
    <n v="57"/>
    <x v="0"/>
    <x v="6"/>
    <x v="1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x v="3673"/>
    <b v="0"/>
    <n v="114"/>
    <x v="0"/>
    <x v="6"/>
    <x v="1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b v="0"/>
    <n v="31"/>
    <x v="0"/>
    <x v="6"/>
    <x v="1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x v="3675"/>
    <b v="0"/>
    <n v="3"/>
    <x v="0"/>
    <x v="6"/>
    <x v="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x v="3676"/>
    <b v="0"/>
    <n v="16"/>
    <x v="0"/>
    <x v="6"/>
    <x v="1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x v="3677"/>
    <b v="0"/>
    <n v="199"/>
    <x v="0"/>
    <x v="6"/>
    <x v="1"/>
  </r>
  <r>
    <n v="3678"/>
    <s v="Some big Some bang"/>
    <s v="The Ugly Collective takes Some big Some bang to the Underbelly Venues at the Edinburgh Fringe!"/>
    <x v="13"/>
    <n v="2050"/>
    <x v="0"/>
    <x v="1"/>
    <s v="GBP"/>
    <x v="3664"/>
    <x v="3678"/>
    <b v="0"/>
    <n v="31"/>
    <x v="0"/>
    <x v="6"/>
    <x v="1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x v="3679"/>
    <b v="0"/>
    <n v="30"/>
    <x v="0"/>
    <x v="6"/>
    <x v="1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x v="3680"/>
    <b v="0"/>
    <n v="34"/>
    <x v="0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b v="0"/>
    <n v="18"/>
    <x v="0"/>
    <x v="6"/>
    <x v="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x v="3682"/>
    <b v="0"/>
    <n v="67"/>
    <x v="0"/>
    <x v="6"/>
    <x v="1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x v="3683"/>
    <b v="0"/>
    <n v="66"/>
    <x v="0"/>
    <x v="6"/>
    <x v="1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x v="3684"/>
    <b v="0"/>
    <n v="23"/>
    <x v="0"/>
    <x v="6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x v="3685"/>
    <b v="0"/>
    <n v="126"/>
    <x v="0"/>
    <x v="6"/>
    <x v="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x v="3686"/>
    <b v="0"/>
    <n v="6"/>
    <x v="0"/>
    <x v="6"/>
    <x v="1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b v="0"/>
    <n v="25"/>
    <x v="0"/>
    <x v="6"/>
    <x v="1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x v="3688"/>
    <b v="0"/>
    <n v="39"/>
    <x v="0"/>
    <x v="6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b v="0"/>
    <n v="62"/>
    <x v="0"/>
    <x v="6"/>
    <x v="1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x v="3690"/>
    <b v="0"/>
    <n v="31"/>
    <x v="0"/>
    <x v="6"/>
    <x v="1"/>
  </r>
  <r>
    <n v="3691"/>
    <s v="Most Dangerous Man in America (WEB DuBois) by Amiri  Baraka"/>
    <s v="World Premiere of last play written by Amiri Baraka"/>
    <x v="79"/>
    <n v="51184"/>
    <x v="0"/>
    <x v="0"/>
    <s v="USD"/>
    <x v="3677"/>
    <x v="3691"/>
    <b v="0"/>
    <n v="274"/>
    <x v="0"/>
    <x v="6"/>
    <x v="1"/>
  </r>
  <r>
    <n v="3692"/>
    <s v="An Evening With Durang"/>
    <s v="Help us independently produce two great comedies by Christopher Durang."/>
    <x v="28"/>
    <n v="1260"/>
    <x v="0"/>
    <x v="0"/>
    <s v="USD"/>
    <x v="3678"/>
    <x v="3692"/>
    <b v="0"/>
    <n v="17"/>
    <x v="0"/>
    <x v="6"/>
    <x v="1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x v="3693"/>
    <b v="0"/>
    <n v="14"/>
    <x v="0"/>
    <x v="6"/>
    <x v="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x v="3694"/>
    <b v="0"/>
    <n v="60"/>
    <x v="0"/>
    <x v="6"/>
    <x v="1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x v="3695"/>
    <b v="0"/>
    <n v="33"/>
    <x v="0"/>
    <x v="6"/>
    <x v="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x v="3696"/>
    <b v="0"/>
    <n v="78"/>
    <x v="0"/>
    <x v="6"/>
    <x v="1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x v="3697"/>
    <b v="0"/>
    <n v="30"/>
    <x v="0"/>
    <x v="6"/>
    <x v="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x v="3698"/>
    <b v="0"/>
    <n v="136"/>
    <x v="0"/>
    <x v="6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x v="3699"/>
    <b v="0"/>
    <n v="40"/>
    <x v="0"/>
    <x v="6"/>
    <x v="1"/>
  </r>
  <r>
    <n v="3700"/>
    <s v="Generations (Senior Project)"/>
    <s v="Help me produce the play I have written for my senior project!"/>
    <x v="2"/>
    <n v="606"/>
    <x v="0"/>
    <x v="0"/>
    <s v="USD"/>
    <x v="3686"/>
    <x v="3700"/>
    <b v="0"/>
    <n v="18"/>
    <x v="0"/>
    <x v="6"/>
    <x v="1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x v="3701"/>
    <b v="0"/>
    <n v="39"/>
    <x v="0"/>
    <x v="6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b v="0"/>
    <n v="21"/>
    <x v="0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x v="3703"/>
    <b v="0"/>
    <n v="30"/>
    <x v="0"/>
    <x v="6"/>
    <x v="1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x v="3704"/>
    <b v="0"/>
    <n v="27"/>
    <x v="0"/>
    <x v="6"/>
    <x v="1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x v="3705"/>
    <b v="0"/>
    <n v="35"/>
    <x v="0"/>
    <x v="6"/>
    <x v="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x v="3706"/>
    <b v="0"/>
    <n v="13"/>
    <x v="0"/>
    <x v="6"/>
    <x v="1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x v="3707"/>
    <b v="0"/>
    <n v="23"/>
    <x v="0"/>
    <x v="6"/>
    <x v="1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x v="3708"/>
    <b v="0"/>
    <n v="39"/>
    <x v="0"/>
    <x v="6"/>
    <x v="1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x v="3709"/>
    <b v="0"/>
    <n v="35"/>
    <x v="0"/>
    <x v="6"/>
    <x v="1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x v="3710"/>
    <b v="0"/>
    <n v="27"/>
    <x v="0"/>
    <x v="6"/>
    <x v="1"/>
  </r>
  <r>
    <n v="3711"/>
    <s v="The Youth Shakespeare Project 2014"/>
    <s v="Two teachers and twenty kids bring one of Shakespeare's plays to life!"/>
    <x v="2"/>
    <n v="570"/>
    <x v="0"/>
    <x v="0"/>
    <s v="USD"/>
    <x v="3174"/>
    <x v="3711"/>
    <b v="0"/>
    <n v="21"/>
    <x v="0"/>
    <x v="6"/>
    <x v="1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x v="3712"/>
    <b v="0"/>
    <n v="104"/>
    <x v="0"/>
    <x v="6"/>
    <x v="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x v="3713"/>
    <b v="0"/>
    <n v="19"/>
    <x v="0"/>
    <x v="6"/>
    <x v="1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x v="3714"/>
    <b v="0"/>
    <n v="97"/>
    <x v="0"/>
    <x v="6"/>
    <x v="1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x v="3715"/>
    <b v="0"/>
    <n v="27"/>
    <x v="0"/>
    <x v="6"/>
    <x v="1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x v="3716"/>
    <b v="0"/>
    <n v="24"/>
    <x v="0"/>
    <x v="6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x v="3717"/>
    <b v="0"/>
    <n v="13"/>
    <x v="0"/>
    <x v="6"/>
    <x v="1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x v="3718"/>
    <b v="0"/>
    <n v="46"/>
    <x v="0"/>
    <x v="6"/>
    <x v="1"/>
  </r>
  <r>
    <n v="3719"/>
    <s v="Corium"/>
    <s v="A new piece of physical theatre about love, regret and longing."/>
    <x v="48"/>
    <n v="420"/>
    <x v="0"/>
    <x v="1"/>
    <s v="GBP"/>
    <x v="3704"/>
    <x v="3719"/>
    <b v="0"/>
    <n v="4"/>
    <x v="0"/>
    <x v="6"/>
    <x v="1"/>
  </r>
  <r>
    <n v="3720"/>
    <s v="Lakotas and the American Theatre"/>
    <s v="Breaking the American Indian stereotype in the American Theatre."/>
    <x v="126"/>
    <n v="3449"/>
    <x v="0"/>
    <x v="0"/>
    <s v="USD"/>
    <x v="3705"/>
    <x v="3720"/>
    <b v="0"/>
    <n v="40"/>
    <x v="0"/>
    <x v="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x v="3721"/>
    <b v="0"/>
    <n v="44"/>
    <x v="0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b v="0"/>
    <n v="35"/>
    <x v="0"/>
    <x v="6"/>
    <x v="1"/>
  </r>
  <r>
    <n v="3723"/>
    <s v="Beauty and the Beast"/>
    <s v="Saltmine Theatre Company present Beauty and the Beast:"/>
    <x v="37"/>
    <n v="4592"/>
    <x v="0"/>
    <x v="1"/>
    <s v="GBP"/>
    <x v="3708"/>
    <x v="3723"/>
    <b v="0"/>
    <n v="63"/>
    <x v="0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b v="0"/>
    <n v="89"/>
    <x v="0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x v="3725"/>
    <b v="0"/>
    <n v="15"/>
    <x v="0"/>
    <x v="6"/>
    <x v="1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x v="3726"/>
    <b v="0"/>
    <n v="46"/>
    <x v="0"/>
    <x v="6"/>
    <x v="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x v="3727"/>
    <b v="0"/>
    <n v="33"/>
    <x v="0"/>
    <x v="6"/>
    <x v="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x v="3728"/>
    <b v="0"/>
    <n v="31"/>
    <x v="1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x v="3729"/>
    <b v="0"/>
    <n v="5"/>
    <x v="1"/>
    <x v="6"/>
    <x v="1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x v="3730"/>
    <b v="0"/>
    <n v="1"/>
    <x v="1"/>
    <x v="6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x v="3731"/>
    <b v="0"/>
    <n v="12"/>
    <x v="1"/>
    <x v="6"/>
    <x v="1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x v="3732"/>
    <b v="0"/>
    <n v="4"/>
    <x v="1"/>
    <x v="6"/>
    <x v="1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x v="3733"/>
    <b v="0"/>
    <n v="0"/>
    <x v="1"/>
    <x v="6"/>
    <x v="1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x v="3734"/>
    <b v="0"/>
    <n v="7"/>
    <x v="1"/>
    <x v="6"/>
    <x v="1"/>
  </r>
  <r>
    <n v="3735"/>
    <s v="Women Beware Women"/>
    <s v="Young Actor's taking on a Jacobean tragedy. Family, betrayal, love, lust, sex and death."/>
    <x v="325"/>
    <n v="20"/>
    <x v="2"/>
    <x v="1"/>
    <s v="GBP"/>
    <x v="3720"/>
    <x v="3735"/>
    <b v="0"/>
    <n v="2"/>
    <x v="1"/>
    <x v="6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x v="3736"/>
    <b v="0"/>
    <n v="1"/>
    <x v="1"/>
    <x v="6"/>
    <x v="1"/>
  </r>
  <r>
    <n v="3737"/>
    <s v="Measure For Measure"/>
    <s v="The ASU Theatre and Shakespeare Club presents Measure For Measure directed by Jordyn Ochser."/>
    <x v="176"/>
    <n v="150"/>
    <x v="2"/>
    <x v="0"/>
    <s v="USD"/>
    <x v="3722"/>
    <x v="3737"/>
    <b v="0"/>
    <n v="4"/>
    <x v="1"/>
    <x v="6"/>
    <x v="1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x v="3738"/>
    <b v="0"/>
    <n v="6"/>
    <x v="1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x v="3739"/>
    <b v="0"/>
    <n v="8"/>
    <x v="1"/>
    <x v="6"/>
    <x v="1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x v="3740"/>
    <b v="0"/>
    <n v="14"/>
    <x v="1"/>
    <x v="6"/>
    <x v="1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x v="3741"/>
    <b v="0"/>
    <n v="0"/>
    <x v="1"/>
    <x v="6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x v="3742"/>
    <b v="0"/>
    <n v="4"/>
    <x v="1"/>
    <x v="6"/>
    <x v="1"/>
  </r>
  <r>
    <n v="3743"/>
    <s v="Down the Mississippi"/>
    <s v="I'm taking the Adventures of Huckleberry Finn puppet show down the Mississippi River!"/>
    <x v="41"/>
    <n v="0"/>
    <x v="2"/>
    <x v="0"/>
    <s v="USD"/>
    <x v="3728"/>
    <x v="3743"/>
    <b v="0"/>
    <n v="0"/>
    <x v="1"/>
    <x v="6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x v="3744"/>
    <b v="0"/>
    <n v="0"/>
    <x v="1"/>
    <x v="6"/>
    <x v="1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x v="3745"/>
    <b v="0"/>
    <n v="1"/>
    <x v="1"/>
    <x v="6"/>
    <x v="1"/>
  </r>
  <r>
    <n v="3746"/>
    <s v="Stage Play Production - &quot;I Love You to Death&quot;"/>
    <s v="Generational curses CAN be broken...right?"/>
    <x v="0"/>
    <n v="202"/>
    <x v="2"/>
    <x v="0"/>
    <s v="USD"/>
    <x v="3731"/>
    <x v="3746"/>
    <b v="0"/>
    <n v="1"/>
    <x v="1"/>
    <x v="6"/>
    <x v="1"/>
  </r>
  <r>
    <n v="3747"/>
    <s v="Counting Stars"/>
    <s v="The world premiere of an astonishing new play by acclaimed writer Atiha Sen Gupta."/>
    <x v="30"/>
    <n v="25"/>
    <x v="2"/>
    <x v="1"/>
    <s v="GBP"/>
    <x v="3732"/>
    <x v="3747"/>
    <b v="0"/>
    <n v="1"/>
    <x v="1"/>
    <x v="6"/>
    <x v="1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x v="3748"/>
    <b v="0"/>
    <n v="52"/>
    <x v="0"/>
    <x v="40"/>
    <x v="1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x v="3749"/>
    <b v="0"/>
    <n v="7"/>
    <x v="0"/>
    <x v="40"/>
    <x v="1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x v="3750"/>
    <b v="0"/>
    <n v="28"/>
    <x v="0"/>
    <x v="40"/>
    <x v="1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x v="3751"/>
    <b v="0"/>
    <n v="11"/>
    <x v="0"/>
    <x v="40"/>
    <x v="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x v="3752"/>
    <b v="0"/>
    <n v="15"/>
    <x v="0"/>
    <x v="40"/>
    <x v="1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x v="3753"/>
    <b v="0"/>
    <n v="30"/>
    <x v="0"/>
    <x v="40"/>
    <x v="1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x v="3754"/>
    <b v="0"/>
    <n v="27"/>
    <x v="0"/>
    <x v="40"/>
    <x v="1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x v="3755"/>
    <b v="0"/>
    <n v="28"/>
    <x v="0"/>
    <x v="40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x v="3756"/>
    <b v="0"/>
    <n v="17"/>
    <x v="0"/>
    <x v="40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x v="3757"/>
    <b v="0"/>
    <n v="50"/>
    <x v="0"/>
    <x v="40"/>
    <x v="1"/>
  </r>
  <r>
    <n v="3758"/>
    <s v="Luigi's Ladies"/>
    <s v="LUIGI'S LADIES: an original one-woman musical comedy"/>
    <x v="15"/>
    <n v="1535"/>
    <x v="0"/>
    <x v="0"/>
    <s v="USD"/>
    <x v="3743"/>
    <x v="3758"/>
    <b v="0"/>
    <n v="26"/>
    <x v="0"/>
    <x v="40"/>
    <x v="1"/>
  </r>
  <r>
    <n v="3759"/>
    <s v="Pared Down Productions"/>
    <s v="A production company specializing in small-scale musicals"/>
    <x v="23"/>
    <n v="4409.7700000000004"/>
    <x v="0"/>
    <x v="0"/>
    <s v="USD"/>
    <x v="3744"/>
    <x v="3759"/>
    <b v="0"/>
    <n v="88"/>
    <x v="0"/>
    <x v="40"/>
    <x v="1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b v="0"/>
    <n v="91"/>
    <x v="0"/>
    <x v="40"/>
    <x v="1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x v="3761"/>
    <b v="0"/>
    <n v="3"/>
    <x v="0"/>
    <x v="40"/>
    <x v="1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x v="3762"/>
    <b v="0"/>
    <n v="28"/>
    <x v="0"/>
    <x v="40"/>
    <x v="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x v="3763"/>
    <b v="0"/>
    <n v="77"/>
    <x v="0"/>
    <x v="40"/>
    <x v="1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x v="3764"/>
    <b v="0"/>
    <n v="27"/>
    <x v="0"/>
    <x v="40"/>
    <x v="1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x v="3765"/>
    <b v="0"/>
    <n v="107"/>
    <x v="0"/>
    <x v="40"/>
    <x v="1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x v="3766"/>
    <b v="0"/>
    <n v="96"/>
    <x v="0"/>
    <x v="40"/>
    <x v="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x v="3767"/>
    <b v="0"/>
    <n v="56"/>
    <x v="0"/>
    <x v="40"/>
    <x v="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b v="0"/>
    <n v="58"/>
    <x v="0"/>
    <x v="40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x v="3769"/>
    <b v="0"/>
    <n v="15"/>
    <x v="0"/>
    <x v="40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x v="3770"/>
    <b v="0"/>
    <n v="20"/>
    <x v="0"/>
    <x v="40"/>
    <x v="1"/>
  </r>
  <r>
    <n v="3771"/>
    <s v="COME OUT SWINGIN'!"/>
    <s v="I would like to make a demo recording of six songs from COME OUT SWINGIN'!"/>
    <x v="28"/>
    <n v="1460"/>
    <x v="0"/>
    <x v="0"/>
    <s v="USD"/>
    <x v="3755"/>
    <x v="3771"/>
    <b v="0"/>
    <n v="38"/>
    <x v="0"/>
    <x v="40"/>
    <x v="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x v="3772"/>
    <b v="0"/>
    <n v="33"/>
    <x v="0"/>
    <x v="40"/>
    <x v="1"/>
  </r>
  <r>
    <n v="3773"/>
    <s v="Dundee: A Hip-Hopera"/>
    <s v="A dramatic hip-hopera, inspired from monologues written by the performers."/>
    <x v="10"/>
    <n v="5410"/>
    <x v="0"/>
    <x v="0"/>
    <s v="USD"/>
    <x v="3757"/>
    <x v="3773"/>
    <b v="0"/>
    <n v="57"/>
    <x v="0"/>
    <x v="40"/>
    <x v="1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x v="3774"/>
    <b v="0"/>
    <n v="25"/>
    <x v="0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x v="3775"/>
    <b v="0"/>
    <n v="14"/>
    <x v="0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b v="0"/>
    <n v="94"/>
    <x v="0"/>
    <x v="40"/>
    <x v="1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x v="3777"/>
    <b v="0"/>
    <n v="59"/>
    <x v="0"/>
    <x v="40"/>
    <x v="1"/>
  </r>
  <r>
    <n v="3778"/>
    <s v="Give a Puppet a Hand"/>
    <s v="Sponsor an AVENUE Q puppet for The Barn Players April 2015 production."/>
    <x v="262"/>
    <n v="2521"/>
    <x v="0"/>
    <x v="0"/>
    <s v="USD"/>
    <x v="3762"/>
    <x v="3778"/>
    <b v="0"/>
    <n v="36"/>
    <x v="0"/>
    <x v="40"/>
    <x v="1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x v="3779"/>
    <b v="0"/>
    <n v="115"/>
    <x v="0"/>
    <x v="40"/>
    <x v="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x v="3780"/>
    <b v="0"/>
    <n v="30"/>
    <x v="0"/>
    <x v="40"/>
    <x v="1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x v="3781"/>
    <b v="0"/>
    <n v="52"/>
    <x v="0"/>
    <x v="40"/>
    <x v="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x v="3782"/>
    <b v="0"/>
    <n v="27"/>
    <x v="0"/>
    <x v="40"/>
    <x v="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x v="3783"/>
    <b v="0"/>
    <n v="24"/>
    <x v="0"/>
    <x v="40"/>
    <x v="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x v="3784"/>
    <b v="0"/>
    <n v="10"/>
    <x v="0"/>
    <x v="40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x v="3785"/>
    <b v="0"/>
    <n v="30"/>
    <x v="0"/>
    <x v="40"/>
    <x v="1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x v="3786"/>
    <b v="0"/>
    <n v="71"/>
    <x v="0"/>
    <x v="40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x v="3787"/>
    <b v="0"/>
    <n v="10"/>
    <x v="0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x v="3788"/>
    <b v="0"/>
    <n v="1"/>
    <x v="1"/>
    <x v="40"/>
    <x v="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x v="3789"/>
    <b v="0"/>
    <n v="4"/>
    <x v="1"/>
    <x v="40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x v="3790"/>
    <b v="0"/>
    <n v="0"/>
    <x v="1"/>
    <x v="40"/>
    <x v="1"/>
  </r>
  <r>
    <n v="3791"/>
    <s v="Spin! at The Cumming Playhouse"/>
    <s v="Spin! is an original musical comedy-drama presented by Blue Palm Productions."/>
    <x v="15"/>
    <n v="0"/>
    <x v="2"/>
    <x v="0"/>
    <s v="USD"/>
    <x v="3774"/>
    <x v="3791"/>
    <b v="0"/>
    <n v="0"/>
    <x v="1"/>
    <x v="40"/>
    <x v="1"/>
  </r>
  <r>
    <n v="3792"/>
    <s v="BorikÃ©n: The Show"/>
    <s v="A cultural and historic journey through Puerto Rico's music and dance!"/>
    <x v="78"/>
    <n v="35"/>
    <x v="2"/>
    <x v="0"/>
    <s v="USD"/>
    <x v="3775"/>
    <x v="3792"/>
    <b v="0"/>
    <n v="2"/>
    <x v="1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x v="3793"/>
    <b v="0"/>
    <n v="24"/>
    <x v="1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x v="3794"/>
    <b v="0"/>
    <n v="1"/>
    <x v="1"/>
    <x v="40"/>
    <x v="1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x v="3795"/>
    <b v="0"/>
    <n v="2"/>
    <x v="1"/>
    <x v="4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x v="3796"/>
    <b v="0"/>
    <n v="1"/>
    <x v="1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x v="3797"/>
    <b v="0"/>
    <n v="37"/>
    <x v="1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x v="3798"/>
    <b v="0"/>
    <n v="5"/>
    <x v="1"/>
    <x v="40"/>
    <x v="1"/>
  </r>
  <r>
    <n v="3799"/>
    <s v="A Story Once Told"/>
    <s v="An original musical on it's way to the stage in Minneapolis, MN. Feel free to ask any questions."/>
    <x v="3"/>
    <n v="402"/>
    <x v="2"/>
    <x v="0"/>
    <s v="USD"/>
    <x v="3782"/>
    <x v="3799"/>
    <b v="0"/>
    <n v="4"/>
    <x v="1"/>
    <x v="40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x v="3800"/>
    <b v="0"/>
    <n v="16"/>
    <x v="1"/>
    <x v="40"/>
    <x v="1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x v="3801"/>
    <b v="0"/>
    <n v="9"/>
    <x v="1"/>
    <x v="40"/>
    <x v="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x v="3802"/>
    <b v="0"/>
    <n v="0"/>
    <x v="1"/>
    <x v="40"/>
    <x v="1"/>
  </r>
  <r>
    <n v="3803"/>
    <s v="Benjamin Button the Musical Concept Album"/>
    <s v="A fully orchestrated concept album of Benjamin Button the Musical!"/>
    <x v="14"/>
    <n v="2358"/>
    <x v="2"/>
    <x v="0"/>
    <s v="USD"/>
    <x v="3786"/>
    <x v="3803"/>
    <b v="0"/>
    <n v="40"/>
    <x v="1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x v="3804"/>
    <b v="0"/>
    <n v="0"/>
    <x v="1"/>
    <x v="40"/>
    <x v="1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x v="3805"/>
    <b v="0"/>
    <n v="2"/>
    <x v="1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x v="3806"/>
    <b v="0"/>
    <n v="1"/>
    <x v="1"/>
    <x v="40"/>
    <x v="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x v="3807"/>
    <b v="0"/>
    <n v="9"/>
    <x v="1"/>
    <x v="40"/>
    <x v="1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x v="3808"/>
    <b v="0"/>
    <n v="24"/>
    <x v="0"/>
    <x v="6"/>
    <x v="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x v="3809"/>
    <b v="0"/>
    <n v="38"/>
    <x v="0"/>
    <x v="6"/>
    <x v="1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x v="3810"/>
    <b v="0"/>
    <n v="26"/>
    <x v="0"/>
    <x v="6"/>
    <x v="1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x v="3811"/>
    <b v="0"/>
    <n v="19"/>
    <x v="0"/>
    <x v="6"/>
    <x v="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b v="0"/>
    <n v="11"/>
    <x v="0"/>
    <x v="6"/>
    <x v="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b v="0"/>
    <n v="27"/>
    <x v="0"/>
    <x v="6"/>
    <x v="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x v="3814"/>
    <b v="0"/>
    <n v="34"/>
    <x v="0"/>
    <x v="6"/>
    <x v="1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x v="3815"/>
    <b v="0"/>
    <n v="20"/>
    <x v="0"/>
    <x v="6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x v="3816"/>
    <b v="0"/>
    <n v="37"/>
    <x v="0"/>
    <x v="6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x v="3817"/>
    <b v="0"/>
    <n v="20"/>
    <x v="0"/>
    <x v="6"/>
    <x v="1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x v="3818"/>
    <b v="0"/>
    <n v="10"/>
    <x v="0"/>
    <x v="6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x v="3819"/>
    <b v="0"/>
    <n v="26"/>
    <x v="0"/>
    <x v="6"/>
    <x v="1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x v="3820"/>
    <b v="0"/>
    <n v="20"/>
    <x v="0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x v="3821"/>
    <b v="0"/>
    <n v="46"/>
    <x v="0"/>
    <x v="6"/>
    <x v="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b v="0"/>
    <n v="76"/>
    <x v="0"/>
    <x v="6"/>
    <x v="1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x v="3823"/>
    <b v="0"/>
    <n v="41"/>
    <x v="0"/>
    <x v="6"/>
    <x v="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x v="3824"/>
    <b v="0"/>
    <n v="7"/>
    <x v="0"/>
    <x v="6"/>
    <x v="1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x v="3825"/>
    <b v="0"/>
    <n v="49"/>
    <x v="0"/>
    <x v="6"/>
    <x v="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x v="3826"/>
    <b v="0"/>
    <n v="26"/>
    <x v="0"/>
    <x v="6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x v="3827"/>
    <b v="0"/>
    <n v="65"/>
    <x v="0"/>
    <x v="6"/>
    <x v="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x v="3828"/>
    <b v="0"/>
    <n v="28"/>
    <x v="0"/>
    <x v="6"/>
    <x v="1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x v="3829"/>
    <b v="0"/>
    <n v="8"/>
    <x v="0"/>
    <x v="6"/>
    <x v="1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x v="3830"/>
    <b v="0"/>
    <n v="3"/>
    <x v="0"/>
    <x v="6"/>
    <x v="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x v="3831"/>
    <b v="0"/>
    <n v="9"/>
    <x v="0"/>
    <x v="6"/>
    <x v="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x v="3832"/>
    <b v="0"/>
    <n v="9"/>
    <x v="0"/>
    <x v="6"/>
    <x v="1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x v="3833"/>
    <b v="0"/>
    <n v="20"/>
    <x v="0"/>
    <x v="6"/>
    <x v="1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x v="3834"/>
    <b v="0"/>
    <n v="57"/>
    <x v="0"/>
    <x v="6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x v="3835"/>
    <b v="0"/>
    <n v="8"/>
    <x v="0"/>
    <x v="6"/>
    <x v="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x v="3836"/>
    <b v="0"/>
    <n v="14"/>
    <x v="0"/>
    <x v="6"/>
    <x v="1"/>
  </r>
  <r>
    <n v="3837"/>
    <s v="Farcical Elements Presents Boeing-Boeing"/>
    <s v="A high-flying French farce with the thrust of a well-tuned jet engine"/>
    <x v="13"/>
    <n v="2042"/>
    <x v="0"/>
    <x v="1"/>
    <s v="GBP"/>
    <x v="3818"/>
    <x v="3837"/>
    <b v="0"/>
    <n v="17"/>
    <x v="0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b v="0"/>
    <n v="100"/>
    <x v="0"/>
    <x v="6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x v="3839"/>
    <b v="0"/>
    <n v="32"/>
    <x v="0"/>
    <x v="6"/>
    <x v="1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x v="3840"/>
    <b v="0"/>
    <n v="3"/>
    <x v="0"/>
    <x v="6"/>
    <x v="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x v="3841"/>
    <b v="1"/>
    <n v="34"/>
    <x v="1"/>
    <x v="6"/>
    <x v="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x v="3842"/>
    <b v="1"/>
    <n v="23"/>
    <x v="1"/>
    <x v="6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x v="3843"/>
    <b v="1"/>
    <n v="19"/>
    <x v="1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x v="3844"/>
    <b v="1"/>
    <n v="50"/>
    <x v="1"/>
    <x v="6"/>
    <x v="1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b v="1"/>
    <n v="12"/>
    <x v="1"/>
    <x v="6"/>
    <x v="1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x v="3846"/>
    <b v="1"/>
    <n v="8"/>
    <x v="1"/>
    <x v="6"/>
    <x v="1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x v="3847"/>
    <b v="1"/>
    <n v="9"/>
    <x v="1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x v="3848"/>
    <b v="1"/>
    <n v="43"/>
    <x v="1"/>
    <x v="6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b v="1"/>
    <n v="28"/>
    <x v="1"/>
    <x v="6"/>
    <x v="1"/>
  </r>
  <r>
    <n v="3850"/>
    <s v="The Vagina Monologues 2015"/>
    <s v="V-Day is a global activist movement to end violence against women and girls."/>
    <x v="28"/>
    <n v="38"/>
    <x v="2"/>
    <x v="0"/>
    <s v="USD"/>
    <x v="3831"/>
    <x v="3850"/>
    <b v="1"/>
    <n v="4"/>
    <x v="1"/>
    <x v="6"/>
    <x v="1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x v="3851"/>
    <b v="1"/>
    <n v="24"/>
    <x v="1"/>
    <x v="6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x v="3852"/>
    <b v="0"/>
    <n v="2"/>
    <x v="1"/>
    <x v="6"/>
    <x v="1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x v="3853"/>
    <b v="0"/>
    <n v="2"/>
    <x v="1"/>
    <x v="6"/>
    <x v="1"/>
  </r>
  <r>
    <n v="3854"/>
    <s v="The Case Of Soghomon Tehlirian"/>
    <s v="A play dedicated to the 100th anniversary of the Armenian Genocide."/>
    <x v="34"/>
    <n v="1788"/>
    <x v="2"/>
    <x v="0"/>
    <s v="USD"/>
    <x v="3835"/>
    <x v="3854"/>
    <b v="0"/>
    <n v="20"/>
    <x v="1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x v="3855"/>
    <b v="0"/>
    <n v="1"/>
    <x v="1"/>
    <x v="6"/>
    <x v="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x v="3856"/>
    <b v="0"/>
    <n v="1"/>
    <x v="1"/>
    <x v="6"/>
    <x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x v="3857"/>
    <b v="0"/>
    <n v="4"/>
    <x v="1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x v="3858"/>
    <b v="0"/>
    <n v="1"/>
    <x v="1"/>
    <x v="6"/>
    <x v="1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x v="3859"/>
    <b v="0"/>
    <n v="1"/>
    <x v="1"/>
    <x v="6"/>
    <x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x v="3860"/>
    <b v="0"/>
    <n v="13"/>
    <x v="1"/>
    <x v="6"/>
    <x v="1"/>
  </r>
  <r>
    <n v="3861"/>
    <s v="READY OR NOT HERE I COME"/>
    <s v="THE COMING OF THE LORD!"/>
    <x v="13"/>
    <n v="100"/>
    <x v="2"/>
    <x v="0"/>
    <s v="USD"/>
    <x v="3842"/>
    <x v="3861"/>
    <b v="0"/>
    <n v="1"/>
    <x v="1"/>
    <x v="6"/>
    <x v="1"/>
  </r>
  <r>
    <n v="3862"/>
    <s v="The Container Play"/>
    <s v="The hit immersive theatre experience of England comes to Corpus Christi!"/>
    <x v="51"/>
    <n v="1"/>
    <x v="2"/>
    <x v="0"/>
    <s v="USD"/>
    <x v="3843"/>
    <x v="3862"/>
    <b v="0"/>
    <n v="1"/>
    <x v="1"/>
    <x v="6"/>
    <x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x v="3863"/>
    <b v="0"/>
    <n v="0"/>
    <x v="1"/>
    <x v="6"/>
    <x v="1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x v="3864"/>
    <b v="0"/>
    <n v="3"/>
    <x v="1"/>
    <x v="6"/>
    <x v="1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x v="3865"/>
    <b v="0"/>
    <n v="14"/>
    <x v="1"/>
    <x v="6"/>
    <x v="1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x v="3866"/>
    <b v="0"/>
    <n v="2"/>
    <x v="1"/>
    <x v="6"/>
    <x v="1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x v="3867"/>
    <b v="0"/>
    <n v="5"/>
    <x v="1"/>
    <x v="6"/>
    <x v="1"/>
  </r>
  <r>
    <n v="3868"/>
    <s v="1000 words (Canceled)"/>
    <s v="New collection of music by Scott Evan Davis!"/>
    <x v="10"/>
    <n v="10"/>
    <x v="1"/>
    <x v="1"/>
    <s v="GBP"/>
    <x v="3849"/>
    <x v="3868"/>
    <b v="0"/>
    <n v="1"/>
    <x v="1"/>
    <x v="40"/>
    <x v="1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x v="3869"/>
    <b v="0"/>
    <n v="15"/>
    <x v="1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x v="3870"/>
    <b v="0"/>
    <n v="10"/>
    <x v="1"/>
    <x v="40"/>
    <x v="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x v="3871"/>
    <b v="0"/>
    <n v="3"/>
    <x v="1"/>
    <x v="4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x v="3872"/>
    <b v="0"/>
    <n v="0"/>
    <x v="1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x v="3873"/>
    <b v="0"/>
    <n v="0"/>
    <x v="1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x v="3874"/>
    <b v="0"/>
    <n v="0"/>
    <x v="1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x v="3875"/>
    <b v="0"/>
    <n v="0"/>
    <x v="1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x v="3876"/>
    <b v="0"/>
    <n v="46"/>
    <x v="1"/>
    <x v="40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x v="3877"/>
    <b v="0"/>
    <n v="14"/>
    <x v="1"/>
    <x v="40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x v="3878"/>
    <b v="0"/>
    <n v="1"/>
    <x v="1"/>
    <x v="40"/>
    <x v="1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x v="3879"/>
    <b v="0"/>
    <n v="0"/>
    <x v="1"/>
    <x v="40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x v="3880"/>
    <b v="0"/>
    <n v="17"/>
    <x v="1"/>
    <x v="40"/>
    <x v="1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x v="3881"/>
    <b v="0"/>
    <n v="1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x v="3882"/>
    <b v="0"/>
    <n v="0"/>
    <x v="1"/>
    <x v="40"/>
    <x v="1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x v="3883"/>
    <b v="0"/>
    <n v="0"/>
    <x v="1"/>
    <x v="40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x v="3884"/>
    <b v="0"/>
    <n v="0"/>
    <x v="1"/>
    <x v="40"/>
    <x v="1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x v="3885"/>
    <b v="0"/>
    <n v="0"/>
    <x v="1"/>
    <x v="40"/>
    <x v="1"/>
  </r>
  <r>
    <n v="3886"/>
    <s v="a (Canceled)"/>
    <n v="1"/>
    <x v="3"/>
    <n v="0"/>
    <x v="1"/>
    <x v="2"/>
    <s v="AUD"/>
    <x v="3866"/>
    <x v="3886"/>
    <b v="0"/>
    <n v="0"/>
    <x v="1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b v="0"/>
    <n v="2"/>
    <x v="1"/>
    <x v="40"/>
    <x v="1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x v="3888"/>
    <b v="0"/>
    <n v="14"/>
    <x v="1"/>
    <x v="6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x v="3889"/>
    <b v="0"/>
    <n v="9"/>
    <x v="1"/>
    <x v="6"/>
    <x v="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x v="3890"/>
    <b v="0"/>
    <n v="8"/>
    <x v="1"/>
    <x v="6"/>
    <x v="1"/>
  </r>
  <r>
    <n v="3891"/>
    <s v="Out of the Box: A Mime Story"/>
    <s v="A comedy about a mime who dreams of becoming a stand up comedian."/>
    <x v="134"/>
    <n v="260"/>
    <x v="2"/>
    <x v="0"/>
    <s v="USD"/>
    <x v="3871"/>
    <x v="3891"/>
    <b v="0"/>
    <n v="7"/>
    <x v="1"/>
    <x v="6"/>
    <x v="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x v="3892"/>
    <b v="0"/>
    <n v="0"/>
    <x v="1"/>
    <x v="6"/>
    <x v="1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x v="3893"/>
    <b v="0"/>
    <n v="84"/>
    <x v="1"/>
    <x v="6"/>
    <x v="1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x v="3894"/>
    <b v="0"/>
    <n v="11"/>
    <x v="1"/>
    <x v="6"/>
    <x v="1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x v="3895"/>
    <b v="0"/>
    <n v="1"/>
    <x v="1"/>
    <x v="6"/>
    <x v="1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x v="3896"/>
    <b v="0"/>
    <n v="4"/>
    <x v="1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x v="3897"/>
    <b v="0"/>
    <n v="10"/>
    <x v="1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b v="0"/>
    <n v="16"/>
    <x v="1"/>
    <x v="6"/>
    <x v="1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x v="3899"/>
    <b v="0"/>
    <n v="2"/>
    <x v="1"/>
    <x v="6"/>
    <x v="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x v="3900"/>
    <b v="0"/>
    <n v="5"/>
    <x v="1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x v="3901"/>
    <b v="0"/>
    <n v="1"/>
    <x v="1"/>
    <x v="6"/>
    <x v="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x v="3902"/>
    <b v="0"/>
    <n v="31"/>
    <x v="1"/>
    <x v="6"/>
    <x v="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b v="0"/>
    <n v="0"/>
    <x v="1"/>
    <x v="6"/>
    <x v="1"/>
  </r>
  <r>
    <n v="3904"/>
    <s v="Black America from Prophets to Pimps"/>
    <s v="A play that will cover 4000 years of black history."/>
    <x v="3"/>
    <n v="3"/>
    <x v="2"/>
    <x v="0"/>
    <s v="USD"/>
    <x v="3884"/>
    <x v="3904"/>
    <b v="0"/>
    <n v="2"/>
    <x v="1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b v="0"/>
    <n v="7"/>
    <x v="1"/>
    <x v="6"/>
    <x v="1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x v="3906"/>
    <b v="0"/>
    <n v="16"/>
    <x v="1"/>
    <x v="6"/>
    <x v="1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x v="3907"/>
    <b v="0"/>
    <n v="4"/>
    <x v="1"/>
    <x v="6"/>
    <x v="1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x v="3908"/>
    <b v="0"/>
    <n v="4"/>
    <x v="1"/>
    <x v="6"/>
    <x v="1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x v="3909"/>
    <b v="0"/>
    <n v="4"/>
    <x v="1"/>
    <x v="6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x v="3910"/>
    <b v="0"/>
    <n v="3"/>
    <x v="1"/>
    <x v="6"/>
    <x v="1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x v="3911"/>
    <b v="0"/>
    <n v="36"/>
    <x v="1"/>
    <x v="6"/>
    <x v="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x v="3912"/>
    <b v="0"/>
    <n v="1"/>
    <x v="1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x v="3913"/>
    <b v="0"/>
    <n v="7"/>
    <x v="1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x v="3914"/>
    <b v="0"/>
    <n v="27"/>
    <x v="1"/>
    <x v="6"/>
    <x v="1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x v="3915"/>
    <b v="0"/>
    <n v="1"/>
    <x v="1"/>
    <x v="6"/>
    <x v="1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x v="3916"/>
    <b v="0"/>
    <n v="0"/>
    <x v="1"/>
    <x v="6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x v="3917"/>
    <b v="0"/>
    <n v="1"/>
    <x v="1"/>
    <x v="6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x v="3918"/>
    <b v="0"/>
    <n v="3"/>
    <x v="1"/>
    <x v="6"/>
    <x v="1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x v="3919"/>
    <b v="0"/>
    <n v="3"/>
    <x v="1"/>
    <x v="6"/>
    <x v="1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x v="3920"/>
    <b v="0"/>
    <n v="3"/>
    <x v="1"/>
    <x v="6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x v="3921"/>
    <b v="0"/>
    <n v="0"/>
    <x v="1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x v="3922"/>
    <b v="0"/>
    <n v="6"/>
    <x v="1"/>
    <x v="6"/>
    <x v="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x v="3923"/>
    <b v="0"/>
    <n v="17"/>
    <x v="1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x v="3924"/>
    <b v="0"/>
    <n v="40"/>
    <x v="1"/>
    <x v="6"/>
    <x v="1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x v="3925"/>
    <b v="0"/>
    <n v="3"/>
    <x v="1"/>
    <x v="6"/>
    <x v="1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x v="3926"/>
    <b v="0"/>
    <n v="1"/>
    <x v="1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x v="3927"/>
    <b v="0"/>
    <n v="2"/>
    <x v="1"/>
    <x v="6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b v="0"/>
    <n v="7"/>
    <x v="1"/>
    <x v="6"/>
    <x v="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x v="3929"/>
    <b v="0"/>
    <n v="14"/>
    <x v="1"/>
    <x v="6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x v="3930"/>
    <b v="0"/>
    <n v="0"/>
    <x v="1"/>
    <x v="6"/>
    <x v="1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x v="3931"/>
    <b v="0"/>
    <n v="0"/>
    <x v="1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x v="3932"/>
    <b v="0"/>
    <n v="1"/>
    <x v="1"/>
    <x v="6"/>
    <x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b v="0"/>
    <n v="12"/>
    <x v="1"/>
    <x v="6"/>
    <x v="1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x v="3934"/>
    <b v="0"/>
    <n v="12"/>
    <x v="1"/>
    <x v="6"/>
    <x v="1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x v="3935"/>
    <b v="0"/>
    <n v="23"/>
    <x v="1"/>
    <x v="6"/>
    <x v="1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x v="3936"/>
    <b v="0"/>
    <n v="0"/>
    <x v="1"/>
    <x v="6"/>
    <x v="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x v="3937"/>
    <b v="0"/>
    <n v="10"/>
    <x v="1"/>
    <x v="6"/>
    <x v="1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x v="3938"/>
    <b v="0"/>
    <n v="5"/>
    <x v="1"/>
    <x v="6"/>
    <x v="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x v="3939"/>
    <b v="0"/>
    <n v="1"/>
    <x v="1"/>
    <x v="6"/>
    <x v="1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x v="3940"/>
    <b v="0"/>
    <n v="2"/>
    <x v="1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b v="0"/>
    <n v="2"/>
    <x v="1"/>
    <x v="6"/>
    <x v="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x v="3942"/>
    <b v="0"/>
    <n v="0"/>
    <x v="1"/>
    <x v="6"/>
    <x v="1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x v="3943"/>
    <b v="0"/>
    <n v="13"/>
    <x v="1"/>
    <x v="6"/>
    <x v="1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x v="3944"/>
    <b v="0"/>
    <n v="0"/>
    <x v="1"/>
    <x v="6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x v="3945"/>
    <b v="0"/>
    <n v="1"/>
    <x v="1"/>
    <x v="6"/>
    <x v="1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x v="3946"/>
    <b v="0"/>
    <n v="5"/>
    <x v="1"/>
    <x v="6"/>
    <x v="1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x v="3947"/>
    <b v="0"/>
    <n v="2"/>
    <x v="1"/>
    <x v="6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x v="3948"/>
    <b v="0"/>
    <n v="0"/>
    <x v="1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x v="3949"/>
    <b v="0"/>
    <n v="32"/>
    <x v="1"/>
    <x v="6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x v="3950"/>
    <b v="0"/>
    <n v="1"/>
    <x v="1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x v="3951"/>
    <b v="0"/>
    <n v="1"/>
    <x v="1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x v="3952"/>
    <b v="0"/>
    <n v="1"/>
    <x v="1"/>
    <x v="6"/>
    <x v="1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x v="3953"/>
    <b v="0"/>
    <n v="0"/>
    <x v="1"/>
    <x v="6"/>
    <x v="1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x v="3954"/>
    <b v="0"/>
    <n v="0"/>
    <x v="1"/>
    <x v="6"/>
    <x v="1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x v="3955"/>
    <b v="0"/>
    <n v="8"/>
    <x v="1"/>
    <x v="6"/>
    <x v="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x v="3956"/>
    <b v="0"/>
    <n v="0"/>
    <x v="1"/>
    <x v="6"/>
    <x v="1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x v="3957"/>
    <b v="0"/>
    <n v="1"/>
    <x v="1"/>
    <x v="6"/>
    <x v="1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x v="3958"/>
    <b v="0"/>
    <n v="16"/>
    <x v="1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x v="3959"/>
    <b v="0"/>
    <n v="12"/>
    <x v="1"/>
    <x v="6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x v="3960"/>
    <b v="0"/>
    <n v="4"/>
    <x v="1"/>
    <x v="6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x v="3961"/>
    <b v="0"/>
    <n v="2"/>
    <x v="1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x v="3962"/>
    <b v="0"/>
    <n v="3"/>
    <x v="1"/>
    <x v="6"/>
    <x v="1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b v="0"/>
    <n v="0"/>
    <x v="1"/>
    <x v="6"/>
    <x v="1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x v="3964"/>
    <b v="0"/>
    <n v="3"/>
    <x v="1"/>
    <x v="6"/>
    <x v="1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x v="3965"/>
    <b v="0"/>
    <n v="4"/>
    <x v="1"/>
    <x v="6"/>
    <x v="1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x v="3966"/>
    <b v="0"/>
    <n v="2"/>
    <x v="1"/>
    <x v="6"/>
    <x v="1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x v="3967"/>
    <b v="0"/>
    <n v="10"/>
    <x v="1"/>
    <x v="6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x v="3968"/>
    <b v="0"/>
    <n v="11"/>
    <x v="1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x v="3969"/>
    <b v="0"/>
    <n v="6"/>
    <x v="1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b v="0"/>
    <n v="2"/>
    <x v="1"/>
    <x v="6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x v="3971"/>
    <b v="0"/>
    <n v="6"/>
    <x v="1"/>
    <x v="6"/>
    <x v="1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x v="3972"/>
    <b v="0"/>
    <n v="8"/>
    <x v="1"/>
    <x v="6"/>
    <x v="1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x v="3973"/>
    <b v="0"/>
    <n v="37"/>
    <x v="1"/>
    <x v="6"/>
    <x v="1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x v="3974"/>
    <b v="0"/>
    <n v="11"/>
    <x v="1"/>
    <x v="6"/>
    <x v="1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x v="3975"/>
    <b v="0"/>
    <n v="0"/>
    <x v="1"/>
    <x v="6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b v="0"/>
    <n v="10"/>
    <x v="1"/>
    <x v="6"/>
    <x v="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b v="0"/>
    <n v="6"/>
    <x v="1"/>
    <x v="6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x v="3978"/>
    <b v="0"/>
    <n v="8"/>
    <x v="1"/>
    <x v="6"/>
    <x v="1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x v="3979"/>
    <b v="0"/>
    <n v="6"/>
    <x v="1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x v="3980"/>
    <b v="0"/>
    <n v="7"/>
    <x v="1"/>
    <x v="6"/>
    <x v="1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x v="3981"/>
    <b v="0"/>
    <n v="7"/>
    <x v="1"/>
    <x v="6"/>
    <x v="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x v="3982"/>
    <b v="0"/>
    <n v="5"/>
    <x v="1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b v="0"/>
    <n v="46"/>
    <x v="1"/>
    <x v="6"/>
    <x v="1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x v="3984"/>
    <b v="0"/>
    <n v="10"/>
    <x v="1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b v="0"/>
    <n v="19"/>
    <x v="1"/>
    <x v="6"/>
    <x v="1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x v="3986"/>
    <b v="0"/>
    <n v="13"/>
    <x v="1"/>
    <x v="6"/>
    <x v="1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x v="3987"/>
    <b v="0"/>
    <n v="13"/>
    <x v="1"/>
    <x v="6"/>
    <x v="1"/>
  </r>
  <r>
    <n v="3988"/>
    <s v="Folk-Tales: What Stories Do Your Folks Tell?"/>
    <s v="An evening of of stories based both in myth and truth."/>
    <x v="15"/>
    <n v="32"/>
    <x v="2"/>
    <x v="0"/>
    <s v="USD"/>
    <x v="3968"/>
    <x v="3988"/>
    <b v="0"/>
    <n v="4"/>
    <x v="1"/>
    <x v="6"/>
    <x v="1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x v="3989"/>
    <b v="0"/>
    <n v="0"/>
    <x v="1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x v="3990"/>
    <b v="0"/>
    <n v="3"/>
    <x v="1"/>
    <x v="6"/>
    <x v="1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x v="3991"/>
    <b v="0"/>
    <n v="1"/>
    <x v="1"/>
    <x v="6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x v="3992"/>
    <b v="0"/>
    <n v="9"/>
    <x v="1"/>
    <x v="6"/>
    <x v="1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x v="3993"/>
    <b v="0"/>
    <n v="1"/>
    <x v="1"/>
    <x v="6"/>
    <x v="1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x v="3994"/>
    <b v="0"/>
    <n v="1"/>
    <x v="1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x v="3995"/>
    <b v="0"/>
    <n v="4"/>
    <x v="1"/>
    <x v="6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x v="3996"/>
    <b v="0"/>
    <n v="17"/>
    <x v="1"/>
    <x v="6"/>
    <x v="1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x v="3997"/>
    <b v="0"/>
    <n v="0"/>
    <x v="1"/>
    <x v="6"/>
    <x v="1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x v="3998"/>
    <b v="0"/>
    <n v="12"/>
    <x v="1"/>
    <x v="6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x v="3999"/>
    <b v="0"/>
    <n v="14"/>
    <x v="1"/>
    <x v="6"/>
    <x v="1"/>
  </r>
  <r>
    <n v="4000"/>
    <s v="The Escorts"/>
    <s v="An Enticing Trip into the World of Assisted Dying"/>
    <x v="6"/>
    <n v="10"/>
    <x v="2"/>
    <x v="0"/>
    <s v="USD"/>
    <x v="3980"/>
    <x v="4000"/>
    <b v="0"/>
    <n v="1"/>
    <x v="1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x v="4001"/>
    <b v="0"/>
    <n v="14"/>
    <x v="1"/>
    <x v="6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x v="4002"/>
    <b v="0"/>
    <n v="4"/>
    <x v="1"/>
    <x v="6"/>
    <x v="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x v="4003"/>
    <b v="0"/>
    <n v="2"/>
    <x v="1"/>
    <x v="6"/>
    <x v="1"/>
  </r>
  <r>
    <n v="4004"/>
    <s v="South Florida Tours"/>
    <s v="Help Launch The Queen Into South Florida!"/>
    <x v="2"/>
    <n v="1"/>
    <x v="2"/>
    <x v="0"/>
    <s v="USD"/>
    <x v="3983"/>
    <x v="4004"/>
    <b v="0"/>
    <n v="1"/>
    <x v="1"/>
    <x v="6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x v="4005"/>
    <b v="0"/>
    <n v="2"/>
    <x v="1"/>
    <x v="6"/>
    <x v="1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x v="4006"/>
    <b v="0"/>
    <n v="1"/>
    <x v="1"/>
    <x v="6"/>
    <x v="1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x v="4007"/>
    <b v="0"/>
    <n v="1"/>
    <x v="1"/>
    <x v="6"/>
    <x v="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x v="4008"/>
    <b v="0"/>
    <n v="4"/>
    <x v="1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x v="4009"/>
    <b v="0"/>
    <n v="3"/>
    <x v="1"/>
    <x v="6"/>
    <x v="1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x v="4010"/>
    <b v="0"/>
    <n v="38"/>
    <x v="1"/>
    <x v="6"/>
    <x v="1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x v="4011"/>
    <b v="0"/>
    <n v="4"/>
    <x v="1"/>
    <x v="6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x v="4012"/>
    <b v="0"/>
    <n v="0"/>
    <x v="1"/>
    <x v="6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x v="4013"/>
    <b v="0"/>
    <n v="2"/>
    <x v="1"/>
    <x v="6"/>
    <x v="1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x v="4014"/>
    <b v="0"/>
    <n v="0"/>
    <x v="1"/>
    <x v="6"/>
    <x v="1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x v="4015"/>
    <b v="0"/>
    <n v="1"/>
    <x v="1"/>
    <x v="6"/>
    <x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x v="4016"/>
    <b v="0"/>
    <n v="7"/>
    <x v="1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x v="4017"/>
    <b v="0"/>
    <n v="2"/>
    <x v="1"/>
    <x v="6"/>
    <x v="1"/>
  </r>
  <r>
    <n v="4018"/>
    <s v="Time Please Fringe"/>
    <s v="Funding for a production of Time Please at the Brighton Fringe 2017... and beyond."/>
    <x v="15"/>
    <n v="130"/>
    <x v="2"/>
    <x v="1"/>
    <s v="GBP"/>
    <x v="3997"/>
    <x v="4018"/>
    <b v="0"/>
    <n v="4"/>
    <x v="1"/>
    <x v="6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x v="4019"/>
    <b v="0"/>
    <n v="4"/>
    <x v="1"/>
    <x v="6"/>
    <x v="1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x v="4020"/>
    <b v="0"/>
    <n v="3"/>
    <x v="1"/>
    <x v="6"/>
    <x v="1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x v="4021"/>
    <b v="0"/>
    <n v="2"/>
    <x v="1"/>
    <x v="6"/>
    <x v="1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x v="4022"/>
    <b v="0"/>
    <n v="197"/>
    <x v="1"/>
    <x v="6"/>
    <x v="1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x v="4023"/>
    <b v="0"/>
    <n v="0"/>
    <x v="1"/>
    <x v="6"/>
    <x v="1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x v="4024"/>
    <b v="0"/>
    <n v="1"/>
    <x v="1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b v="0"/>
    <n v="4"/>
    <x v="1"/>
    <x v="6"/>
    <x v="1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x v="4026"/>
    <b v="0"/>
    <n v="0"/>
    <x v="1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x v="4027"/>
    <b v="0"/>
    <n v="7"/>
    <x v="1"/>
    <x v="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x v="4028"/>
    <b v="0"/>
    <n v="11"/>
    <x v="1"/>
    <x v="6"/>
    <x v="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x v="4029"/>
    <b v="0"/>
    <n v="0"/>
    <x v="1"/>
    <x v="6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x v="4030"/>
    <b v="0"/>
    <n v="6"/>
    <x v="1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x v="4031"/>
    <b v="0"/>
    <n v="0"/>
    <x v="1"/>
    <x v="6"/>
    <x v="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x v="4032"/>
    <b v="0"/>
    <n v="7"/>
    <x v="1"/>
    <x v="6"/>
    <x v="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x v="4033"/>
    <b v="0"/>
    <n v="94"/>
    <x v="1"/>
    <x v="6"/>
    <x v="1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x v="4034"/>
    <b v="0"/>
    <n v="2"/>
    <x v="1"/>
    <x v="6"/>
    <x v="1"/>
  </r>
  <r>
    <n v="4035"/>
    <s v="The Lost Boy"/>
    <s v="&quot;Stories are where you go to look for the truth of your own life.&quot; (Frank Delaney)"/>
    <x v="3"/>
    <n v="3685"/>
    <x v="2"/>
    <x v="0"/>
    <s v="USD"/>
    <x v="4014"/>
    <x v="4035"/>
    <b v="0"/>
    <n v="25"/>
    <x v="1"/>
    <x v="6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b v="0"/>
    <n v="17"/>
    <x v="1"/>
    <x v="6"/>
    <x v="1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x v="4037"/>
    <b v="0"/>
    <n v="2"/>
    <x v="1"/>
    <x v="6"/>
    <x v="1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x v="4038"/>
    <b v="0"/>
    <n v="4"/>
    <x v="1"/>
    <x v="6"/>
    <x v="1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x v="4039"/>
    <b v="0"/>
    <n v="5"/>
    <x v="1"/>
    <x v="6"/>
    <x v="1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x v="4040"/>
    <b v="0"/>
    <n v="2"/>
    <x v="1"/>
    <x v="6"/>
    <x v="1"/>
  </r>
  <r>
    <n v="4041"/>
    <s v="In the Land of Gold"/>
    <s v="A bold, colouful, vibrant play centred around the last remaining monarchy of Africa."/>
    <x v="10"/>
    <n v="21"/>
    <x v="2"/>
    <x v="1"/>
    <s v="GBP"/>
    <x v="4020"/>
    <x v="4041"/>
    <b v="0"/>
    <n v="2"/>
    <x v="1"/>
    <x v="6"/>
    <x v="1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x v="4042"/>
    <b v="0"/>
    <n v="3"/>
    <x v="1"/>
    <x v="6"/>
    <x v="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x v="4043"/>
    <b v="0"/>
    <n v="0"/>
    <x v="1"/>
    <x v="6"/>
    <x v="1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x v="4044"/>
    <b v="0"/>
    <n v="4"/>
    <x v="1"/>
    <x v="6"/>
    <x v="1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b v="0"/>
    <n v="1"/>
    <x v="1"/>
    <x v="6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x v="4046"/>
    <b v="0"/>
    <n v="12"/>
    <x v="1"/>
    <x v="6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x v="4047"/>
    <b v="0"/>
    <n v="4"/>
    <x v="1"/>
    <x v="6"/>
    <x v="1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x v="4048"/>
    <b v="0"/>
    <n v="91"/>
    <x v="1"/>
    <x v="6"/>
    <x v="1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x v="4049"/>
    <b v="0"/>
    <n v="1"/>
    <x v="1"/>
    <x v="6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x v="4050"/>
    <b v="0"/>
    <n v="1"/>
    <x v="1"/>
    <x v="6"/>
    <x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x v="4051"/>
    <b v="0"/>
    <n v="0"/>
    <x v="1"/>
    <x v="6"/>
    <x v="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x v="4052"/>
    <b v="0"/>
    <n v="13"/>
    <x v="1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x v="4053"/>
    <b v="0"/>
    <n v="2"/>
    <x v="1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x v="4054"/>
    <b v="0"/>
    <n v="0"/>
    <x v="1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x v="4055"/>
    <b v="0"/>
    <n v="21"/>
    <x v="1"/>
    <x v="6"/>
    <x v="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x v="4056"/>
    <b v="0"/>
    <n v="9"/>
    <x v="1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x v="4057"/>
    <b v="0"/>
    <n v="6"/>
    <x v="1"/>
    <x v="6"/>
    <x v="1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x v="4058"/>
    <b v="0"/>
    <n v="4"/>
    <x v="1"/>
    <x v="6"/>
    <x v="1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x v="4059"/>
    <b v="0"/>
    <n v="7"/>
    <x v="1"/>
    <x v="6"/>
    <x v="1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x v="4060"/>
    <b v="0"/>
    <n v="5"/>
    <x v="1"/>
    <x v="6"/>
    <x v="1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x v="4061"/>
    <b v="0"/>
    <n v="0"/>
    <x v="1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x v="4062"/>
    <b v="0"/>
    <n v="3"/>
    <x v="1"/>
    <x v="6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x v="4063"/>
    <b v="0"/>
    <n v="9"/>
    <x v="1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x v="4064"/>
    <b v="0"/>
    <n v="6"/>
    <x v="1"/>
    <x v="6"/>
    <x v="1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x v="4065"/>
    <b v="0"/>
    <n v="4"/>
    <x v="1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x v="4066"/>
    <b v="0"/>
    <n v="1"/>
    <x v="1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x v="4067"/>
    <b v="0"/>
    <n v="17"/>
    <x v="1"/>
    <x v="6"/>
    <x v="1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x v="4068"/>
    <b v="0"/>
    <n v="1"/>
    <x v="1"/>
    <x v="6"/>
    <x v="1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x v="4069"/>
    <b v="0"/>
    <n v="13"/>
    <x v="1"/>
    <x v="6"/>
    <x v="1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x v="4070"/>
    <b v="0"/>
    <n v="6"/>
    <x v="1"/>
    <x v="6"/>
    <x v="1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x v="4071"/>
    <b v="0"/>
    <n v="0"/>
    <x v="1"/>
    <x v="6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x v="4072"/>
    <b v="0"/>
    <n v="2"/>
    <x v="1"/>
    <x v="6"/>
    <x v="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x v="4073"/>
    <b v="0"/>
    <n v="2"/>
    <x v="1"/>
    <x v="6"/>
    <x v="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x v="4074"/>
    <b v="0"/>
    <n v="21"/>
    <x v="1"/>
    <x v="6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x v="4075"/>
    <b v="0"/>
    <n v="13"/>
    <x v="1"/>
    <x v="6"/>
    <x v="1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x v="4076"/>
    <b v="0"/>
    <n v="0"/>
    <x v="1"/>
    <x v="6"/>
    <x v="1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x v="4077"/>
    <b v="0"/>
    <n v="6"/>
    <x v="1"/>
    <x v="6"/>
    <x v="1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x v="4078"/>
    <b v="0"/>
    <n v="0"/>
    <x v="1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x v="4079"/>
    <b v="0"/>
    <n v="1"/>
    <x v="1"/>
    <x v="6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x v="4080"/>
    <b v="0"/>
    <n v="0"/>
    <x v="1"/>
    <x v="6"/>
    <x v="1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x v="4081"/>
    <b v="0"/>
    <n v="12"/>
    <x v="1"/>
    <x v="6"/>
    <x v="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x v="4082"/>
    <b v="0"/>
    <n v="2"/>
    <x v="1"/>
    <x v="6"/>
    <x v="1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x v="4083"/>
    <b v="0"/>
    <n v="6"/>
    <x v="1"/>
    <x v="6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x v="4084"/>
    <b v="0"/>
    <n v="1"/>
    <x v="1"/>
    <x v="6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x v="4085"/>
    <b v="0"/>
    <n v="1"/>
    <x v="1"/>
    <x v="6"/>
    <x v="1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x v="4086"/>
    <b v="0"/>
    <n v="5"/>
    <x v="1"/>
    <x v="6"/>
    <x v="1"/>
  </r>
  <r>
    <n v="4087"/>
    <s v="Stage Production &quot;The Nail Shop&quot;"/>
    <s v="Comedy Stage Play"/>
    <x v="376"/>
    <n v="0"/>
    <x v="2"/>
    <x v="0"/>
    <s v="USD"/>
    <x v="4065"/>
    <x v="4087"/>
    <b v="0"/>
    <n v="0"/>
    <x v="1"/>
    <x v="6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x v="4088"/>
    <b v="0"/>
    <n v="3"/>
    <x v="1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b v="0"/>
    <n v="8"/>
    <x v="1"/>
    <x v="6"/>
    <x v="1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x v="4090"/>
    <b v="0"/>
    <n v="3"/>
    <x v="1"/>
    <x v="6"/>
    <x v="1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b v="0"/>
    <n v="8"/>
    <x v="1"/>
    <x v="6"/>
    <x v="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x v="4092"/>
    <b v="0"/>
    <n v="1"/>
    <x v="1"/>
    <x v="6"/>
    <x v="1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x v="4093"/>
    <b v="0"/>
    <n v="4"/>
    <x v="1"/>
    <x v="6"/>
    <x v="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x v="4094"/>
    <b v="0"/>
    <n v="8"/>
    <x v="1"/>
    <x v="6"/>
    <x v="1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x v="4095"/>
    <b v="0"/>
    <n v="1"/>
    <x v="1"/>
    <x v="6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x v="4096"/>
    <b v="0"/>
    <n v="5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x v="4097"/>
    <b v="0"/>
    <n v="0"/>
    <x v="1"/>
    <x v="6"/>
    <x v="1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x v="4098"/>
    <b v="0"/>
    <n v="0"/>
    <x v="1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x v="4099"/>
    <b v="0"/>
    <n v="1"/>
    <x v="1"/>
    <x v="6"/>
    <x v="1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x v="4100"/>
    <b v="0"/>
    <n v="0"/>
    <x v="1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x v="4101"/>
    <b v="0"/>
    <n v="0"/>
    <x v="1"/>
    <x v="6"/>
    <x v="1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x v="4102"/>
    <b v="0"/>
    <n v="6"/>
    <x v="1"/>
    <x v="6"/>
    <x v="1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x v="4103"/>
    <b v="0"/>
    <n v="6"/>
    <x v="1"/>
    <x v="6"/>
    <x v="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x v="4104"/>
    <b v="0"/>
    <n v="14"/>
    <x v="1"/>
    <x v="6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b v="0"/>
    <n v="6"/>
    <x v="1"/>
    <x v="6"/>
    <x v="1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x v="4106"/>
    <b v="0"/>
    <n v="33"/>
    <x v="1"/>
    <x v="6"/>
    <x v="1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x v="4107"/>
    <b v="0"/>
    <n v="4"/>
    <x v="1"/>
    <x v="6"/>
    <x v="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x v="4108"/>
    <b v="0"/>
    <n v="1"/>
    <x v="1"/>
    <x v="6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x v="4109"/>
    <b v="0"/>
    <n v="0"/>
    <x v="1"/>
    <x v="6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x v="4110"/>
    <b v="0"/>
    <n v="6"/>
    <x v="1"/>
    <x v="6"/>
    <x v="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x v="4111"/>
    <b v="0"/>
    <n v="6"/>
    <x v="1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x v="4112"/>
    <b v="0"/>
    <n v="1"/>
    <x v="1"/>
    <x v="6"/>
    <x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b v="0"/>
    <n v="3"/>
    <x v="1"/>
    <x v="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91806-FEAA-441B-85E5-DB2BF30E706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2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DEC8D-976C-4236-B87E-6B2C1409D34D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22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item="39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7B77A-CCB5-4156-A52F-782E7E95F50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item="3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745" zoomScale="95" zoomScaleNormal="95" workbookViewId="0">
      <selection activeCell="F3773" sqref="F377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85546875" customWidth="1"/>
    <col min="16" max="16" width="26.5703125" customWidth="1"/>
    <col min="17" max="17" width="30.42578125" style="16" bestFit="1" customWidth="1"/>
    <col min="18" max="18" width="29" style="17" bestFit="1" customWidth="1"/>
    <col min="19" max="19" width="21.85546875" customWidth="1"/>
    <col min="20" max="20" width="37.85546875" customWidth="1"/>
  </cols>
  <sheetData>
    <row r="1" spans="1:20" ht="19.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9" t="s">
        <v>8362</v>
      </c>
      <c r="P1" s="1" t="s">
        <v>8355</v>
      </c>
      <c r="Q1" s="18" t="s">
        <v>8404</v>
      </c>
      <c r="R1" s="19" t="s">
        <v>8405</v>
      </c>
      <c r="S1" s="1" t="s">
        <v>8379</v>
      </c>
      <c r="T1" s="24"/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8305</v>
      </c>
      <c r="P2" t="s">
        <v>8306</v>
      </c>
      <c r="Q2" s="15">
        <f t="shared" ref="Q2:Q65" si="0">(((J2/60)/60)/24)+DATE(1970,1,1)</f>
        <v>42177.007071759261</v>
      </c>
      <c r="R2" s="17">
        <f t="shared" ref="R2:R65" si="1">(((I2/60)/60)/24)+DATE(1970,1,1)</f>
        <v>42208.125</v>
      </c>
      <c r="S2">
        <f t="shared" ref="S2:S65" si="2">YEAR(Q:Q)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8305</v>
      </c>
      <c r="P3" t="s">
        <v>8306</v>
      </c>
      <c r="Q3" s="15">
        <f t="shared" si="0"/>
        <v>42766.600497685184</v>
      </c>
      <c r="R3" s="17">
        <f t="shared" si="1"/>
        <v>42796.600497685184</v>
      </c>
      <c r="S3">
        <f t="shared" si="2"/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8305</v>
      </c>
      <c r="P4" t="s">
        <v>8306</v>
      </c>
      <c r="Q4" s="15">
        <f t="shared" si="0"/>
        <v>42405.702349537038</v>
      </c>
      <c r="R4" s="17">
        <f t="shared" si="1"/>
        <v>42415.702349537038</v>
      </c>
      <c r="S4">
        <f t="shared" si="2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8305</v>
      </c>
      <c r="P5" t="s">
        <v>8306</v>
      </c>
      <c r="Q5" s="15">
        <f t="shared" si="0"/>
        <v>41828.515127314815</v>
      </c>
      <c r="R5" s="17">
        <f t="shared" si="1"/>
        <v>41858.515127314815</v>
      </c>
      <c r="S5">
        <f t="shared" si="2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8305</v>
      </c>
      <c r="P6" t="s">
        <v>8306</v>
      </c>
      <c r="Q6" s="15">
        <f t="shared" si="0"/>
        <v>42327.834247685183</v>
      </c>
      <c r="R6" s="17">
        <f t="shared" si="1"/>
        <v>42357.834247685183</v>
      </c>
      <c r="S6">
        <f t="shared" si="2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8305</v>
      </c>
      <c r="P7" t="s">
        <v>8306</v>
      </c>
      <c r="Q7" s="15">
        <f t="shared" si="0"/>
        <v>42563.932951388888</v>
      </c>
      <c r="R7" s="17">
        <f t="shared" si="1"/>
        <v>42580.232638888891</v>
      </c>
      <c r="S7">
        <f t="shared" si="2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8305</v>
      </c>
      <c r="P8" t="s">
        <v>8306</v>
      </c>
      <c r="Q8" s="15">
        <f t="shared" si="0"/>
        <v>41794.072337962964</v>
      </c>
      <c r="R8" s="17">
        <f t="shared" si="1"/>
        <v>41804.072337962964</v>
      </c>
      <c r="S8">
        <f t="shared" si="2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8305</v>
      </c>
      <c r="P9" t="s">
        <v>8306</v>
      </c>
      <c r="Q9" s="15">
        <f t="shared" si="0"/>
        <v>42516.047071759262</v>
      </c>
      <c r="R9" s="17">
        <f t="shared" si="1"/>
        <v>42556.047071759262</v>
      </c>
      <c r="S9">
        <f t="shared" si="2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8305</v>
      </c>
      <c r="P10" t="s">
        <v>8306</v>
      </c>
      <c r="Q10" s="15">
        <f t="shared" si="0"/>
        <v>42468.94458333333</v>
      </c>
      <c r="R10" s="17">
        <f t="shared" si="1"/>
        <v>42475.875</v>
      </c>
      <c r="S10">
        <f t="shared" si="2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8305</v>
      </c>
      <c r="P11" t="s">
        <v>8306</v>
      </c>
      <c r="Q11" s="15">
        <f t="shared" si="0"/>
        <v>42447.103518518517</v>
      </c>
      <c r="R11" s="17">
        <f t="shared" si="1"/>
        <v>42477.103518518517</v>
      </c>
      <c r="S11">
        <f t="shared" si="2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8305</v>
      </c>
      <c r="P12" t="s">
        <v>8306</v>
      </c>
      <c r="Q12" s="15">
        <f t="shared" si="0"/>
        <v>41780.068043981482</v>
      </c>
      <c r="R12" s="17">
        <f t="shared" si="1"/>
        <v>41815.068043981482</v>
      </c>
      <c r="S12">
        <f t="shared" si="2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8305</v>
      </c>
      <c r="P13" t="s">
        <v>8306</v>
      </c>
      <c r="Q13" s="15">
        <f t="shared" si="0"/>
        <v>42572.778495370367</v>
      </c>
      <c r="R13" s="17">
        <f t="shared" si="1"/>
        <v>42604.125</v>
      </c>
      <c r="S13">
        <f t="shared" si="2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8305</v>
      </c>
      <c r="P14" t="s">
        <v>8306</v>
      </c>
      <c r="Q14" s="15">
        <f t="shared" si="0"/>
        <v>41791.713252314818</v>
      </c>
      <c r="R14" s="17">
        <f t="shared" si="1"/>
        <v>41836.125</v>
      </c>
      <c r="S14">
        <f t="shared" si="2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8305</v>
      </c>
      <c r="P15" t="s">
        <v>8306</v>
      </c>
      <c r="Q15" s="15">
        <f t="shared" si="0"/>
        <v>42508.677187499998</v>
      </c>
      <c r="R15" s="17">
        <f t="shared" si="1"/>
        <v>42544.852083333331</v>
      </c>
      <c r="S15">
        <f t="shared" si="2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8305</v>
      </c>
      <c r="P16" t="s">
        <v>8306</v>
      </c>
      <c r="Q16" s="15">
        <f t="shared" si="0"/>
        <v>41808.02648148148</v>
      </c>
      <c r="R16" s="17">
        <f t="shared" si="1"/>
        <v>41833.582638888889</v>
      </c>
      <c r="S16">
        <f t="shared" si="2"/>
        <v>2014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8305</v>
      </c>
      <c r="P17" t="s">
        <v>8306</v>
      </c>
      <c r="Q17" s="15">
        <f t="shared" si="0"/>
        <v>42256.391875000001</v>
      </c>
      <c r="R17" s="17">
        <f t="shared" si="1"/>
        <v>42274.843055555553</v>
      </c>
      <c r="S17">
        <f t="shared" si="2"/>
        <v>2015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8305</v>
      </c>
      <c r="P18" t="s">
        <v>8306</v>
      </c>
      <c r="Q18" s="15">
        <f t="shared" si="0"/>
        <v>41760.796423611115</v>
      </c>
      <c r="R18" s="17">
        <f t="shared" si="1"/>
        <v>41806.229166666664</v>
      </c>
      <c r="S18">
        <f t="shared" si="2"/>
        <v>2014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8305</v>
      </c>
      <c r="P19" t="s">
        <v>8306</v>
      </c>
      <c r="Q19" s="15">
        <f t="shared" si="0"/>
        <v>41917.731736111113</v>
      </c>
      <c r="R19" s="17">
        <f t="shared" si="1"/>
        <v>41947.773402777777</v>
      </c>
      <c r="S19">
        <f t="shared" si="2"/>
        <v>2014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8305</v>
      </c>
      <c r="P20" t="s">
        <v>8306</v>
      </c>
      <c r="Q20" s="15">
        <f t="shared" si="0"/>
        <v>41869.542314814818</v>
      </c>
      <c r="R20" s="17">
        <f t="shared" si="1"/>
        <v>41899.542314814818</v>
      </c>
      <c r="S20">
        <f t="shared" si="2"/>
        <v>2014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8305</v>
      </c>
      <c r="P21" t="s">
        <v>8306</v>
      </c>
      <c r="Q21" s="15">
        <f t="shared" si="0"/>
        <v>42175.816365740742</v>
      </c>
      <c r="R21" s="17">
        <f t="shared" si="1"/>
        <v>42205.816365740742</v>
      </c>
      <c r="S21">
        <f t="shared" si="2"/>
        <v>2015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8305</v>
      </c>
      <c r="P22" t="s">
        <v>8306</v>
      </c>
      <c r="Q22" s="15">
        <f t="shared" si="0"/>
        <v>42200.758240740746</v>
      </c>
      <c r="R22" s="17">
        <f t="shared" si="1"/>
        <v>42260.758240740746</v>
      </c>
      <c r="S22">
        <f t="shared" si="2"/>
        <v>2015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8305</v>
      </c>
      <c r="P23" t="s">
        <v>8306</v>
      </c>
      <c r="Q23" s="15">
        <f t="shared" si="0"/>
        <v>41878.627187500002</v>
      </c>
      <c r="R23" s="17">
        <f t="shared" si="1"/>
        <v>41908.627187500002</v>
      </c>
      <c r="S23">
        <f t="shared" si="2"/>
        <v>2014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8305</v>
      </c>
      <c r="P24" t="s">
        <v>8306</v>
      </c>
      <c r="Q24" s="15">
        <f t="shared" si="0"/>
        <v>41989.91134259259</v>
      </c>
      <c r="R24" s="17">
        <f t="shared" si="1"/>
        <v>42005.332638888889</v>
      </c>
      <c r="S24">
        <f t="shared" si="2"/>
        <v>2014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8305</v>
      </c>
      <c r="P25" t="s">
        <v>8306</v>
      </c>
      <c r="Q25" s="15">
        <f t="shared" si="0"/>
        <v>42097.778946759259</v>
      </c>
      <c r="R25" s="17">
        <f t="shared" si="1"/>
        <v>42124.638888888891</v>
      </c>
      <c r="S25">
        <f t="shared" si="2"/>
        <v>2015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8305</v>
      </c>
      <c r="P26" t="s">
        <v>8306</v>
      </c>
      <c r="Q26" s="15">
        <f t="shared" si="0"/>
        <v>42229.820173611108</v>
      </c>
      <c r="R26" s="17">
        <f t="shared" si="1"/>
        <v>42262.818750000006</v>
      </c>
      <c r="S26">
        <f t="shared" si="2"/>
        <v>2015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8305</v>
      </c>
      <c r="P27" t="s">
        <v>8306</v>
      </c>
      <c r="Q27" s="15">
        <f t="shared" si="0"/>
        <v>42318.025011574078</v>
      </c>
      <c r="R27" s="17">
        <f t="shared" si="1"/>
        <v>42378.025011574078</v>
      </c>
      <c r="S27">
        <f t="shared" si="2"/>
        <v>2015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8305</v>
      </c>
      <c r="P28" t="s">
        <v>8306</v>
      </c>
      <c r="Q28" s="15">
        <f t="shared" si="0"/>
        <v>41828.515555555554</v>
      </c>
      <c r="R28" s="17">
        <f t="shared" si="1"/>
        <v>41868.515555555554</v>
      </c>
      <c r="S28">
        <f t="shared" si="2"/>
        <v>2014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8305</v>
      </c>
      <c r="P29" t="s">
        <v>8306</v>
      </c>
      <c r="Q29" s="15">
        <f t="shared" si="0"/>
        <v>41929.164733796293</v>
      </c>
      <c r="R29" s="17">
        <f t="shared" si="1"/>
        <v>41959.206400462965</v>
      </c>
      <c r="S29">
        <f t="shared" si="2"/>
        <v>2014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8305</v>
      </c>
      <c r="P30" t="s">
        <v>8306</v>
      </c>
      <c r="Q30" s="15">
        <f t="shared" si="0"/>
        <v>42324.96393518518</v>
      </c>
      <c r="R30" s="17">
        <f t="shared" si="1"/>
        <v>42354.96393518518</v>
      </c>
      <c r="S30">
        <f t="shared" si="2"/>
        <v>2015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8305</v>
      </c>
      <c r="P31" t="s">
        <v>8306</v>
      </c>
      <c r="Q31" s="15">
        <f t="shared" si="0"/>
        <v>41812.67324074074</v>
      </c>
      <c r="R31" s="17">
        <f t="shared" si="1"/>
        <v>41842.67324074074</v>
      </c>
      <c r="S31">
        <f t="shared" si="2"/>
        <v>2014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8305</v>
      </c>
      <c r="P32" t="s">
        <v>8306</v>
      </c>
      <c r="Q32" s="15">
        <f t="shared" si="0"/>
        <v>41842.292997685188</v>
      </c>
      <c r="R32" s="17">
        <f t="shared" si="1"/>
        <v>41872.292997685188</v>
      </c>
      <c r="S32">
        <f t="shared" si="2"/>
        <v>2014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8305</v>
      </c>
      <c r="P33" t="s">
        <v>8306</v>
      </c>
      <c r="Q33" s="15">
        <f t="shared" si="0"/>
        <v>42376.79206018518</v>
      </c>
      <c r="R33" s="17">
        <f t="shared" si="1"/>
        <v>42394.79206018518</v>
      </c>
      <c r="S33">
        <f t="shared" si="2"/>
        <v>2016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8305</v>
      </c>
      <c r="P34" t="s">
        <v>8306</v>
      </c>
      <c r="Q34" s="15">
        <f t="shared" si="0"/>
        <v>42461.627511574072</v>
      </c>
      <c r="R34" s="17">
        <f t="shared" si="1"/>
        <v>42503.165972222225</v>
      </c>
      <c r="S34">
        <f t="shared" si="2"/>
        <v>2016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8305</v>
      </c>
      <c r="P35" t="s">
        <v>8306</v>
      </c>
      <c r="Q35" s="15">
        <f t="shared" si="0"/>
        <v>42286.660891203705</v>
      </c>
      <c r="R35" s="17">
        <f t="shared" si="1"/>
        <v>42316.702557870376</v>
      </c>
      <c r="S35">
        <f t="shared" si="2"/>
        <v>2015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8305</v>
      </c>
      <c r="P36" t="s">
        <v>8306</v>
      </c>
      <c r="Q36" s="15">
        <f t="shared" si="0"/>
        <v>41841.321770833332</v>
      </c>
      <c r="R36" s="17">
        <f t="shared" si="1"/>
        <v>41856.321770833332</v>
      </c>
      <c r="S36">
        <f t="shared" si="2"/>
        <v>2014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8305</v>
      </c>
      <c r="P37" t="s">
        <v>8306</v>
      </c>
      <c r="Q37" s="15">
        <f t="shared" si="0"/>
        <v>42098.291828703703</v>
      </c>
      <c r="R37" s="17">
        <f t="shared" si="1"/>
        <v>42122</v>
      </c>
      <c r="S37">
        <f t="shared" si="2"/>
        <v>2015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8305</v>
      </c>
      <c r="P38" t="s">
        <v>8306</v>
      </c>
      <c r="Q38" s="15">
        <f t="shared" si="0"/>
        <v>42068.307002314818</v>
      </c>
      <c r="R38" s="17">
        <f t="shared" si="1"/>
        <v>42098.265335648146</v>
      </c>
      <c r="S38">
        <f t="shared" si="2"/>
        <v>2015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8305</v>
      </c>
      <c r="P39" t="s">
        <v>8306</v>
      </c>
      <c r="Q39" s="15">
        <f t="shared" si="0"/>
        <v>42032.693043981482</v>
      </c>
      <c r="R39" s="17">
        <f t="shared" si="1"/>
        <v>42062.693043981482</v>
      </c>
      <c r="S39">
        <f t="shared" si="2"/>
        <v>2015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8305</v>
      </c>
      <c r="P40" t="s">
        <v>8306</v>
      </c>
      <c r="Q40" s="15">
        <f t="shared" si="0"/>
        <v>41375.057222222218</v>
      </c>
      <c r="R40" s="17">
        <f t="shared" si="1"/>
        <v>41405.057222222218</v>
      </c>
      <c r="S40">
        <f t="shared" si="2"/>
        <v>2013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8305</v>
      </c>
      <c r="P41" t="s">
        <v>8306</v>
      </c>
      <c r="Q41" s="15">
        <f t="shared" si="0"/>
        <v>41754.047083333331</v>
      </c>
      <c r="R41" s="17">
        <f t="shared" si="1"/>
        <v>41784.957638888889</v>
      </c>
      <c r="S41">
        <f t="shared" si="2"/>
        <v>2014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8305</v>
      </c>
      <c r="P42" t="s">
        <v>8306</v>
      </c>
      <c r="Q42" s="15">
        <f t="shared" si="0"/>
        <v>41789.21398148148</v>
      </c>
      <c r="R42" s="17">
        <f t="shared" si="1"/>
        <v>41809.166666666664</v>
      </c>
      <c r="S42">
        <f t="shared" si="2"/>
        <v>2014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8305</v>
      </c>
      <c r="P43" t="s">
        <v>8306</v>
      </c>
      <c r="Q43" s="15">
        <f t="shared" si="0"/>
        <v>41887.568912037037</v>
      </c>
      <c r="R43" s="17">
        <f t="shared" si="1"/>
        <v>41917.568912037037</v>
      </c>
      <c r="S43">
        <f t="shared" si="2"/>
        <v>2014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8305</v>
      </c>
      <c r="P44" t="s">
        <v>8306</v>
      </c>
      <c r="Q44" s="15">
        <f t="shared" si="0"/>
        <v>41971.639189814814</v>
      </c>
      <c r="R44" s="17">
        <f t="shared" si="1"/>
        <v>42001.639189814814</v>
      </c>
      <c r="S44">
        <f t="shared" si="2"/>
        <v>2014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8305</v>
      </c>
      <c r="P45" t="s">
        <v>8306</v>
      </c>
      <c r="Q45" s="15">
        <f t="shared" si="0"/>
        <v>41802.790347222224</v>
      </c>
      <c r="R45" s="17">
        <f t="shared" si="1"/>
        <v>41833</v>
      </c>
      <c r="S45">
        <f t="shared" si="2"/>
        <v>2014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8305</v>
      </c>
      <c r="P46" t="s">
        <v>8306</v>
      </c>
      <c r="Q46" s="15">
        <f t="shared" si="0"/>
        <v>41874.098807870374</v>
      </c>
      <c r="R46" s="17">
        <f t="shared" si="1"/>
        <v>41919.098807870374</v>
      </c>
      <c r="S46">
        <f t="shared" si="2"/>
        <v>2014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8305</v>
      </c>
      <c r="P47" t="s">
        <v>8306</v>
      </c>
      <c r="Q47" s="15">
        <f t="shared" si="0"/>
        <v>42457.623923611114</v>
      </c>
      <c r="R47" s="17">
        <f t="shared" si="1"/>
        <v>42487.623923611114</v>
      </c>
      <c r="S47">
        <f t="shared" si="2"/>
        <v>2016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8305</v>
      </c>
      <c r="P48" t="s">
        <v>8306</v>
      </c>
      <c r="Q48" s="15">
        <f t="shared" si="0"/>
        <v>42323.964976851858</v>
      </c>
      <c r="R48" s="17">
        <f t="shared" si="1"/>
        <v>42353.964976851858</v>
      </c>
      <c r="S48">
        <f t="shared" si="2"/>
        <v>2015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8305</v>
      </c>
      <c r="P49" t="s">
        <v>8306</v>
      </c>
      <c r="Q49" s="15">
        <f t="shared" si="0"/>
        <v>41932.819525462961</v>
      </c>
      <c r="R49" s="17">
        <f t="shared" si="1"/>
        <v>41992.861192129625</v>
      </c>
      <c r="S49">
        <f t="shared" si="2"/>
        <v>2014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8305</v>
      </c>
      <c r="P50" t="s">
        <v>8306</v>
      </c>
      <c r="Q50" s="15">
        <f t="shared" si="0"/>
        <v>42033.516898148147</v>
      </c>
      <c r="R50" s="17">
        <f t="shared" si="1"/>
        <v>42064.5</v>
      </c>
      <c r="S50">
        <f t="shared" si="2"/>
        <v>2015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8305</v>
      </c>
      <c r="P51" t="s">
        <v>8306</v>
      </c>
      <c r="Q51" s="15">
        <f t="shared" si="0"/>
        <v>42271.176446759258</v>
      </c>
      <c r="R51" s="17">
        <f t="shared" si="1"/>
        <v>42301.176446759258</v>
      </c>
      <c r="S51">
        <f t="shared" si="2"/>
        <v>2015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8305</v>
      </c>
      <c r="P52" t="s">
        <v>8306</v>
      </c>
      <c r="Q52" s="15">
        <f t="shared" si="0"/>
        <v>41995.752986111111</v>
      </c>
      <c r="R52" s="17">
        <f t="shared" si="1"/>
        <v>42034.708333333328</v>
      </c>
      <c r="S52">
        <f t="shared" si="2"/>
        <v>2014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8305</v>
      </c>
      <c r="P53" t="s">
        <v>8306</v>
      </c>
      <c r="Q53" s="15">
        <f t="shared" si="0"/>
        <v>42196.928668981483</v>
      </c>
      <c r="R53" s="17">
        <f t="shared" si="1"/>
        <v>42226.928668981483</v>
      </c>
      <c r="S53">
        <f t="shared" si="2"/>
        <v>2015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8305</v>
      </c>
      <c r="P54" t="s">
        <v>8306</v>
      </c>
      <c r="Q54" s="15">
        <f t="shared" si="0"/>
        <v>41807.701921296299</v>
      </c>
      <c r="R54" s="17">
        <f t="shared" si="1"/>
        <v>41837.701921296299</v>
      </c>
      <c r="S54">
        <f t="shared" si="2"/>
        <v>2014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8305</v>
      </c>
      <c r="P55" t="s">
        <v>8306</v>
      </c>
      <c r="Q55" s="15">
        <f t="shared" si="0"/>
        <v>41719.549131944441</v>
      </c>
      <c r="R55" s="17">
        <f t="shared" si="1"/>
        <v>41733.916666666664</v>
      </c>
      <c r="S55">
        <f t="shared" si="2"/>
        <v>2014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8305</v>
      </c>
      <c r="P56" t="s">
        <v>8306</v>
      </c>
      <c r="Q56" s="15">
        <f t="shared" si="0"/>
        <v>42333.713206018518</v>
      </c>
      <c r="R56" s="17">
        <f t="shared" si="1"/>
        <v>42363.713206018518</v>
      </c>
      <c r="S56">
        <f t="shared" si="2"/>
        <v>2015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8305</v>
      </c>
      <c r="P57" t="s">
        <v>8306</v>
      </c>
      <c r="Q57" s="15">
        <f t="shared" si="0"/>
        <v>42496.968935185185</v>
      </c>
      <c r="R57" s="17">
        <f t="shared" si="1"/>
        <v>42517.968935185185</v>
      </c>
      <c r="S57">
        <f t="shared" si="2"/>
        <v>2016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8305</v>
      </c>
      <c r="P58" t="s">
        <v>8306</v>
      </c>
      <c r="Q58" s="15">
        <f t="shared" si="0"/>
        <v>42149.548888888887</v>
      </c>
      <c r="R58" s="17">
        <f t="shared" si="1"/>
        <v>42163.666666666672</v>
      </c>
      <c r="S58">
        <f t="shared" si="2"/>
        <v>2015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8305</v>
      </c>
      <c r="P59" t="s">
        <v>8306</v>
      </c>
      <c r="Q59" s="15">
        <f t="shared" si="0"/>
        <v>42089.83289351852</v>
      </c>
      <c r="R59" s="17">
        <f t="shared" si="1"/>
        <v>42119.83289351852</v>
      </c>
      <c r="S59">
        <f t="shared" si="2"/>
        <v>2015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8305</v>
      </c>
      <c r="P60" t="s">
        <v>8306</v>
      </c>
      <c r="Q60" s="15">
        <f t="shared" si="0"/>
        <v>41932.745046296295</v>
      </c>
      <c r="R60" s="17">
        <f t="shared" si="1"/>
        <v>41962.786712962959</v>
      </c>
      <c r="S60">
        <f t="shared" si="2"/>
        <v>2014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8305</v>
      </c>
      <c r="P61" t="s">
        <v>8306</v>
      </c>
      <c r="Q61" s="15">
        <f t="shared" si="0"/>
        <v>42230.23583333334</v>
      </c>
      <c r="R61" s="17">
        <f t="shared" si="1"/>
        <v>42261.875</v>
      </c>
      <c r="S61">
        <f t="shared" si="2"/>
        <v>2015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8305</v>
      </c>
      <c r="P62" t="s">
        <v>8307</v>
      </c>
      <c r="Q62" s="15">
        <f t="shared" si="0"/>
        <v>41701.901817129627</v>
      </c>
      <c r="R62" s="17">
        <f t="shared" si="1"/>
        <v>41721</v>
      </c>
      <c r="S62">
        <f t="shared" si="2"/>
        <v>2014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8305</v>
      </c>
      <c r="P63" t="s">
        <v>8307</v>
      </c>
      <c r="Q63" s="15">
        <f t="shared" si="0"/>
        <v>41409.814317129632</v>
      </c>
      <c r="R63" s="17">
        <f t="shared" si="1"/>
        <v>41431.814317129632</v>
      </c>
      <c r="S63">
        <f t="shared" si="2"/>
        <v>2013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8305</v>
      </c>
      <c r="P64" t="s">
        <v>8307</v>
      </c>
      <c r="Q64" s="15">
        <f t="shared" si="0"/>
        <v>41311.799513888887</v>
      </c>
      <c r="R64" s="17">
        <f t="shared" si="1"/>
        <v>41336.799513888887</v>
      </c>
      <c r="S64">
        <f t="shared" si="2"/>
        <v>2013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8305</v>
      </c>
      <c r="P65" t="s">
        <v>8307</v>
      </c>
      <c r="Q65" s="15">
        <f t="shared" si="0"/>
        <v>41612.912187499998</v>
      </c>
      <c r="R65" s="17">
        <f t="shared" si="1"/>
        <v>41636.207638888889</v>
      </c>
      <c r="S65">
        <f t="shared" si="2"/>
        <v>2013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8305</v>
      </c>
      <c r="P66" t="s">
        <v>8307</v>
      </c>
      <c r="Q66" s="15">
        <f t="shared" ref="Q66:Q129" si="3">(((J66/60)/60)/24)+DATE(1970,1,1)</f>
        <v>41433.01829861111</v>
      </c>
      <c r="R66" s="17">
        <f t="shared" ref="R66:R129" si="4">(((I66/60)/60)/24)+DATE(1970,1,1)</f>
        <v>41463.01829861111</v>
      </c>
      <c r="S66">
        <f t="shared" ref="S66:S129" si="5">YEAR(Q:Q)</f>
        <v>2013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8305</v>
      </c>
      <c r="P67" t="s">
        <v>8307</v>
      </c>
      <c r="Q67" s="15">
        <f t="shared" si="3"/>
        <v>41835.821226851855</v>
      </c>
      <c r="R67" s="17">
        <f t="shared" si="4"/>
        <v>41862.249305555553</v>
      </c>
      <c r="S67">
        <f t="shared" si="5"/>
        <v>2014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8305</v>
      </c>
      <c r="P68" t="s">
        <v>8307</v>
      </c>
      <c r="Q68" s="15">
        <f t="shared" si="3"/>
        <v>42539.849768518514</v>
      </c>
      <c r="R68" s="17">
        <f t="shared" si="4"/>
        <v>42569.849768518514</v>
      </c>
      <c r="S68">
        <f t="shared" si="5"/>
        <v>2016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8305</v>
      </c>
      <c r="P69" t="s">
        <v>8307</v>
      </c>
      <c r="Q69" s="15">
        <f t="shared" si="3"/>
        <v>41075.583379629628</v>
      </c>
      <c r="R69" s="17">
        <f t="shared" si="4"/>
        <v>41105.583379629628</v>
      </c>
      <c r="S69">
        <f t="shared" si="5"/>
        <v>2012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8305</v>
      </c>
      <c r="P70" t="s">
        <v>8307</v>
      </c>
      <c r="Q70" s="15">
        <f t="shared" si="3"/>
        <v>41663.569340277776</v>
      </c>
      <c r="R70" s="17">
        <f t="shared" si="4"/>
        <v>41693.569340277776</v>
      </c>
      <c r="S70">
        <f t="shared" si="5"/>
        <v>2014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8305</v>
      </c>
      <c r="P71" t="s">
        <v>8307</v>
      </c>
      <c r="Q71" s="15">
        <f t="shared" si="3"/>
        <v>40786.187789351854</v>
      </c>
      <c r="R71" s="17">
        <f t="shared" si="4"/>
        <v>40818.290972222225</v>
      </c>
      <c r="S71">
        <f t="shared" si="5"/>
        <v>2011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8305</v>
      </c>
      <c r="P72" t="s">
        <v>8307</v>
      </c>
      <c r="Q72" s="15">
        <f t="shared" si="3"/>
        <v>40730.896354166667</v>
      </c>
      <c r="R72" s="17">
        <f t="shared" si="4"/>
        <v>40790.896354166667</v>
      </c>
      <c r="S72">
        <f t="shared" si="5"/>
        <v>2011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8305</v>
      </c>
      <c r="P73" t="s">
        <v>8307</v>
      </c>
      <c r="Q73" s="15">
        <f t="shared" si="3"/>
        <v>40997.271493055552</v>
      </c>
      <c r="R73" s="17">
        <f t="shared" si="4"/>
        <v>41057.271493055552</v>
      </c>
      <c r="S73">
        <f t="shared" si="5"/>
        <v>2012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8305</v>
      </c>
      <c r="P74" t="s">
        <v>8307</v>
      </c>
      <c r="Q74" s="15">
        <f t="shared" si="3"/>
        <v>41208.010196759256</v>
      </c>
      <c r="R74" s="17">
        <f t="shared" si="4"/>
        <v>41228</v>
      </c>
      <c r="S74">
        <f t="shared" si="5"/>
        <v>2012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8305</v>
      </c>
      <c r="P75" t="s">
        <v>8307</v>
      </c>
      <c r="Q75" s="15">
        <f t="shared" si="3"/>
        <v>40587.75675925926</v>
      </c>
      <c r="R75" s="17">
        <f t="shared" si="4"/>
        <v>40666.165972222225</v>
      </c>
      <c r="S75">
        <f t="shared" si="5"/>
        <v>2011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8305</v>
      </c>
      <c r="P76" t="s">
        <v>8307</v>
      </c>
      <c r="Q76" s="15">
        <f t="shared" si="3"/>
        <v>42360.487210648149</v>
      </c>
      <c r="R76" s="17">
        <f t="shared" si="4"/>
        <v>42390.487210648149</v>
      </c>
      <c r="S76">
        <f t="shared" si="5"/>
        <v>2015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8305</v>
      </c>
      <c r="P77" t="s">
        <v>8307</v>
      </c>
      <c r="Q77" s="15">
        <f t="shared" si="3"/>
        <v>41357.209166666667</v>
      </c>
      <c r="R77" s="17">
        <f t="shared" si="4"/>
        <v>41387.209166666667</v>
      </c>
      <c r="S77">
        <f t="shared" si="5"/>
        <v>2013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8305</v>
      </c>
      <c r="P78" t="s">
        <v>8307</v>
      </c>
      <c r="Q78" s="15">
        <f t="shared" si="3"/>
        <v>40844.691643518519</v>
      </c>
      <c r="R78" s="17">
        <f t="shared" si="4"/>
        <v>40904.733310185184</v>
      </c>
      <c r="S78">
        <f t="shared" si="5"/>
        <v>2011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8305</v>
      </c>
      <c r="P79" t="s">
        <v>8307</v>
      </c>
      <c r="Q79" s="15">
        <f t="shared" si="3"/>
        <v>40997.144872685189</v>
      </c>
      <c r="R79" s="17">
        <f t="shared" si="4"/>
        <v>41050.124305555553</v>
      </c>
      <c r="S79">
        <f t="shared" si="5"/>
        <v>2012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8305</v>
      </c>
      <c r="P80" t="s">
        <v>8307</v>
      </c>
      <c r="Q80" s="15">
        <f t="shared" si="3"/>
        <v>42604.730567129634</v>
      </c>
      <c r="R80" s="17">
        <f t="shared" si="4"/>
        <v>42614.730567129634</v>
      </c>
      <c r="S80">
        <f t="shared" si="5"/>
        <v>2016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8305</v>
      </c>
      <c r="P81" t="s">
        <v>8307</v>
      </c>
      <c r="Q81" s="15">
        <f t="shared" si="3"/>
        <v>41724.776539351849</v>
      </c>
      <c r="R81" s="17">
        <f t="shared" si="4"/>
        <v>41754.776539351849</v>
      </c>
      <c r="S81">
        <f t="shared" si="5"/>
        <v>2014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8305</v>
      </c>
      <c r="P82" t="s">
        <v>8307</v>
      </c>
      <c r="Q82" s="15">
        <f t="shared" si="3"/>
        <v>41583.083981481483</v>
      </c>
      <c r="R82" s="17">
        <f t="shared" si="4"/>
        <v>41618.083981481483</v>
      </c>
      <c r="S82">
        <f t="shared" si="5"/>
        <v>2013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8305</v>
      </c>
      <c r="P83" t="s">
        <v>8307</v>
      </c>
      <c r="Q83" s="15">
        <f t="shared" si="3"/>
        <v>41100.158877314818</v>
      </c>
      <c r="R83" s="17">
        <f t="shared" si="4"/>
        <v>41104.126388888886</v>
      </c>
      <c r="S83">
        <f t="shared" si="5"/>
        <v>2012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8305</v>
      </c>
      <c r="P84" t="s">
        <v>8307</v>
      </c>
      <c r="Q84" s="15">
        <f t="shared" si="3"/>
        <v>40795.820150462961</v>
      </c>
      <c r="R84" s="17">
        <f t="shared" si="4"/>
        <v>40825.820150462961</v>
      </c>
      <c r="S84">
        <f t="shared" si="5"/>
        <v>2011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8305</v>
      </c>
      <c r="P85" t="s">
        <v>8307</v>
      </c>
      <c r="Q85" s="15">
        <f t="shared" si="3"/>
        <v>42042.615613425922</v>
      </c>
      <c r="R85" s="17">
        <f t="shared" si="4"/>
        <v>42057.479166666672</v>
      </c>
      <c r="S85">
        <f t="shared" si="5"/>
        <v>2015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8305</v>
      </c>
      <c r="P86" t="s">
        <v>8307</v>
      </c>
      <c r="Q86" s="15">
        <f t="shared" si="3"/>
        <v>40648.757939814815</v>
      </c>
      <c r="R86" s="17">
        <f t="shared" si="4"/>
        <v>40678.757939814815</v>
      </c>
      <c r="S86">
        <f t="shared" si="5"/>
        <v>2011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8305</v>
      </c>
      <c r="P87" t="s">
        <v>8307</v>
      </c>
      <c r="Q87" s="15">
        <f t="shared" si="3"/>
        <v>40779.125428240739</v>
      </c>
      <c r="R87" s="17">
        <f t="shared" si="4"/>
        <v>40809.125428240739</v>
      </c>
      <c r="S87">
        <f t="shared" si="5"/>
        <v>2011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8305</v>
      </c>
      <c r="P88" t="s">
        <v>8307</v>
      </c>
      <c r="Q88" s="15">
        <f t="shared" si="3"/>
        <v>42291.556076388893</v>
      </c>
      <c r="R88" s="17">
        <f t="shared" si="4"/>
        <v>42365.59774305555</v>
      </c>
      <c r="S88">
        <f t="shared" si="5"/>
        <v>2015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8305</v>
      </c>
      <c r="P89" t="s">
        <v>8307</v>
      </c>
      <c r="Q89" s="15">
        <f t="shared" si="3"/>
        <v>40322.53938657407</v>
      </c>
      <c r="R89" s="17">
        <f t="shared" si="4"/>
        <v>40332.070138888892</v>
      </c>
      <c r="S89">
        <f t="shared" si="5"/>
        <v>2010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8305</v>
      </c>
      <c r="P90" t="s">
        <v>8307</v>
      </c>
      <c r="Q90" s="15">
        <f t="shared" si="3"/>
        <v>41786.65892361111</v>
      </c>
      <c r="R90" s="17">
        <f t="shared" si="4"/>
        <v>41812.65892361111</v>
      </c>
      <c r="S90">
        <f t="shared" si="5"/>
        <v>2014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8305</v>
      </c>
      <c r="P91" t="s">
        <v>8307</v>
      </c>
      <c r="Q91" s="15">
        <f t="shared" si="3"/>
        <v>41402.752222222225</v>
      </c>
      <c r="R91" s="17">
        <f t="shared" si="4"/>
        <v>41427.752222222225</v>
      </c>
      <c r="S91">
        <f t="shared" si="5"/>
        <v>2013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8305</v>
      </c>
      <c r="P92" t="s">
        <v>8307</v>
      </c>
      <c r="Q92" s="15">
        <f t="shared" si="3"/>
        <v>40706.297442129631</v>
      </c>
      <c r="R92" s="17">
        <f t="shared" si="4"/>
        <v>40736.297442129631</v>
      </c>
      <c r="S92">
        <f t="shared" si="5"/>
        <v>2011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8305</v>
      </c>
      <c r="P93" t="s">
        <v>8307</v>
      </c>
      <c r="Q93" s="15">
        <f t="shared" si="3"/>
        <v>40619.402361111112</v>
      </c>
      <c r="R93" s="17">
        <f t="shared" si="4"/>
        <v>40680.402361111112</v>
      </c>
      <c r="S93">
        <f t="shared" si="5"/>
        <v>2011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8305</v>
      </c>
      <c r="P94" t="s">
        <v>8307</v>
      </c>
      <c r="Q94" s="15">
        <f t="shared" si="3"/>
        <v>42721.198877314819</v>
      </c>
      <c r="R94" s="17">
        <f t="shared" si="4"/>
        <v>42767.333333333328</v>
      </c>
      <c r="S94">
        <f t="shared" si="5"/>
        <v>2016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8305</v>
      </c>
      <c r="P95" t="s">
        <v>8307</v>
      </c>
      <c r="Q95" s="15">
        <f t="shared" si="3"/>
        <v>41065.858067129629</v>
      </c>
      <c r="R95" s="17">
        <f t="shared" si="4"/>
        <v>41093.875</v>
      </c>
      <c r="S95">
        <f t="shared" si="5"/>
        <v>2012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8305</v>
      </c>
      <c r="P96" t="s">
        <v>8307</v>
      </c>
      <c r="Q96" s="15">
        <f t="shared" si="3"/>
        <v>41716.717847222222</v>
      </c>
      <c r="R96" s="17">
        <f t="shared" si="4"/>
        <v>41736.717847222222</v>
      </c>
      <c r="S96">
        <f t="shared" si="5"/>
        <v>2014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8305</v>
      </c>
      <c r="P97" t="s">
        <v>8307</v>
      </c>
      <c r="Q97" s="15">
        <f t="shared" si="3"/>
        <v>40935.005104166667</v>
      </c>
      <c r="R97" s="17">
        <f t="shared" si="4"/>
        <v>40965.005104166667</v>
      </c>
      <c r="S97">
        <f t="shared" si="5"/>
        <v>2012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8305</v>
      </c>
      <c r="P98" t="s">
        <v>8307</v>
      </c>
      <c r="Q98" s="15">
        <f t="shared" si="3"/>
        <v>40324.662511574075</v>
      </c>
      <c r="R98" s="17">
        <f t="shared" si="4"/>
        <v>40391.125</v>
      </c>
      <c r="S98">
        <f t="shared" si="5"/>
        <v>2010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8305</v>
      </c>
      <c r="P99" t="s">
        <v>8307</v>
      </c>
      <c r="Q99" s="15">
        <f t="shared" si="3"/>
        <v>40706.135208333333</v>
      </c>
      <c r="R99" s="17">
        <f t="shared" si="4"/>
        <v>40736.135208333333</v>
      </c>
      <c r="S99">
        <f t="shared" si="5"/>
        <v>2011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8305</v>
      </c>
      <c r="P100" t="s">
        <v>8307</v>
      </c>
      <c r="Q100" s="15">
        <f t="shared" si="3"/>
        <v>41214.79483796296</v>
      </c>
      <c r="R100" s="17">
        <f t="shared" si="4"/>
        <v>41250.979166666664</v>
      </c>
      <c r="S100">
        <f t="shared" si="5"/>
        <v>2012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8305</v>
      </c>
      <c r="P101" t="s">
        <v>8307</v>
      </c>
      <c r="Q101" s="15">
        <f t="shared" si="3"/>
        <v>41631.902766203704</v>
      </c>
      <c r="R101" s="17">
        <f t="shared" si="4"/>
        <v>41661.902766203704</v>
      </c>
      <c r="S101">
        <f t="shared" si="5"/>
        <v>2013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8305</v>
      </c>
      <c r="P102" t="s">
        <v>8307</v>
      </c>
      <c r="Q102" s="15">
        <f t="shared" si="3"/>
        <v>41197.753310185188</v>
      </c>
      <c r="R102" s="17">
        <f t="shared" si="4"/>
        <v>41217.794976851852</v>
      </c>
      <c r="S102">
        <f t="shared" si="5"/>
        <v>2012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8305</v>
      </c>
      <c r="P103" t="s">
        <v>8307</v>
      </c>
      <c r="Q103" s="15">
        <f t="shared" si="3"/>
        <v>41274.776736111111</v>
      </c>
      <c r="R103" s="17">
        <f t="shared" si="4"/>
        <v>41298.776736111111</v>
      </c>
      <c r="S103">
        <f t="shared" si="5"/>
        <v>2012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8305</v>
      </c>
      <c r="P104" t="s">
        <v>8307</v>
      </c>
      <c r="Q104" s="15">
        <f t="shared" si="3"/>
        <v>40505.131168981483</v>
      </c>
      <c r="R104" s="17">
        <f t="shared" si="4"/>
        <v>40535.131168981483</v>
      </c>
      <c r="S104">
        <f t="shared" si="5"/>
        <v>2010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8305</v>
      </c>
      <c r="P105" t="s">
        <v>8307</v>
      </c>
      <c r="Q105" s="15">
        <f t="shared" si="3"/>
        <v>41682.805902777778</v>
      </c>
      <c r="R105" s="17">
        <f t="shared" si="4"/>
        <v>41705.805902777778</v>
      </c>
      <c r="S105">
        <f t="shared" si="5"/>
        <v>2014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8305</v>
      </c>
      <c r="P106" t="s">
        <v>8307</v>
      </c>
      <c r="Q106" s="15">
        <f t="shared" si="3"/>
        <v>40612.695208333331</v>
      </c>
      <c r="R106" s="17">
        <f t="shared" si="4"/>
        <v>40636.041666666664</v>
      </c>
      <c r="S106">
        <f t="shared" si="5"/>
        <v>2011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8305</v>
      </c>
      <c r="P107" t="s">
        <v>8307</v>
      </c>
      <c r="Q107" s="15">
        <f t="shared" si="3"/>
        <v>42485.724768518514</v>
      </c>
      <c r="R107" s="17">
        <f t="shared" si="4"/>
        <v>42504</v>
      </c>
      <c r="S107">
        <f t="shared" si="5"/>
        <v>2016</v>
      </c>
    </row>
    <row r="108" spans="1:19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8305</v>
      </c>
      <c r="P108" t="s">
        <v>8307</v>
      </c>
      <c r="Q108" s="15">
        <f t="shared" si="3"/>
        <v>40987.776631944449</v>
      </c>
      <c r="R108" s="17">
        <f t="shared" si="4"/>
        <v>41001.776631944449</v>
      </c>
      <c r="S108">
        <f t="shared" si="5"/>
        <v>2012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8305</v>
      </c>
      <c r="P109" t="s">
        <v>8307</v>
      </c>
      <c r="Q109" s="15">
        <f t="shared" si="3"/>
        <v>40635.982488425929</v>
      </c>
      <c r="R109" s="17">
        <f t="shared" si="4"/>
        <v>40657.982488425929</v>
      </c>
      <c r="S109">
        <f t="shared" si="5"/>
        <v>2011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8305</v>
      </c>
      <c r="P110" t="s">
        <v>8307</v>
      </c>
      <c r="Q110" s="15">
        <f t="shared" si="3"/>
        <v>41365.613078703704</v>
      </c>
      <c r="R110" s="17">
        <f t="shared" si="4"/>
        <v>41425.613078703704</v>
      </c>
      <c r="S110">
        <f t="shared" si="5"/>
        <v>2013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8305</v>
      </c>
      <c r="P111" t="s">
        <v>8307</v>
      </c>
      <c r="Q111" s="15">
        <f t="shared" si="3"/>
        <v>40570.025810185187</v>
      </c>
      <c r="R111" s="17">
        <f t="shared" si="4"/>
        <v>40600.025810185187</v>
      </c>
      <c r="S111">
        <f t="shared" si="5"/>
        <v>2011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8305</v>
      </c>
      <c r="P112" t="s">
        <v>8307</v>
      </c>
      <c r="Q112" s="15">
        <f t="shared" si="3"/>
        <v>41557.949687500004</v>
      </c>
      <c r="R112" s="17">
        <f t="shared" si="4"/>
        <v>41592.249305555553</v>
      </c>
      <c r="S112">
        <f t="shared" si="5"/>
        <v>2013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8305</v>
      </c>
      <c r="P113" t="s">
        <v>8307</v>
      </c>
      <c r="Q113" s="15">
        <f t="shared" si="3"/>
        <v>42125.333182870367</v>
      </c>
      <c r="R113" s="17">
        <f t="shared" si="4"/>
        <v>42155.333182870367</v>
      </c>
      <c r="S113">
        <f t="shared" si="5"/>
        <v>2015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8305</v>
      </c>
      <c r="P114" t="s">
        <v>8307</v>
      </c>
      <c r="Q114" s="15">
        <f t="shared" si="3"/>
        <v>41718.043032407404</v>
      </c>
      <c r="R114" s="17">
        <f t="shared" si="4"/>
        <v>41742.083333333336</v>
      </c>
      <c r="S114">
        <f t="shared" si="5"/>
        <v>2014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8305</v>
      </c>
      <c r="P115" t="s">
        <v>8307</v>
      </c>
      <c r="Q115" s="15">
        <f t="shared" si="3"/>
        <v>40753.758425925924</v>
      </c>
      <c r="R115" s="17">
        <f t="shared" si="4"/>
        <v>40761.625</v>
      </c>
      <c r="S115">
        <f t="shared" si="5"/>
        <v>2011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8305</v>
      </c>
      <c r="P116" t="s">
        <v>8307</v>
      </c>
      <c r="Q116" s="15">
        <f t="shared" si="3"/>
        <v>40861.27416666667</v>
      </c>
      <c r="R116" s="17">
        <f t="shared" si="4"/>
        <v>40921.27416666667</v>
      </c>
      <c r="S116">
        <f t="shared" si="5"/>
        <v>2011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8305</v>
      </c>
      <c r="P117" t="s">
        <v>8307</v>
      </c>
      <c r="Q117" s="15">
        <f t="shared" si="3"/>
        <v>40918.738935185182</v>
      </c>
      <c r="R117" s="17">
        <f t="shared" si="4"/>
        <v>40943.738935185182</v>
      </c>
      <c r="S117">
        <f t="shared" si="5"/>
        <v>2012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8305</v>
      </c>
      <c r="P118" t="s">
        <v>8307</v>
      </c>
      <c r="Q118" s="15">
        <f t="shared" si="3"/>
        <v>40595.497164351851</v>
      </c>
      <c r="R118" s="17">
        <f t="shared" si="4"/>
        <v>40641.455497685187</v>
      </c>
      <c r="S118">
        <f t="shared" si="5"/>
        <v>2011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8305</v>
      </c>
      <c r="P119" t="s">
        <v>8307</v>
      </c>
      <c r="Q119" s="15">
        <f t="shared" si="3"/>
        <v>40248.834999999999</v>
      </c>
      <c r="R119" s="17">
        <f t="shared" si="4"/>
        <v>40338.791666666664</v>
      </c>
      <c r="S119">
        <f t="shared" si="5"/>
        <v>2010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8305</v>
      </c>
      <c r="P120" t="s">
        <v>8307</v>
      </c>
      <c r="Q120" s="15">
        <f t="shared" si="3"/>
        <v>40723.053657407407</v>
      </c>
      <c r="R120" s="17">
        <f t="shared" si="4"/>
        <v>40753.053657407407</v>
      </c>
      <c r="S120">
        <f t="shared" si="5"/>
        <v>2011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8305</v>
      </c>
      <c r="P121" t="s">
        <v>8307</v>
      </c>
      <c r="Q121" s="15">
        <f t="shared" si="3"/>
        <v>40739.069282407407</v>
      </c>
      <c r="R121" s="17">
        <f t="shared" si="4"/>
        <v>40768.958333333336</v>
      </c>
      <c r="S121">
        <f t="shared" si="5"/>
        <v>2011</v>
      </c>
    </row>
    <row r="122" spans="1:19" ht="60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10" t="s">
        <v>8305</v>
      </c>
      <c r="P122" t="s">
        <v>8310</v>
      </c>
      <c r="Q122" s="15">
        <f t="shared" si="3"/>
        <v>41354.708460648151</v>
      </c>
      <c r="R122" s="17">
        <f t="shared" si="4"/>
        <v>41399.708460648151</v>
      </c>
      <c r="S122">
        <f t="shared" si="5"/>
        <v>2013</v>
      </c>
    </row>
    <row r="123" spans="1:19" ht="60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10" t="s">
        <v>8305</v>
      </c>
      <c r="P123" t="s">
        <v>8310</v>
      </c>
      <c r="Q123" s="15">
        <f t="shared" si="3"/>
        <v>41949.697962962964</v>
      </c>
      <c r="R123" s="17">
        <f t="shared" si="4"/>
        <v>41994.697962962964</v>
      </c>
      <c r="S123">
        <f t="shared" si="5"/>
        <v>2014</v>
      </c>
    </row>
    <row r="124" spans="1:19" ht="45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10" t="s">
        <v>8305</v>
      </c>
      <c r="P124" t="s">
        <v>8310</v>
      </c>
      <c r="Q124" s="15">
        <f t="shared" si="3"/>
        <v>40862.492939814816</v>
      </c>
      <c r="R124" s="17">
        <f t="shared" si="4"/>
        <v>40897.492939814816</v>
      </c>
      <c r="S124">
        <f t="shared" si="5"/>
        <v>2011</v>
      </c>
    </row>
    <row r="125" spans="1:19" ht="4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10" t="s">
        <v>8305</v>
      </c>
      <c r="P125" t="s">
        <v>8310</v>
      </c>
      <c r="Q125" s="15">
        <f t="shared" si="3"/>
        <v>41662.047500000001</v>
      </c>
      <c r="R125" s="17">
        <f t="shared" si="4"/>
        <v>41692.047500000001</v>
      </c>
      <c r="S125">
        <f t="shared" si="5"/>
        <v>2014</v>
      </c>
    </row>
    <row r="126" spans="1:19" ht="60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10" t="s">
        <v>8305</v>
      </c>
      <c r="P126" t="s">
        <v>8310</v>
      </c>
      <c r="Q126" s="15">
        <f t="shared" si="3"/>
        <v>40213.323599537034</v>
      </c>
      <c r="R126" s="17">
        <f t="shared" si="4"/>
        <v>40253.29583333333</v>
      </c>
      <c r="S126">
        <f t="shared" si="5"/>
        <v>2010</v>
      </c>
    </row>
    <row r="127" spans="1:19" ht="60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10" t="s">
        <v>8305</v>
      </c>
      <c r="P127" t="s">
        <v>8310</v>
      </c>
      <c r="Q127" s="15">
        <f t="shared" si="3"/>
        <v>41107.053067129629</v>
      </c>
      <c r="R127" s="17">
        <f t="shared" si="4"/>
        <v>41137.053067129629</v>
      </c>
      <c r="S127">
        <f t="shared" si="5"/>
        <v>2012</v>
      </c>
    </row>
    <row r="128" spans="1:19" ht="45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10" t="s">
        <v>8305</v>
      </c>
      <c r="P128" t="s">
        <v>8310</v>
      </c>
      <c r="Q128" s="15">
        <f t="shared" si="3"/>
        <v>40480.363483796296</v>
      </c>
      <c r="R128" s="17">
        <f t="shared" si="4"/>
        <v>40530.405150462961</v>
      </c>
      <c r="S128">
        <f t="shared" si="5"/>
        <v>2010</v>
      </c>
    </row>
    <row r="129" spans="1:19" ht="6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10" t="s">
        <v>8305</v>
      </c>
      <c r="P129" t="s">
        <v>8310</v>
      </c>
      <c r="Q129" s="15">
        <f t="shared" si="3"/>
        <v>40430.604328703703</v>
      </c>
      <c r="R129" s="17">
        <f t="shared" si="4"/>
        <v>40467.152083333334</v>
      </c>
      <c r="S129">
        <f t="shared" si="5"/>
        <v>2010</v>
      </c>
    </row>
    <row r="130" spans="1:19" ht="6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10" t="s">
        <v>8305</v>
      </c>
      <c r="P130" t="s">
        <v>8310</v>
      </c>
      <c r="Q130" s="15">
        <f t="shared" ref="Q130:Q193" si="6">(((J130/60)/60)/24)+DATE(1970,1,1)</f>
        <v>40870.774409722224</v>
      </c>
      <c r="R130" s="17">
        <f t="shared" ref="R130:R193" si="7">(((I130/60)/60)/24)+DATE(1970,1,1)</f>
        <v>40915.774409722224</v>
      </c>
      <c r="S130">
        <f t="shared" ref="S130:S193" si="8">YEAR(Q:Q)</f>
        <v>2011</v>
      </c>
    </row>
    <row r="131" spans="1:19" ht="60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10" t="s">
        <v>8305</v>
      </c>
      <c r="P131" t="s">
        <v>8310</v>
      </c>
      <c r="Q131" s="15">
        <f t="shared" si="6"/>
        <v>40332.923842592594</v>
      </c>
      <c r="R131" s="17">
        <f t="shared" si="7"/>
        <v>40412.736111111109</v>
      </c>
      <c r="S131">
        <f t="shared" si="8"/>
        <v>2010</v>
      </c>
    </row>
    <row r="132" spans="1:19" ht="60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10" t="s">
        <v>8305</v>
      </c>
      <c r="P132" t="s">
        <v>8310</v>
      </c>
      <c r="Q132" s="15">
        <f t="shared" si="6"/>
        <v>41401.565868055557</v>
      </c>
      <c r="R132" s="17">
        <f t="shared" si="7"/>
        <v>41431.565868055557</v>
      </c>
      <c r="S132">
        <f t="shared" si="8"/>
        <v>2013</v>
      </c>
    </row>
    <row r="133" spans="1:19" ht="45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10" t="s">
        <v>8305</v>
      </c>
      <c r="P133" t="s">
        <v>8310</v>
      </c>
      <c r="Q133" s="15">
        <f t="shared" si="6"/>
        <v>41013.787569444445</v>
      </c>
      <c r="R133" s="17">
        <f t="shared" si="7"/>
        <v>41045.791666666664</v>
      </c>
      <c r="S133">
        <f t="shared" si="8"/>
        <v>2012</v>
      </c>
    </row>
    <row r="134" spans="1:19" ht="4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10" t="s">
        <v>8305</v>
      </c>
      <c r="P134" t="s">
        <v>8310</v>
      </c>
      <c r="Q134" s="15">
        <f t="shared" si="6"/>
        <v>40266.662708333337</v>
      </c>
      <c r="R134" s="17">
        <f t="shared" si="7"/>
        <v>40330.165972222225</v>
      </c>
      <c r="S134">
        <f t="shared" si="8"/>
        <v>2010</v>
      </c>
    </row>
    <row r="135" spans="1:19" ht="60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10" t="s">
        <v>8305</v>
      </c>
      <c r="P135" t="s">
        <v>8310</v>
      </c>
      <c r="Q135" s="15">
        <f t="shared" si="6"/>
        <v>40924.650868055556</v>
      </c>
      <c r="R135" s="17">
        <f t="shared" si="7"/>
        <v>40954.650868055556</v>
      </c>
      <c r="S135">
        <f t="shared" si="8"/>
        <v>2012</v>
      </c>
    </row>
    <row r="136" spans="1:19" ht="4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10" t="s">
        <v>8305</v>
      </c>
      <c r="P136" t="s">
        <v>8310</v>
      </c>
      <c r="Q136" s="15">
        <f t="shared" si="6"/>
        <v>42263.952662037031</v>
      </c>
      <c r="R136" s="17">
        <f t="shared" si="7"/>
        <v>42294.083333333328</v>
      </c>
      <c r="S136">
        <f t="shared" si="8"/>
        <v>2015</v>
      </c>
    </row>
    <row r="137" spans="1:19" ht="30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10" t="s">
        <v>8305</v>
      </c>
      <c r="P137" t="s">
        <v>8310</v>
      </c>
      <c r="Q137" s="15">
        <f t="shared" si="6"/>
        <v>40588.526412037041</v>
      </c>
      <c r="R137" s="17">
        <f t="shared" si="7"/>
        <v>40618.48474537037</v>
      </c>
      <c r="S137">
        <f t="shared" si="8"/>
        <v>2011</v>
      </c>
    </row>
    <row r="138" spans="1:19" ht="60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10" t="s">
        <v>8305</v>
      </c>
      <c r="P138" t="s">
        <v>8310</v>
      </c>
      <c r="Q138" s="15">
        <f t="shared" si="6"/>
        <v>41319.769293981481</v>
      </c>
      <c r="R138" s="17">
        <f t="shared" si="7"/>
        <v>41349.769293981481</v>
      </c>
      <c r="S138">
        <f t="shared" si="8"/>
        <v>2013</v>
      </c>
    </row>
    <row r="139" spans="1:19" ht="60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10" t="s">
        <v>8305</v>
      </c>
      <c r="P139" t="s">
        <v>8310</v>
      </c>
      <c r="Q139" s="15">
        <f t="shared" si="6"/>
        <v>42479.626875000002</v>
      </c>
      <c r="R139" s="17">
        <f t="shared" si="7"/>
        <v>42509.626875000002</v>
      </c>
      <c r="S139">
        <f t="shared" si="8"/>
        <v>2016</v>
      </c>
    </row>
    <row r="140" spans="1:19" ht="6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10" t="s">
        <v>8305</v>
      </c>
      <c r="P140" t="s">
        <v>8310</v>
      </c>
      <c r="Q140" s="15">
        <f t="shared" si="6"/>
        <v>40682.051689814813</v>
      </c>
      <c r="R140" s="17">
        <f t="shared" si="7"/>
        <v>40712.051689814813</v>
      </c>
      <c r="S140">
        <f t="shared" si="8"/>
        <v>2011</v>
      </c>
    </row>
    <row r="141" spans="1:19" ht="60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10" t="s">
        <v>8305</v>
      </c>
      <c r="P141" t="s">
        <v>8310</v>
      </c>
      <c r="Q141" s="15">
        <f t="shared" si="6"/>
        <v>42072.738067129627</v>
      </c>
      <c r="R141" s="17">
        <f t="shared" si="7"/>
        <v>42102.738067129627</v>
      </c>
      <c r="S141">
        <f t="shared" si="8"/>
        <v>2015</v>
      </c>
    </row>
    <row r="142" spans="1:19" ht="4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10" t="s">
        <v>8305</v>
      </c>
      <c r="P142" t="s">
        <v>8310</v>
      </c>
      <c r="Q142" s="15">
        <f t="shared" si="6"/>
        <v>40330.755543981482</v>
      </c>
      <c r="R142" s="17">
        <f t="shared" si="7"/>
        <v>40376.415972222225</v>
      </c>
      <c r="S142">
        <f t="shared" si="8"/>
        <v>2010</v>
      </c>
    </row>
    <row r="143" spans="1:19" ht="4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10" t="s">
        <v>8305</v>
      </c>
      <c r="P143" t="s">
        <v>8310</v>
      </c>
      <c r="Q143" s="15">
        <f t="shared" si="6"/>
        <v>41017.885462962964</v>
      </c>
      <c r="R143" s="17">
        <f t="shared" si="7"/>
        <v>41067.621527777781</v>
      </c>
      <c r="S143">
        <f t="shared" si="8"/>
        <v>2012</v>
      </c>
    </row>
    <row r="144" spans="1:19" ht="30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10" t="s">
        <v>8305</v>
      </c>
      <c r="P144" t="s">
        <v>8310</v>
      </c>
      <c r="Q144" s="15">
        <f t="shared" si="6"/>
        <v>40555.24800925926</v>
      </c>
      <c r="R144" s="17">
        <f t="shared" si="7"/>
        <v>40600.24800925926</v>
      </c>
      <c r="S144">
        <f t="shared" si="8"/>
        <v>2011</v>
      </c>
    </row>
    <row r="145" spans="1:19" ht="6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10" t="s">
        <v>8305</v>
      </c>
      <c r="P145" t="s">
        <v>8310</v>
      </c>
      <c r="Q145" s="15">
        <f t="shared" si="6"/>
        <v>41149.954791666663</v>
      </c>
      <c r="R145" s="17">
        <f t="shared" si="7"/>
        <v>41179.954791666663</v>
      </c>
      <c r="S145">
        <f t="shared" si="8"/>
        <v>2012</v>
      </c>
    </row>
    <row r="146" spans="1:19" ht="6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10" t="s">
        <v>8305</v>
      </c>
      <c r="P146" t="s">
        <v>8310</v>
      </c>
      <c r="Q146" s="15">
        <f t="shared" si="6"/>
        <v>41010.620312500003</v>
      </c>
      <c r="R146" s="17">
        <f t="shared" si="7"/>
        <v>41040.620312500003</v>
      </c>
      <c r="S146">
        <f t="shared" si="8"/>
        <v>2012</v>
      </c>
    </row>
    <row r="147" spans="1:19" ht="6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10" t="s">
        <v>8305</v>
      </c>
      <c r="P147" t="s">
        <v>8310</v>
      </c>
      <c r="Q147" s="15">
        <f t="shared" si="6"/>
        <v>40267.245717592588</v>
      </c>
      <c r="R147" s="17">
        <f t="shared" si="7"/>
        <v>40308.844444444447</v>
      </c>
      <c r="S147">
        <f t="shared" si="8"/>
        <v>2010</v>
      </c>
    </row>
    <row r="148" spans="1:19" ht="6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10" t="s">
        <v>8305</v>
      </c>
      <c r="P148" t="s">
        <v>8310</v>
      </c>
      <c r="Q148" s="15">
        <f t="shared" si="6"/>
        <v>40205.174849537041</v>
      </c>
      <c r="R148" s="17">
        <f t="shared" si="7"/>
        <v>40291.160416666666</v>
      </c>
      <c r="S148">
        <f t="shared" si="8"/>
        <v>2010</v>
      </c>
    </row>
    <row r="149" spans="1:19" ht="45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10" t="s">
        <v>8305</v>
      </c>
      <c r="P149" t="s">
        <v>8310</v>
      </c>
      <c r="Q149" s="15">
        <f t="shared" si="6"/>
        <v>41785.452534722222</v>
      </c>
      <c r="R149" s="17">
        <f t="shared" si="7"/>
        <v>41815.452534722222</v>
      </c>
      <c r="S149">
        <f t="shared" si="8"/>
        <v>2014</v>
      </c>
    </row>
    <row r="150" spans="1:19" ht="60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10" t="s">
        <v>8305</v>
      </c>
      <c r="P150" t="s">
        <v>8310</v>
      </c>
      <c r="Q150" s="15">
        <f t="shared" si="6"/>
        <v>40809.15252314815</v>
      </c>
      <c r="R150" s="17">
        <f t="shared" si="7"/>
        <v>40854.194189814814</v>
      </c>
      <c r="S150">
        <f t="shared" si="8"/>
        <v>2011</v>
      </c>
    </row>
    <row r="151" spans="1:19" ht="6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10" t="s">
        <v>8305</v>
      </c>
      <c r="P151" t="s">
        <v>8310</v>
      </c>
      <c r="Q151" s="15">
        <f t="shared" si="6"/>
        <v>42758.197013888886</v>
      </c>
      <c r="R151" s="17">
        <f t="shared" si="7"/>
        <v>42788.197013888886</v>
      </c>
      <c r="S151">
        <f t="shared" si="8"/>
        <v>2017</v>
      </c>
    </row>
    <row r="152" spans="1:19" ht="4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10" t="s">
        <v>8305</v>
      </c>
      <c r="P152" t="s">
        <v>8310</v>
      </c>
      <c r="Q152" s="15">
        <f t="shared" si="6"/>
        <v>40637.866550925923</v>
      </c>
      <c r="R152" s="17">
        <f t="shared" si="7"/>
        <v>40688.166666666664</v>
      </c>
      <c r="S152">
        <f t="shared" si="8"/>
        <v>2011</v>
      </c>
    </row>
    <row r="153" spans="1:19" ht="60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10" t="s">
        <v>8305</v>
      </c>
      <c r="P153" t="s">
        <v>8310</v>
      </c>
      <c r="Q153" s="15">
        <f t="shared" si="6"/>
        <v>41612.10024305556</v>
      </c>
      <c r="R153" s="17">
        <f t="shared" si="7"/>
        <v>41641.333333333336</v>
      </c>
      <c r="S153">
        <f t="shared" si="8"/>
        <v>2013</v>
      </c>
    </row>
    <row r="154" spans="1:19" ht="60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10" t="s">
        <v>8305</v>
      </c>
      <c r="P154" t="s">
        <v>8310</v>
      </c>
      <c r="Q154" s="15">
        <f t="shared" si="6"/>
        <v>40235.900358796294</v>
      </c>
      <c r="R154" s="17">
        <f t="shared" si="7"/>
        <v>40296.78402777778</v>
      </c>
      <c r="S154">
        <f t="shared" si="8"/>
        <v>2010</v>
      </c>
    </row>
    <row r="155" spans="1:19" ht="60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10" t="s">
        <v>8305</v>
      </c>
      <c r="P155" t="s">
        <v>8310</v>
      </c>
      <c r="Q155" s="15">
        <f t="shared" si="6"/>
        <v>40697.498449074075</v>
      </c>
      <c r="R155" s="17">
        <f t="shared" si="7"/>
        <v>40727.498449074075</v>
      </c>
      <c r="S155">
        <f t="shared" si="8"/>
        <v>2011</v>
      </c>
    </row>
    <row r="156" spans="1:19" ht="60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10" t="s">
        <v>8305</v>
      </c>
      <c r="P156" t="s">
        <v>8310</v>
      </c>
      <c r="Q156" s="15">
        <f t="shared" si="6"/>
        <v>40969.912372685183</v>
      </c>
      <c r="R156" s="17">
        <f t="shared" si="7"/>
        <v>41004.290972222225</v>
      </c>
      <c r="S156">
        <f t="shared" si="8"/>
        <v>2012</v>
      </c>
    </row>
    <row r="157" spans="1:19" ht="4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10" t="s">
        <v>8305</v>
      </c>
      <c r="P157" t="s">
        <v>8310</v>
      </c>
      <c r="Q157" s="15">
        <f t="shared" si="6"/>
        <v>41193.032013888893</v>
      </c>
      <c r="R157" s="17">
        <f t="shared" si="7"/>
        <v>41223.073680555557</v>
      </c>
      <c r="S157">
        <f t="shared" si="8"/>
        <v>2012</v>
      </c>
    </row>
    <row r="158" spans="1:19" ht="6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10" t="s">
        <v>8305</v>
      </c>
      <c r="P158" t="s">
        <v>8310</v>
      </c>
      <c r="Q158" s="15">
        <f t="shared" si="6"/>
        <v>40967.081874999996</v>
      </c>
      <c r="R158" s="17">
        <f t="shared" si="7"/>
        <v>41027.040208333332</v>
      </c>
      <c r="S158">
        <f t="shared" si="8"/>
        <v>2012</v>
      </c>
    </row>
    <row r="159" spans="1:19" ht="60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10" t="s">
        <v>8305</v>
      </c>
      <c r="P159" t="s">
        <v>8310</v>
      </c>
      <c r="Q159" s="15">
        <f t="shared" si="6"/>
        <v>42117.891423611116</v>
      </c>
      <c r="R159" s="17">
        <f t="shared" si="7"/>
        <v>42147.891423611116</v>
      </c>
      <c r="S159">
        <f t="shared" si="8"/>
        <v>2015</v>
      </c>
    </row>
    <row r="160" spans="1:19" ht="4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10" t="s">
        <v>8305</v>
      </c>
      <c r="P160" t="s">
        <v>8310</v>
      </c>
      <c r="Q160" s="15">
        <f t="shared" si="6"/>
        <v>41164.040960648148</v>
      </c>
      <c r="R160" s="17">
        <f t="shared" si="7"/>
        <v>41194.040960648148</v>
      </c>
      <c r="S160">
        <f t="shared" si="8"/>
        <v>2012</v>
      </c>
    </row>
    <row r="161" spans="1:19" ht="6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10" t="s">
        <v>8305</v>
      </c>
      <c r="P161" t="s">
        <v>8310</v>
      </c>
      <c r="Q161" s="15">
        <f t="shared" si="6"/>
        <v>42759.244166666671</v>
      </c>
      <c r="R161" s="17">
        <f t="shared" si="7"/>
        <v>42793.084027777775</v>
      </c>
      <c r="S161">
        <f t="shared" si="8"/>
        <v>2017</v>
      </c>
    </row>
    <row r="162" spans="1:19" ht="60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10" t="s">
        <v>8305</v>
      </c>
      <c r="P162" t="s">
        <v>8310</v>
      </c>
      <c r="Q162" s="15">
        <f t="shared" si="6"/>
        <v>41744.590682870366</v>
      </c>
      <c r="R162" s="17">
        <f t="shared" si="7"/>
        <v>41789.590682870366</v>
      </c>
      <c r="S162">
        <f t="shared" si="8"/>
        <v>2014</v>
      </c>
    </row>
    <row r="163" spans="1:19" ht="6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10" t="s">
        <v>8305</v>
      </c>
      <c r="P163" t="s">
        <v>8310</v>
      </c>
      <c r="Q163" s="15">
        <f t="shared" si="6"/>
        <v>39950.163344907407</v>
      </c>
      <c r="R163" s="17">
        <f t="shared" si="7"/>
        <v>40035.80972222222</v>
      </c>
      <c r="S163">
        <f t="shared" si="8"/>
        <v>2009</v>
      </c>
    </row>
    <row r="164" spans="1:19" ht="4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10" t="s">
        <v>8305</v>
      </c>
      <c r="P164" t="s">
        <v>8310</v>
      </c>
      <c r="Q164" s="15">
        <f t="shared" si="6"/>
        <v>40194.920046296298</v>
      </c>
      <c r="R164" s="17">
        <f t="shared" si="7"/>
        <v>40231.916666666664</v>
      </c>
      <c r="S164">
        <f t="shared" si="8"/>
        <v>2010</v>
      </c>
    </row>
    <row r="165" spans="1:19" ht="3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10" t="s">
        <v>8305</v>
      </c>
      <c r="P165" t="s">
        <v>8310</v>
      </c>
      <c r="Q165" s="15">
        <f t="shared" si="6"/>
        <v>40675.71</v>
      </c>
      <c r="R165" s="17">
        <f t="shared" si="7"/>
        <v>40695.207638888889</v>
      </c>
      <c r="S165">
        <f t="shared" si="8"/>
        <v>2011</v>
      </c>
    </row>
    <row r="166" spans="1:19" ht="60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10" t="s">
        <v>8305</v>
      </c>
      <c r="P166" t="s">
        <v>8310</v>
      </c>
      <c r="Q166" s="15">
        <f t="shared" si="6"/>
        <v>40904.738194444442</v>
      </c>
      <c r="R166" s="17">
        <f t="shared" si="7"/>
        <v>40929.738194444442</v>
      </c>
      <c r="S166">
        <f t="shared" si="8"/>
        <v>2011</v>
      </c>
    </row>
    <row r="167" spans="1:19" ht="4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10" t="s">
        <v>8305</v>
      </c>
      <c r="P167" t="s">
        <v>8310</v>
      </c>
      <c r="Q167" s="15">
        <f t="shared" si="6"/>
        <v>41506.756111111114</v>
      </c>
      <c r="R167" s="17">
        <f t="shared" si="7"/>
        <v>41536.756111111114</v>
      </c>
      <c r="S167">
        <f t="shared" si="8"/>
        <v>2013</v>
      </c>
    </row>
    <row r="168" spans="1:19" ht="60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10" t="s">
        <v>8305</v>
      </c>
      <c r="P168" t="s">
        <v>8310</v>
      </c>
      <c r="Q168" s="15">
        <f t="shared" si="6"/>
        <v>41313.816249999996</v>
      </c>
      <c r="R168" s="17">
        <f t="shared" si="7"/>
        <v>41358.774583333332</v>
      </c>
      <c r="S168">
        <f t="shared" si="8"/>
        <v>2013</v>
      </c>
    </row>
    <row r="169" spans="1:19" ht="30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10" t="s">
        <v>8305</v>
      </c>
      <c r="P169" t="s">
        <v>8310</v>
      </c>
      <c r="Q169" s="15">
        <f t="shared" si="6"/>
        <v>41184.277986111112</v>
      </c>
      <c r="R169" s="17">
        <f t="shared" si="7"/>
        <v>41215.166666666664</v>
      </c>
      <c r="S169">
        <f t="shared" si="8"/>
        <v>2012</v>
      </c>
    </row>
    <row r="170" spans="1:19" ht="6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10" t="s">
        <v>8305</v>
      </c>
      <c r="P170" t="s">
        <v>8310</v>
      </c>
      <c r="Q170" s="15">
        <f t="shared" si="6"/>
        <v>41051.168900462959</v>
      </c>
      <c r="R170" s="17">
        <f t="shared" si="7"/>
        <v>41086.168900462959</v>
      </c>
      <c r="S170">
        <f t="shared" si="8"/>
        <v>2012</v>
      </c>
    </row>
    <row r="171" spans="1:19" ht="6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10" t="s">
        <v>8305</v>
      </c>
      <c r="P171" t="s">
        <v>8310</v>
      </c>
      <c r="Q171" s="15">
        <f t="shared" si="6"/>
        <v>41550.456412037034</v>
      </c>
      <c r="R171" s="17">
        <f t="shared" si="7"/>
        <v>41580.456412037034</v>
      </c>
      <c r="S171">
        <f t="shared" si="8"/>
        <v>2013</v>
      </c>
    </row>
    <row r="172" spans="1:19" ht="45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10" t="s">
        <v>8305</v>
      </c>
      <c r="P172" t="s">
        <v>8310</v>
      </c>
      <c r="Q172" s="15">
        <f t="shared" si="6"/>
        <v>40526.36917824074</v>
      </c>
      <c r="R172" s="17">
        <f t="shared" si="7"/>
        <v>40576.332638888889</v>
      </c>
      <c r="S172">
        <f t="shared" si="8"/>
        <v>2010</v>
      </c>
    </row>
    <row r="173" spans="1:19" ht="4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10" t="s">
        <v>8305</v>
      </c>
      <c r="P173" t="s">
        <v>8310</v>
      </c>
      <c r="Q173" s="15">
        <f t="shared" si="6"/>
        <v>41376.769050925926</v>
      </c>
      <c r="R173" s="17">
        <f t="shared" si="7"/>
        <v>41395.000694444447</v>
      </c>
      <c r="S173">
        <f t="shared" si="8"/>
        <v>2013</v>
      </c>
    </row>
    <row r="174" spans="1:19" ht="60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10" t="s">
        <v>8305</v>
      </c>
      <c r="P174" t="s">
        <v>8310</v>
      </c>
      <c r="Q174" s="15">
        <f t="shared" si="6"/>
        <v>40812.803229166668</v>
      </c>
      <c r="R174" s="17">
        <f t="shared" si="7"/>
        <v>40845.165972222225</v>
      </c>
      <c r="S174">
        <f t="shared" si="8"/>
        <v>2011</v>
      </c>
    </row>
    <row r="175" spans="1:19" ht="60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10" t="s">
        <v>8305</v>
      </c>
      <c r="P175" t="s">
        <v>8310</v>
      </c>
      <c r="Q175" s="15">
        <f t="shared" si="6"/>
        <v>41719.667986111112</v>
      </c>
      <c r="R175" s="17">
        <f t="shared" si="7"/>
        <v>41749.667986111112</v>
      </c>
      <c r="S175">
        <f t="shared" si="8"/>
        <v>2014</v>
      </c>
    </row>
    <row r="176" spans="1:19" ht="90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10" t="s">
        <v>8305</v>
      </c>
      <c r="P176" t="s">
        <v>8310</v>
      </c>
      <c r="Q176" s="15">
        <f t="shared" si="6"/>
        <v>40343.084421296298</v>
      </c>
      <c r="R176" s="17">
        <f t="shared" si="7"/>
        <v>40378.666666666664</v>
      </c>
      <c r="S176">
        <f t="shared" si="8"/>
        <v>2010</v>
      </c>
    </row>
    <row r="177" spans="1:19" ht="60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10" t="s">
        <v>8305</v>
      </c>
      <c r="P177" t="s">
        <v>8310</v>
      </c>
      <c r="Q177" s="15">
        <f t="shared" si="6"/>
        <v>41519.004733796297</v>
      </c>
      <c r="R177" s="17">
        <f t="shared" si="7"/>
        <v>41579</v>
      </c>
      <c r="S177">
        <f t="shared" si="8"/>
        <v>2013</v>
      </c>
    </row>
    <row r="178" spans="1:19" ht="4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10" t="s">
        <v>8305</v>
      </c>
      <c r="P178" t="s">
        <v>8310</v>
      </c>
      <c r="Q178" s="15">
        <f t="shared" si="6"/>
        <v>41134.475497685184</v>
      </c>
      <c r="R178" s="17">
        <f t="shared" si="7"/>
        <v>41159.475497685184</v>
      </c>
      <c r="S178">
        <f t="shared" si="8"/>
        <v>2012</v>
      </c>
    </row>
    <row r="179" spans="1:19" ht="6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10" t="s">
        <v>8305</v>
      </c>
      <c r="P179" t="s">
        <v>8310</v>
      </c>
      <c r="Q179" s="15">
        <f t="shared" si="6"/>
        <v>42089.72802083334</v>
      </c>
      <c r="R179" s="17">
        <f t="shared" si="7"/>
        <v>42125.165972222225</v>
      </c>
      <c r="S179">
        <f t="shared" si="8"/>
        <v>2015</v>
      </c>
    </row>
    <row r="180" spans="1:19" ht="30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10" t="s">
        <v>8305</v>
      </c>
      <c r="P180" t="s">
        <v>8310</v>
      </c>
      <c r="Q180" s="15">
        <f t="shared" si="6"/>
        <v>41709.463518518518</v>
      </c>
      <c r="R180" s="17">
        <f t="shared" si="7"/>
        <v>41768.875</v>
      </c>
      <c r="S180">
        <f t="shared" si="8"/>
        <v>2014</v>
      </c>
    </row>
    <row r="181" spans="1:19" ht="60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10" t="s">
        <v>8305</v>
      </c>
      <c r="P181" t="s">
        <v>8310</v>
      </c>
      <c r="Q181" s="15">
        <f t="shared" si="6"/>
        <v>40469.225231481483</v>
      </c>
      <c r="R181" s="17">
        <f t="shared" si="7"/>
        <v>40499.266898148147</v>
      </c>
      <c r="S181">
        <f t="shared" si="8"/>
        <v>2010</v>
      </c>
    </row>
    <row r="182" spans="1:19" ht="6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10" t="s">
        <v>8305</v>
      </c>
      <c r="P182" t="s">
        <v>8310</v>
      </c>
      <c r="Q182" s="15">
        <f t="shared" si="6"/>
        <v>40626.959930555553</v>
      </c>
      <c r="R182" s="17">
        <f t="shared" si="7"/>
        <v>40657.959930555553</v>
      </c>
      <c r="S182">
        <f t="shared" si="8"/>
        <v>2011</v>
      </c>
    </row>
    <row r="183" spans="1:19" ht="45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10" t="s">
        <v>8305</v>
      </c>
      <c r="P183" t="s">
        <v>8310</v>
      </c>
      <c r="Q183" s="15">
        <f t="shared" si="6"/>
        <v>41312.737673611111</v>
      </c>
      <c r="R183" s="17">
        <f t="shared" si="7"/>
        <v>41352.696006944447</v>
      </c>
      <c r="S183">
        <f t="shared" si="8"/>
        <v>2013</v>
      </c>
    </row>
    <row r="184" spans="1:19" ht="60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10" t="s">
        <v>8305</v>
      </c>
      <c r="P184" t="s">
        <v>8310</v>
      </c>
      <c r="Q184" s="15">
        <f t="shared" si="6"/>
        <v>40933.856921296298</v>
      </c>
      <c r="R184" s="17">
        <f t="shared" si="7"/>
        <v>40963.856921296298</v>
      </c>
      <c r="S184">
        <f t="shared" si="8"/>
        <v>2012</v>
      </c>
    </row>
    <row r="185" spans="1:19" ht="45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10" t="s">
        <v>8305</v>
      </c>
      <c r="P185" t="s">
        <v>8310</v>
      </c>
      <c r="Q185" s="15">
        <f t="shared" si="6"/>
        <v>41032.071134259262</v>
      </c>
      <c r="R185" s="17">
        <f t="shared" si="7"/>
        <v>41062.071134259262</v>
      </c>
      <c r="S185">
        <f t="shared" si="8"/>
        <v>2012</v>
      </c>
    </row>
    <row r="186" spans="1:19" ht="30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10" t="s">
        <v>8305</v>
      </c>
      <c r="P186" t="s">
        <v>8310</v>
      </c>
      <c r="Q186" s="15">
        <f t="shared" si="6"/>
        <v>41114.094872685186</v>
      </c>
      <c r="R186" s="17">
        <f t="shared" si="7"/>
        <v>41153.083333333336</v>
      </c>
      <c r="S186">
        <f t="shared" si="8"/>
        <v>2012</v>
      </c>
    </row>
    <row r="187" spans="1:19" ht="45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10" t="s">
        <v>8305</v>
      </c>
      <c r="P187" t="s">
        <v>8310</v>
      </c>
      <c r="Q187" s="15">
        <f t="shared" si="6"/>
        <v>40948.630196759259</v>
      </c>
      <c r="R187" s="17">
        <f t="shared" si="7"/>
        <v>40978.630196759259</v>
      </c>
      <c r="S187">
        <f t="shared" si="8"/>
        <v>2012</v>
      </c>
    </row>
    <row r="188" spans="1:19" ht="3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10" t="s">
        <v>8305</v>
      </c>
      <c r="P188" t="s">
        <v>8310</v>
      </c>
      <c r="Q188" s="15">
        <f t="shared" si="6"/>
        <v>41333.837187500001</v>
      </c>
      <c r="R188" s="17">
        <f t="shared" si="7"/>
        <v>41353.795520833337</v>
      </c>
      <c r="S188">
        <f t="shared" si="8"/>
        <v>2013</v>
      </c>
    </row>
    <row r="189" spans="1:19" ht="15.75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10" t="s">
        <v>8305</v>
      </c>
      <c r="P189" t="s">
        <v>8310</v>
      </c>
      <c r="Q189" s="15">
        <f t="shared" si="6"/>
        <v>41282.944456018515</v>
      </c>
      <c r="R189" s="17">
        <f t="shared" si="7"/>
        <v>41312.944456018515</v>
      </c>
      <c r="S189">
        <f t="shared" si="8"/>
        <v>2013</v>
      </c>
    </row>
    <row r="190" spans="1:19" ht="60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10" t="s">
        <v>8305</v>
      </c>
      <c r="P190" t="s">
        <v>8310</v>
      </c>
      <c r="Q190" s="15">
        <f t="shared" si="6"/>
        <v>40567.694560185184</v>
      </c>
      <c r="R190" s="17">
        <f t="shared" si="7"/>
        <v>40612.694560185184</v>
      </c>
      <c r="S190">
        <f t="shared" si="8"/>
        <v>2011</v>
      </c>
    </row>
    <row r="191" spans="1:19" ht="60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10" t="s">
        <v>8305</v>
      </c>
      <c r="P191" t="s">
        <v>8310</v>
      </c>
      <c r="Q191" s="15">
        <f t="shared" si="6"/>
        <v>41134.751550925925</v>
      </c>
      <c r="R191" s="17">
        <f t="shared" si="7"/>
        <v>41155.751550925925</v>
      </c>
      <c r="S191">
        <f t="shared" si="8"/>
        <v>2012</v>
      </c>
    </row>
    <row r="192" spans="1:19" ht="45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10" t="s">
        <v>8305</v>
      </c>
      <c r="P192" t="s">
        <v>8310</v>
      </c>
      <c r="Q192" s="15">
        <f t="shared" si="6"/>
        <v>40821.183136574073</v>
      </c>
      <c r="R192" s="17">
        <f t="shared" si="7"/>
        <v>40836.083333333336</v>
      </c>
      <c r="S192">
        <f t="shared" si="8"/>
        <v>2011</v>
      </c>
    </row>
    <row r="193" spans="1:19" ht="45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10" t="s">
        <v>8305</v>
      </c>
      <c r="P193" t="s">
        <v>8310</v>
      </c>
      <c r="Q193" s="15">
        <f t="shared" si="6"/>
        <v>40868.219814814816</v>
      </c>
      <c r="R193" s="17">
        <f t="shared" si="7"/>
        <v>40909.332638888889</v>
      </c>
      <c r="S193">
        <f t="shared" si="8"/>
        <v>2011</v>
      </c>
    </row>
    <row r="194" spans="1:19" ht="6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10" t="s">
        <v>8305</v>
      </c>
      <c r="P194" t="s">
        <v>8310</v>
      </c>
      <c r="Q194" s="15">
        <f t="shared" ref="Q194:Q257" si="9">(((J194/60)/60)/24)+DATE(1970,1,1)</f>
        <v>41348.877685185187</v>
      </c>
      <c r="R194" s="17">
        <f t="shared" ref="R194:R257" si="10">(((I194/60)/60)/24)+DATE(1970,1,1)</f>
        <v>41378.877685185187</v>
      </c>
      <c r="S194">
        <f t="shared" ref="S194:S257" si="11">YEAR(Q:Q)</f>
        <v>2013</v>
      </c>
    </row>
    <row r="195" spans="1:19" ht="60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10" t="s">
        <v>8305</v>
      </c>
      <c r="P195" t="s">
        <v>8310</v>
      </c>
      <c r="Q195" s="15">
        <f t="shared" si="9"/>
        <v>40357.227939814817</v>
      </c>
      <c r="R195" s="17">
        <f t="shared" si="10"/>
        <v>40401.665972222225</v>
      </c>
      <c r="S195">
        <f t="shared" si="11"/>
        <v>2010</v>
      </c>
    </row>
    <row r="196" spans="1:19" ht="6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10" t="s">
        <v>8305</v>
      </c>
      <c r="P196" t="s">
        <v>8310</v>
      </c>
      <c r="Q196" s="15">
        <f t="shared" si="9"/>
        <v>41304.833194444444</v>
      </c>
      <c r="R196" s="17">
        <f t="shared" si="10"/>
        <v>41334.833194444444</v>
      </c>
      <c r="S196">
        <f t="shared" si="11"/>
        <v>2013</v>
      </c>
    </row>
    <row r="197" spans="1:19" ht="45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10" t="s">
        <v>8305</v>
      </c>
      <c r="P197" t="s">
        <v>8310</v>
      </c>
      <c r="Q197" s="15">
        <f t="shared" si="9"/>
        <v>41113.77238425926</v>
      </c>
      <c r="R197" s="17">
        <f t="shared" si="10"/>
        <v>41143.77238425926</v>
      </c>
      <c r="S197">
        <f t="shared" si="11"/>
        <v>2012</v>
      </c>
    </row>
    <row r="198" spans="1:19" ht="45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10" t="s">
        <v>8305</v>
      </c>
      <c r="P198" t="s">
        <v>8310</v>
      </c>
      <c r="Q198" s="15">
        <f t="shared" si="9"/>
        <v>41950.923576388886</v>
      </c>
      <c r="R198" s="17">
        <f t="shared" si="10"/>
        <v>41984.207638888889</v>
      </c>
      <c r="S198">
        <f t="shared" si="11"/>
        <v>2014</v>
      </c>
    </row>
    <row r="199" spans="1:19" ht="4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10" t="s">
        <v>8305</v>
      </c>
      <c r="P199" t="s">
        <v>8310</v>
      </c>
      <c r="Q199" s="15">
        <f t="shared" si="9"/>
        <v>41589.676886574074</v>
      </c>
      <c r="R199" s="17">
        <f t="shared" si="10"/>
        <v>41619.676886574074</v>
      </c>
      <c r="S199">
        <f t="shared" si="11"/>
        <v>2013</v>
      </c>
    </row>
    <row r="200" spans="1:19" ht="45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10" t="s">
        <v>8305</v>
      </c>
      <c r="P200" t="s">
        <v>8310</v>
      </c>
      <c r="Q200" s="15">
        <f t="shared" si="9"/>
        <v>41330.038784722223</v>
      </c>
      <c r="R200" s="17">
        <f t="shared" si="10"/>
        <v>41359.997118055559</v>
      </c>
      <c r="S200">
        <f t="shared" si="11"/>
        <v>2013</v>
      </c>
    </row>
    <row r="201" spans="1:19" ht="60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10" t="s">
        <v>8305</v>
      </c>
      <c r="P201" t="s">
        <v>8310</v>
      </c>
      <c r="Q201" s="15">
        <f t="shared" si="9"/>
        <v>40123.83829861111</v>
      </c>
      <c r="R201" s="17">
        <f t="shared" si="10"/>
        <v>40211.332638888889</v>
      </c>
      <c r="S201">
        <f t="shared" si="11"/>
        <v>2009</v>
      </c>
    </row>
    <row r="202" spans="1:19" ht="60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10" t="s">
        <v>8305</v>
      </c>
      <c r="P202" t="s">
        <v>8310</v>
      </c>
      <c r="Q202" s="15">
        <f t="shared" si="9"/>
        <v>42331.551307870366</v>
      </c>
      <c r="R202" s="17">
        <f t="shared" si="10"/>
        <v>42360.958333333328</v>
      </c>
      <c r="S202">
        <f t="shared" si="11"/>
        <v>2015</v>
      </c>
    </row>
    <row r="203" spans="1:19" ht="45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10" t="s">
        <v>8305</v>
      </c>
      <c r="P203" t="s">
        <v>8310</v>
      </c>
      <c r="Q203" s="15">
        <f t="shared" si="9"/>
        <v>42647.446597222224</v>
      </c>
      <c r="R203" s="17">
        <f t="shared" si="10"/>
        <v>42682.488263888896</v>
      </c>
      <c r="S203">
        <f t="shared" si="11"/>
        <v>2016</v>
      </c>
    </row>
    <row r="204" spans="1:19" ht="45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10" t="s">
        <v>8305</v>
      </c>
      <c r="P204" t="s">
        <v>8310</v>
      </c>
      <c r="Q204" s="15">
        <f t="shared" si="9"/>
        <v>42473.57</v>
      </c>
      <c r="R204" s="17">
        <f t="shared" si="10"/>
        <v>42503.57</v>
      </c>
      <c r="S204">
        <f t="shared" si="11"/>
        <v>2016</v>
      </c>
    </row>
    <row r="205" spans="1:19" ht="60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10" t="s">
        <v>8305</v>
      </c>
      <c r="P205" t="s">
        <v>8310</v>
      </c>
      <c r="Q205" s="15">
        <f t="shared" si="9"/>
        <v>42697.32136574074</v>
      </c>
      <c r="R205" s="17">
        <f t="shared" si="10"/>
        <v>42725.332638888889</v>
      </c>
      <c r="S205">
        <f t="shared" si="11"/>
        <v>2016</v>
      </c>
    </row>
    <row r="206" spans="1:19" ht="4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10" t="s">
        <v>8305</v>
      </c>
      <c r="P206" t="s">
        <v>8310</v>
      </c>
      <c r="Q206" s="15">
        <f t="shared" si="9"/>
        <v>42184.626250000001</v>
      </c>
      <c r="R206" s="17">
        <f t="shared" si="10"/>
        <v>42217.626250000001</v>
      </c>
      <c r="S206">
        <f t="shared" si="11"/>
        <v>2015</v>
      </c>
    </row>
    <row r="207" spans="1:19" ht="45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10" t="s">
        <v>8305</v>
      </c>
      <c r="P207" t="s">
        <v>8310</v>
      </c>
      <c r="Q207" s="15">
        <f t="shared" si="9"/>
        <v>42689.187881944439</v>
      </c>
      <c r="R207" s="17">
        <f t="shared" si="10"/>
        <v>42724.187881944439</v>
      </c>
      <c r="S207">
        <f t="shared" si="11"/>
        <v>2016</v>
      </c>
    </row>
    <row r="208" spans="1:19" ht="45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10" t="s">
        <v>8305</v>
      </c>
      <c r="P208" t="s">
        <v>8310</v>
      </c>
      <c r="Q208" s="15">
        <f t="shared" si="9"/>
        <v>42775.314884259264</v>
      </c>
      <c r="R208" s="17">
        <f t="shared" si="10"/>
        <v>42808.956250000003</v>
      </c>
      <c r="S208">
        <f t="shared" si="11"/>
        <v>2017</v>
      </c>
    </row>
    <row r="209" spans="1:19" ht="6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10" t="s">
        <v>8305</v>
      </c>
      <c r="P209" t="s">
        <v>8310</v>
      </c>
      <c r="Q209" s="15">
        <f t="shared" si="9"/>
        <v>42058.235289351855</v>
      </c>
      <c r="R209" s="17">
        <f t="shared" si="10"/>
        <v>42085.333333333328</v>
      </c>
      <c r="S209">
        <f t="shared" si="11"/>
        <v>2015</v>
      </c>
    </row>
    <row r="210" spans="1:19" ht="45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10" t="s">
        <v>8305</v>
      </c>
      <c r="P210" t="s">
        <v>8310</v>
      </c>
      <c r="Q210" s="15">
        <f t="shared" si="9"/>
        <v>42278.946620370371</v>
      </c>
      <c r="R210" s="17">
        <f t="shared" si="10"/>
        <v>42309.166666666672</v>
      </c>
      <c r="S210">
        <f t="shared" si="11"/>
        <v>2015</v>
      </c>
    </row>
    <row r="211" spans="1:19" ht="45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10" t="s">
        <v>8305</v>
      </c>
      <c r="P211" t="s">
        <v>8310</v>
      </c>
      <c r="Q211" s="15">
        <f t="shared" si="9"/>
        <v>42291.46674768519</v>
      </c>
      <c r="R211" s="17">
        <f t="shared" si="10"/>
        <v>42315.166666666672</v>
      </c>
      <c r="S211">
        <f t="shared" si="11"/>
        <v>2015</v>
      </c>
    </row>
    <row r="212" spans="1:19" ht="60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10" t="s">
        <v>8305</v>
      </c>
      <c r="P212" t="s">
        <v>8310</v>
      </c>
      <c r="Q212" s="15">
        <f t="shared" si="9"/>
        <v>41379.515775462962</v>
      </c>
      <c r="R212" s="17">
        <f t="shared" si="10"/>
        <v>41411.165972222225</v>
      </c>
      <c r="S212">
        <f t="shared" si="11"/>
        <v>2013</v>
      </c>
    </row>
    <row r="213" spans="1:19" ht="4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10" t="s">
        <v>8305</v>
      </c>
      <c r="P213" t="s">
        <v>8310</v>
      </c>
      <c r="Q213" s="15">
        <f t="shared" si="9"/>
        <v>42507.581412037034</v>
      </c>
      <c r="R213" s="17">
        <f t="shared" si="10"/>
        <v>42538.581412037034</v>
      </c>
      <c r="S213">
        <f t="shared" si="11"/>
        <v>2016</v>
      </c>
    </row>
    <row r="214" spans="1:19" ht="60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10" t="s">
        <v>8305</v>
      </c>
      <c r="P214" t="s">
        <v>8310</v>
      </c>
      <c r="Q214" s="15">
        <f t="shared" si="9"/>
        <v>42263.680289351847</v>
      </c>
      <c r="R214" s="17">
        <f t="shared" si="10"/>
        <v>42305.333333333328</v>
      </c>
      <c r="S214">
        <f t="shared" si="11"/>
        <v>2015</v>
      </c>
    </row>
    <row r="215" spans="1:19" ht="60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10" t="s">
        <v>8305</v>
      </c>
      <c r="P215" t="s">
        <v>8310</v>
      </c>
      <c r="Q215" s="15">
        <f t="shared" si="9"/>
        <v>42437.636469907404</v>
      </c>
      <c r="R215" s="17">
        <f t="shared" si="10"/>
        <v>42467.59480324074</v>
      </c>
      <c r="S215">
        <f t="shared" si="11"/>
        <v>2016</v>
      </c>
    </row>
    <row r="216" spans="1:19" ht="60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10" t="s">
        <v>8305</v>
      </c>
      <c r="P216" t="s">
        <v>8310</v>
      </c>
      <c r="Q216" s="15">
        <f t="shared" si="9"/>
        <v>42101.682372685187</v>
      </c>
      <c r="R216" s="17">
        <f t="shared" si="10"/>
        <v>42139.791666666672</v>
      </c>
      <c r="S216">
        <f t="shared" si="11"/>
        <v>2015</v>
      </c>
    </row>
    <row r="217" spans="1:19" ht="6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10" t="s">
        <v>8305</v>
      </c>
      <c r="P217" t="s">
        <v>8310</v>
      </c>
      <c r="Q217" s="15">
        <f t="shared" si="9"/>
        <v>42101.737442129626</v>
      </c>
      <c r="R217" s="17">
        <f t="shared" si="10"/>
        <v>42132.916666666672</v>
      </c>
      <c r="S217">
        <f t="shared" si="11"/>
        <v>2015</v>
      </c>
    </row>
    <row r="218" spans="1:19" ht="45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10" t="s">
        <v>8305</v>
      </c>
      <c r="P218" t="s">
        <v>8310</v>
      </c>
      <c r="Q218" s="15">
        <f t="shared" si="9"/>
        <v>42291.596273148149</v>
      </c>
      <c r="R218" s="17">
        <f t="shared" si="10"/>
        <v>42321.637939814813</v>
      </c>
      <c r="S218">
        <f t="shared" si="11"/>
        <v>2015</v>
      </c>
    </row>
    <row r="219" spans="1:19" ht="6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10" t="s">
        <v>8305</v>
      </c>
      <c r="P219" t="s">
        <v>8310</v>
      </c>
      <c r="Q219" s="15">
        <f t="shared" si="9"/>
        <v>42047.128564814819</v>
      </c>
      <c r="R219" s="17">
        <f t="shared" si="10"/>
        <v>42077.086898148147</v>
      </c>
      <c r="S219">
        <f t="shared" si="11"/>
        <v>2015</v>
      </c>
    </row>
    <row r="220" spans="1:19" ht="60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10" t="s">
        <v>8305</v>
      </c>
      <c r="P220" t="s">
        <v>8310</v>
      </c>
      <c r="Q220" s="15">
        <f t="shared" si="9"/>
        <v>42559.755671296298</v>
      </c>
      <c r="R220" s="17">
        <f t="shared" si="10"/>
        <v>42616.041666666672</v>
      </c>
      <c r="S220">
        <f t="shared" si="11"/>
        <v>2016</v>
      </c>
    </row>
    <row r="221" spans="1:19" ht="45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10" t="s">
        <v>8305</v>
      </c>
      <c r="P221" t="s">
        <v>8310</v>
      </c>
      <c r="Q221" s="15">
        <f t="shared" si="9"/>
        <v>42093.760046296295</v>
      </c>
      <c r="R221" s="17">
        <f t="shared" si="10"/>
        <v>42123.760046296295</v>
      </c>
      <c r="S221">
        <f t="shared" si="11"/>
        <v>2015</v>
      </c>
    </row>
    <row r="222" spans="1:19" ht="4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10" t="s">
        <v>8305</v>
      </c>
      <c r="P222" t="s">
        <v>8310</v>
      </c>
      <c r="Q222" s="15">
        <f t="shared" si="9"/>
        <v>42772.669062500005</v>
      </c>
      <c r="R222" s="17">
        <f t="shared" si="10"/>
        <v>42802.875</v>
      </c>
      <c r="S222">
        <f t="shared" si="11"/>
        <v>2017</v>
      </c>
    </row>
    <row r="223" spans="1:19" ht="6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10" t="s">
        <v>8305</v>
      </c>
      <c r="P223" t="s">
        <v>8310</v>
      </c>
      <c r="Q223" s="15">
        <f t="shared" si="9"/>
        <v>41894.879606481481</v>
      </c>
      <c r="R223" s="17">
        <f t="shared" si="10"/>
        <v>41913.165972222225</v>
      </c>
      <c r="S223">
        <f t="shared" si="11"/>
        <v>2014</v>
      </c>
    </row>
    <row r="224" spans="1:19" ht="30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10" t="s">
        <v>8305</v>
      </c>
      <c r="P224" t="s">
        <v>8310</v>
      </c>
      <c r="Q224" s="15">
        <f t="shared" si="9"/>
        <v>42459.780844907407</v>
      </c>
      <c r="R224" s="17">
        <f t="shared" si="10"/>
        <v>42489.780844907407</v>
      </c>
      <c r="S224">
        <f t="shared" si="11"/>
        <v>2016</v>
      </c>
    </row>
    <row r="225" spans="1:19" ht="60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10" t="s">
        <v>8305</v>
      </c>
      <c r="P225" t="s">
        <v>8310</v>
      </c>
      <c r="Q225" s="15">
        <f t="shared" si="9"/>
        <v>41926.73778935185</v>
      </c>
      <c r="R225" s="17">
        <f t="shared" si="10"/>
        <v>41957.125</v>
      </c>
      <c r="S225">
        <f t="shared" si="11"/>
        <v>2014</v>
      </c>
    </row>
    <row r="226" spans="1:19" ht="60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10" t="s">
        <v>8305</v>
      </c>
      <c r="P226" t="s">
        <v>8310</v>
      </c>
      <c r="Q226" s="15">
        <f t="shared" si="9"/>
        <v>42111.970995370371</v>
      </c>
      <c r="R226" s="17">
        <f t="shared" si="10"/>
        <v>42156.097222222219</v>
      </c>
      <c r="S226">
        <f t="shared" si="11"/>
        <v>2015</v>
      </c>
    </row>
    <row r="227" spans="1:19" ht="4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10" t="s">
        <v>8305</v>
      </c>
      <c r="P227" t="s">
        <v>8310</v>
      </c>
      <c r="Q227" s="15">
        <f t="shared" si="9"/>
        <v>42114.944328703699</v>
      </c>
      <c r="R227" s="17">
        <f t="shared" si="10"/>
        <v>42144.944328703699</v>
      </c>
      <c r="S227">
        <f t="shared" si="11"/>
        <v>2015</v>
      </c>
    </row>
    <row r="228" spans="1:19" ht="60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10" t="s">
        <v>8305</v>
      </c>
      <c r="P228" t="s">
        <v>8310</v>
      </c>
      <c r="Q228" s="15">
        <f t="shared" si="9"/>
        <v>42261.500243055561</v>
      </c>
      <c r="R228" s="17">
        <f t="shared" si="10"/>
        <v>42291.500243055561</v>
      </c>
      <c r="S228">
        <f t="shared" si="11"/>
        <v>2015</v>
      </c>
    </row>
    <row r="229" spans="1:19" ht="60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10" t="s">
        <v>8305</v>
      </c>
      <c r="P229" t="s">
        <v>8310</v>
      </c>
      <c r="Q229" s="15">
        <f t="shared" si="9"/>
        <v>42292.495474537034</v>
      </c>
      <c r="R229" s="17">
        <f t="shared" si="10"/>
        <v>42322.537141203706</v>
      </c>
      <c r="S229">
        <f t="shared" si="11"/>
        <v>2015</v>
      </c>
    </row>
    <row r="230" spans="1:19" ht="60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10" t="s">
        <v>8305</v>
      </c>
      <c r="P230" t="s">
        <v>8310</v>
      </c>
      <c r="Q230" s="15">
        <f t="shared" si="9"/>
        <v>42207.58699074074</v>
      </c>
      <c r="R230" s="17">
        <f t="shared" si="10"/>
        <v>42237.58699074074</v>
      </c>
      <c r="S230">
        <f t="shared" si="11"/>
        <v>2015</v>
      </c>
    </row>
    <row r="231" spans="1:19" ht="45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10" t="s">
        <v>8305</v>
      </c>
      <c r="P231" t="s">
        <v>8310</v>
      </c>
      <c r="Q231" s="15">
        <f t="shared" si="9"/>
        <v>42760.498935185184</v>
      </c>
      <c r="R231" s="17">
        <f t="shared" si="10"/>
        <v>42790.498935185184</v>
      </c>
      <c r="S231">
        <f t="shared" si="11"/>
        <v>2017</v>
      </c>
    </row>
    <row r="232" spans="1:19" ht="45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10" t="s">
        <v>8305</v>
      </c>
      <c r="P232" t="s">
        <v>8310</v>
      </c>
      <c r="Q232" s="15">
        <f t="shared" si="9"/>
        <v>42586.066076388888</v>
      </c>
      <c r="R232" s="17">
        <f t="shared" si="10"/>
        <v>42624.165972222225</v>
      </c>
      <c r="S232">
        <f t="shared" si="11"/>
        <v>2016</v>
      </c>
    </row>
    <row r="233" spans="1:19" ht="60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10" t="s">
        <v>8305</v>
      </c>
      <c r="P233" t="s">
        <v>8310</v>
      </c>
      <c r="Q233" s="15">
        <f t="shared" si="9"/>
        <v>42427.964745370366</v>
      </c>
      <c r="R233" s="17">
        <f t="shared" si="10"/>
        <v>42467.923078703709</v>
      </c>
      <c r="S233">
        <f t="shared" si="11"/>
        <v>2016</v>
      </c>
    </row>
    <row r="234" spans="1:19" ht="60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10" t="s">
        <v>8305</v>
      </c>
      <c r="P234" t="s">
        <v>8310</v>
      </c>
      <c r="Q234" s="15">
        <f t="shared" si="9"/>
        <v>41890.167453703703</v>
      </c>
      <c r="R234" s="17">
        <f t="shared" si="10"/>
        <v>41920.167453703703</v>
      </c>
      <c r="S234">
        <f t="shared" si="11"/>
        <v>2014</v>
      </c>
    </row>
    <row r="235" spans="1:19" ht="60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10" t="s">
        <v>8305</v>
      </c>
      <c r="P235" t="s">
        <v>8310</v>
      </c>
      <c r="Q235" s="15">
        <f t="shared" si="9"/>
        <v>42297.791886574079</v>
      </c>
      <c r="R235" s="17">
        <f t="shared" si="10"/>
        <v>42327.833553240736</v>
      </c>
      <c r="S235">
        <f t="shared" si="11"/>
        <v>2015</v>
      </c>
    </row>
    <row r="236" spans="1:19" ht="60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10" t="s">
        <v>8305</v>
      </c>
      <c r="P236" t="s">
        <v>8310</v>
      </c>
      <c r="Q236" s="15">
        <f t="shared" si="9"/>
        <v>42438.827789351853</v>
      </c>
      <c r="R236" s="17">
        <f t="shared" si="10"/>
        <v>42468.786122685182</v>
      </c>
      <c r="S236">
        <f t="shared" si="11"/>
        <v>2016</v>
      </c>
    </row>
    <row r="237" spans="1:19" ht="45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10" t="s">
        <v>8305</v>
      </c>
      <c r="P237" t="s">
        <v>8310</v>
      </c>
      <c r="Q237" s="15">
        <f t="shared" si="9"/>
        <v>41943.293912037036</v>
      </c>
      <c r="R237" s="17">
        <f t="shared" si="10"/>
        <v>41974.3355787037</v>
      </c>
      <c r="S237">
        <f t="shared" si="11"/>
        <v>2014</v>
      </c>
    </row>
    <row r="238" spans="1:19" ht="4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10" t="s">
        <v>8305</v>
      </c>
      <c r="P238" t="s">
        <v>8310</v>
      </c>
      <c r="Q238" s="15">
        <f t="shared" si="9"/>
        <v>42415.803159722222</v>
      </c>
      <c r="R238" s="17">
        <f t="shared" si="10"/>
        <v>42445.761493055557</v>
      </c>
      <c r="S238">
        <f t="shared" si="11"/>
        <v>2016</v>
      </c>
    </row>
    <row r="239" spans="1:19" ht="60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10" t="s">
        <v>8305</v>
      </c>
      <c r="P239" t="s">
        <v>8310</v>
      </c>
      <c r="Q239" s="15">
        <f t="shared" si="9"/>
        <v>42078.222187499996</v>
      </c>
      <c r="R239" s="17">
        <f t="shared" si="10"/>
        <v>42118.222187499996</v>
      </c>
      <c r="S239">
        <f t="shared" si="11"/>
        <v>2015</v>
      </c>
    </row>
    <row r="240" spans="1:19" ht="45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10" t="s">
        <v>8305</v>
      </c>
      <c r="P240" t="s">
        <v>8310</v>
      </c>
      <c r="Q240" s="15">
        <f t="shared" si="9"/>
        <v>42507.860196759255</v>
      </c>
      <c r="R240" s="17">
        <f t="shared" si="10"/>
        <v>42536.625</v>
      </c>
      <c r="S240">
        <f t="shared" si="11"/>
        <v>2016</v>
      </c>
    </row>
    <row r="241" spans="1:19" ht="45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10" t="s">
        <v>8305</v>
      </c>
      <c r="P241" t="s">
        <v>8310</v>
      </c>
      <c r="Q241" s="15">
        <f t="shared" si="9"/>
        <v>41935.070486111108</v>
      </c>
      <c r="R241" s="17">
        <f t="shared" si="10"/>
        <v>41957.216666666667</v>
      </c>
      <c r="S241">
        <f t="shared" si="11"/>
        <v>2014</v>
      </c>
    </row>
    <row r="242" spans="1:19" ht="60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10" t="s">
        <v>8305</v>
      </c>
      <c r="P242" t="s">
        <v>8310</v>
      </c>
      <c r="Q242" s="15">
        <f t="shared" si="9"/>
        <v>42163.897916666669</v>
      </c>
      <c r="R242" s="17">
        <f t="shared" si="10"/>
        <v>42208.132638888885</v>
      </c>
      <c r="S242">
        <f t="shared" si="11"/>
        <v>2015</v>
      </c>
    </row>
    <row r="243" spans="1:19" ht="60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10" t="s">
        <v>8305</v>
      </c>
      <c r="P243" t="s">
        <v>8310</v>
      </c>
      <c r="Q243" s="15">
        <f t="shared" si="9"/>
        <v>41936.001226851848</v>
      </c>
      <c r="R243" s="17">
        <f t="shared" si="10"/>
        <v>41966.042893518519</v>
      </c>
      <c r="S243">
        <f t="shared" si="11"/>
        <v>2014</v>
      </c>
    </row>
    <row r="244" spans="1:19" ht="6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10" t="s">
        <v>8305</v>
      </c>
      <c r="P244" t="s">
        <v>8310</v>
      </c>
      <c r="Q244" s="15">
        <f t="shared" si="9"/>
        <v>41837.210543981484</v>
      </c>
      <c r="R244" s="17">
        <f t="shared" si="10"/>
        <v>41859</v>
      </c>
      <c r="S244">
        <f t="shared" si="11"/>
        <v>2014</v>
      </c>
    </row>
    <row r="245" spans="1:19" ht="60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10" t="s">
        <v>8305</v>
      </c>
      <c r="P245" t="s">
        <v>8310</v>
      </c>
      <c r="Q245" s="15">
        <f t="shared" si="9"/>
        <v>40255.744629629626</v>
      </c>
      <c r="R245" s="17">
        <f t="shared" si="10"/>
        <v>40300.806944444441</v>
      </c>
      <c r="S245">
        <f t="shared" si="11"/>
        <v>2010</v>
      </c>
    </row>
    <row r="246" spans="1:19" ht="6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10" t="s">
        <v>8305</v>
      </c>
      <c r="P246" t="s">
        <v>8310</v>
      </c>
      <c r="Q246" s="15">
        <f t="shared" si="9"/>
        <v>41780.859629629631</v>
      </c>
      <c r="R246" s="17">
        <f t="shared" si="10"/>
        <v>41811.165972222225</v>
      </c>
      <c r="S246">
        <f t="shared" si="11"/>
        <v>2014</v>
      </c>
    </row>
    <row r="247" spans="1:19" ht="4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10" t="s">
        <v>8305</v>
      </c>
      <c r="P247" t="s">
        <v>8310</v>
      </c>
      <c r="Q247" s="15">
        <f t="shared" si="9"/>
        <v>41668.606469907405</v>
      </c>
      <c r="R247" s="17">
        <f t="shared" si="10"/>
        <v>41698.606469907405</v>
      </c>
      <c r="S247">
        <f t="shared" si="11"/>
        <v>2014</v>
      </c>
    </row>
    <row r="248" spans="1:19" ht="4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10" t="s">
        <v>8305</v>
      </c>
      <c r="P248" t="s">
        <v>8310</v>
      </c>
      <c r="Q248" s="15">
        <f t="shared" si="9"/>
        <v>41019.793032407404</v>
      </c>
      <c r="R248" s="17">
        <f t="shared" si="10"/>
        <v>41049.793032407404</v>
      </c>
      <c r="S248">
        <f t="shared" si="11"/>
        <v>2012</v>
      </c>
    </row>
    <row r="249" spans="1:19" ht="60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10" t="s">
        <v>8305</v>
      </c>
      <c r="P249" t="s">
        <v>8310</v>
      </c>
      <c r="Q249" s="15">
        <f t="shared" si="9"/>
        <v>41355.577291666668</v>
      </c>
      <c r="R249" s="17">
        <f t="shared" si="10"/>
        <v>41395.207638888889</v>
      </c>
      <c r="S249">
        <f t="shared" si="11"/>
        <v>2013</v>
      </c>
    </row>
    <row r="250" spans="1:19" ht="6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10" t="s">
        <v>8305</v>
      </c>
      <c r="P250" t="s">
        <v>8310</v>
      </c>
      <c r="Q250" s="15">
        <f t="shared" si="9"/>
        <v>42043.605578703704</v>
      </c>
      <c r="R250" s="17">
        <f t="shared" si="10"/>
        <v>42078.563912037032</v>
      </c>
      <c r="S250">
        <f t="shared" si="11"/>
        <v>2015</v>
      </c>
    </row>
    <row r="251" spans="1:19" ht="60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10" t="s">
        <v>8305</v>
      </c>
      <c r="P251" t="s">
        <v>8310</v>
      </c>
      <c r="Q251" s="15">
        <f t="shared" si="9"/>
        <v>40893.551724537036</v>
      </c>
      <c r="R251" s="17">
        <f t="shared" si="10"/>
        <v>40923.551724537036</v>
      </c>
      <c r="S251">
        <f t="shared" si="11"/>
        <v>2011</v>
      </c>
    </row>
    <row r="252" spans="1:19" ht="60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10" t="s">
        <v>8305</v>
      </c>
      <c r="P252" t="s">
        <v>8310</v>
      </c>
      <c r="Q252" s="15">
        <f t="shared" si="9"/>
        <v>42711.795138888891</v>
      </c>
      <c r="R252" s="17">
        <f t="shared" si="10"/>
        <v>42741.795138888891</v>
      </c>
      <c r="S252">
        <f t="shared" si="11"/>
        <v>2016</v>
      </c>
    </row>
    <row r="253" spans="1:19" ht="60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10" t="s">
        <v>8305</v>
      </c>
      <c r="P253" t="s">
        <v>8310</v>
      </c>
      <c r="Q253" s="15">
        <f t="shared" si="9"/>
        <v>41261.767812500002</v>
      </c>
      <c r="R253" s="17">
        <f t="shared" si="10"/>
        <v>41306.767812500002</v>
      </c>
      <c r="S253">
        <f t="shared" si="11"/>
        <v>2012</v>
      </c>
    </row>
    <row r="254" spans="1:19" ht="30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10" t="s">
        <v>8305</v>
      </c>
      <c r="P254" t="s">
        <v>8310</v>
      </c>
      <c r="Q254" s="15">
        <f t="shared" si="9"/>
        <v>42425.576898148152</v>
      </c>
      <c r="R254" s="17">
        <f t="shared" si="10"/>
        <v>42465.666666666672</v>
      </c>
      <c r="S254">
        <f t="shared" si="11"/>
        <v>2016</v>
      </c>
    </row>
    <row r="255" spans="1:19" ht="4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10" t="s">
        <v>8305</v>
      </c>
      <c r="P255" t="s">
        <v>8310</v>
      </c>
      <c r="Q255" s="15">
        <f t="shared" si="9"/>
        <v>41078.91201388889</v>
      </c>
      <c r="R255" s="17">
        <f t="shared" si="10"/>
        <v>41108.91201388889</v>
      </c>
      <c r="S255">
        <f t="shared" si="11"/>
        <v>2012</v>
      </c>
    </row>
    <row r="256" spans="1:19" ht="60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10" t="s">
        <v>8305</v>
      </c>
      <c r="P256" t="s">
        <v>8310</v>
      </c>
      <c r="Q256" s="15">
        <f t="shared" si="9"/>
        <v>40757.889247685183</v>
      </c>
      <c r="R256" s="17">
        <f t="shared" si="10"/>
        <v>40802.889247685183</v>
      </c>
      <c r="S256">
        <f t="shared" si="11"/>
        <v>2011</v>
      </c>
    </row>
    <row r="257" spans="1:19" ht="60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10" t="s">
        <v>8305</v>
      </c>
      <c r="P257" t="s">
        <v>8310</v>
      </c>
      <c r="Q257" s="15">
        <f t="shared" si="9"/>
        <v>41657.985081018516</v>
      </c>
      <c r="R257" s="17">
        <f t="shared" si="10"/>
        <v>41699.720833333333</v>
      </c>
      <c r="S257">
        <f t="shared" si="11"/>
        <v>2014</v>
      </c>
    </row>
    <row r="258" spans="1:19" ht="6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10" t="s">
        <v>8305</v>
      </c>
      <c r="P258" t="s">
        <v>8310</v>
      </c>
      <c r="Q258" s="15">
        <f t="shared" ref="Q258:Q321" si="12">(((J258/60)/60)/24)+DATE(1970,1,1)</f>
        <v>42576.452731481477</v>
      </c>
      <c r="R258" s="17">
        <f t="shared" ref="R258:R321" si="13">(((I258/60)/60)/24)+DATE(1970,1,1)</f>
        <v>42607.452731481477</v>
      </c>
      <c r="S258">
        <f t="shared" ref="S258:S321" si="14">YEAR(Q:Q)</f>
        <v>2016</v>
      </c>
    </row>
    <row r="259" spans="1:19" ht="45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10" t="s">
        <v>8305</v>
      </c>
      <c r="P259" t="s">
        <v>8310</v>
      </c>
      <c r="Q259" s="15">
        <f t="shared" si="12"/>
        <v>42292.250787037032</v>
      </c>
      <c r="R259" s="17">
        <f t="shared" si="13"/>
        <v>42322.292361111111</v>
      </c>
      <c r="S259">
        <f t="shared" si="14"/>
        <v>2015</v>
      </c>
    </row>
    <row r="260" spans="1:19" ht="6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10" t="s">
        <v>8305</v>
      </c>
      <c r="P260" t="s">
        <v>8310</v>
      </c>
      <c r="Q260" s="15">
        <f t="shared" si="12"/>
        <v>42370.571851851855</v>
      </c>
      <c r="R260" s="17">
        <f t="shared" si="13"/>
        <v>42394.994444444441</v>
      </c>
      <c r="S260">
        <f t="shared" si="14"/>
        <v>2016</v>
      </c>
    </row>
    <row r="261" spans="1:19" ht="60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10" t="s">
        <v>8305</v>
      </c>
      <c r="P261" t="s">
        <v>8310</v>
      </c>
      <c r="Q261" s="15">
        <f t="shared" si="12"/>
        <v>40987.688333333332</v>
      </c>
      <c r="R261" s="17">
        <f t="shared" si="13"/>
        <v>41032.688333333332</v>
      </c>
      <c r="S261">
        <f t="shared" si="14"/>
        <v>2012</v>
      </c>
    </row>
    <row r="262" spans="1:19" ht="6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10" t="s">
        <v>8305</v>
      </c>
      <c r="P262" t="s">
        <v>8310</v>
      </c>
      <c r="Q262" s="15">
        <f t="shared" si="12"/>
        <v>42367.719814814816</v>
      </c>
      <c r="R262" s="17">
        <f t="shared" si="13"/>
        <v>42392.719814814816</v>
      </c>
      <c r="S262">
        <f t="shared" si="14"/>
        <v>2015</v>
      </c>
    </row>
    <row r="263" spans="1:19" ht="45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10" t="s">
        <v>8305</v>
      </c>
      <c r="P263" t="s">
        <v>8310</v>
      </c>
      <c r="Q263" s="15">
        <f t="shared" si="12"/>
        <v>41085.698113425926</v>
      </c>
      <c r="R263" s="17">
        <f t="shared" si="13"/>
        <v>41120.208333333336</v>
      </c>
      <c r="S263">
        <f t="shared" si="14"/>
        <v>2012</v>
      </c>
    </row>
    <row r="264" spans="1:19" ht="60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10" t="s">
        <v>8305</v>
      </c>
      <c r="P264" t="s">
        <v>8310</v>
      </c>
      <c r="Q264" s="15">
        <f t="shared" si="12"/>
        <v>41144.709490740745</v>
      </c>
      <c r="R264" s="17">
        <f t="shared" si="13"/>
        <v>41158.709490740745</v>
      </c>
      <c r="S264">
        <f t="shared" si="14"/>
        <v>2012</v>
      </c>
    </row>
    <row r="265" spans="1:19" ht="60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10" t="s">
        <v>8305</v>
      </c>
      <c r="P265" t="s">
        <v>8310</v>
      </c>
      <c r="Q265" s="15">
        <f t="shared" si="12"/>
        <v>41755.117581018516</v>
      </c>
      <c r="R265" s="17">
        <f t="shared" si="13"/>
        <v>41778.117581018516</v>
      </c>
      <c r="S265">
        <f t="shared" si="14"/>
        <v>2014</v>
      </c>
    </row>
    <row r="266" spans="1:19" ht="60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10" t="s">
        <v>8305</v>
      </c>
      <c r="P266" t="s">
        <v>8310</v>
      </c>
      <c r="Q266" s="15">
        <f t="shared" si="12"/>
        <v>41980.781793981485</v>
      </c>
      <c r="R266" s="17">
        <f t="shared" si="13"/>
        <v>42010.781793981485</v>
      </c>
      <c r="S266">
        <f t="shared" si="14"/>
        <v>2014</v>
      </c>
    </row>
    <row r="267" spans="1:19" ht="60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10" t="s">
        <v>8305</v>
      </c>
      <c r="P267" t="s">
        <v>8310</v>
      </c>
      <c r="Q267" s="15">
        <f t="shared" si="12"/>
        <v>41934.584502314814</v>
      </c>
      <c r="R267" s="17">
        <f t="shared" si="13"/>
        <v>41964.626168981486</v>
      </c>
      <c r="S267">
        <f t="shared" si="14"/>
        <v>2014</v>
      </c>
    </row>
    <row r="268" spans="1:19" ht="60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10" t="s">
        <v>8305</v>
      </c>
      <c r="P268" t="s">
        <v>8310</v>
      </c>
      <c r="Q268" s="15">
        <f t="shared" si="12"/>
        <v>42211.951284722221</v>
      </c>
      <c r="R268" s="17">
        <f t="shared" si="13"/>
        <v>42226.951284722221</v>
      </c>
      <c r="S268">
        <f t="shared" si="14"/>
        <v>2015</v>
      </c>
    </row>
    <row r="269" spans="1:19" ht="60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10" t="s">
        <v>8305</v>
      </c>
      <c r="P269" t="s">
        <v>8310</v>
      </c>
      <c r="Q269" s="15">
        <f t="shared" si="12"/>
        <v>42200.67659722222</v>
      </c>
      <c r="R269" s="17">
        <f t="shared" si="13"/>
        <v>42231.25</v>
      </c>
      <c r="S269">
        <f t="shared" si="14"/>
        <v>2015</v>
      </c>
    </row>
    <row r="270" spans="1:19" ht="45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10" t="s">
        <v>8305</v>
      </c>
      <c r="P270" t="s">
        <v>8310</v>
      </c>
      <c r="Q270" s="15">
        <f t="shared" si="12"/>
        <v>42549.076157407413</v>
      </c>
      <c r="R270" s="17">
        <f t="shared" si="13"/>
        <v>42579.076157407413</v>
      </c>
      <c r="S270">
        <f t="shared" si="14"/>
        <v>2016</v>
      </c>
    </row>
    <row r="271" spans="1:19" ht="60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10" t="s">
        <v>8305</v>
      </c>
      <c r="P271" t="s">
        <v>8310</v>
      </c>
      <c r="Q271" s="15">
        <f t="shared" si="12"/>
        <v>41674.063078703701</v>
      </c>
      <c r="R271" s="17">
        <f t="shared" si="13"/>
        <v>41705.957638888889</v>
      </c>
      <c r="S271">
        <f t="shared" si="14"/>
        <v>2014</v>
      </c>
    </row>
    <row r="272" spans="1:19" ht="45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10" t="s">
        <v>8305</v>
      </c>
      <c r="P272" t="s">
        <v>8310</v>
      </c>
      <c r="Q272" s="15">
        <f t="shared" si="12"/>
        <v>42112.036712962959</v>
      </c>
      <c r="R272" s="17">
        <f t="shared" si="13"/>
        <v>42132.036712962959</v>
      </c>
      <c r="S272">
        <f t="shared" si="14"/>
        <v>2015</v>
      </c>
    </row>
    <row r="273" spans="1:19" ht="45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10" t="s">
        <v>8305</v>
      </c>
      <c r="P273" t="s">
        <v>8310</v>
      </c>
      <c r="Q273" s="15">
        <f t="shared" si="12"/>
        <v>40865.042256944449</v>
      </c>
      <c r="R273" s="17">
        <f t="shared" si="13"/>
        <v>40895.040972222225</v>
      </c>
      <c r="S273">
        <f t="shared" si="14"/>
        <v>2011</v>
      </c>
    </row>
    <row r="274" spans="1:19" ht="60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10" t="s">
        <v>8305</v>
      </c>
      <c r="P274" t="s">
        <v>8310</v>
      </c>
      <c r="Q274" s="15">
        <f t="shared" si="12"/>
        <v>40763.717256944445</v>
      </c>
      <c r="R274" s="17">
        <f t="shared" si="13"/>
        <v>40794.125</v>
      </c>
      <c r="S274">
        <f t="shared" si="14"/>
        <v>2011</v>
      </c>
    </row>
    <row r="275" spans="1:19" ht="45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10" t="s">
        <v>8305</v>
      </c>
      <c r="P275" t="s">
        <v>8310</v>
      </c>
      <c r="Q275" s="15">
        <f t="shared" si="12"/>
        <v>41526.708935185183</v>
      </c>
      <c r="R275" s="17">
        <f t="shared" si="13"/>
        <v>41557.708935185183</v>
      </c>
      <c r="S275">
        <f t="shared" si="14"/>
        <v>2013</v>
      </c>
    </row>
    <row r="276" spans="1:19" ht="60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10" t="s">
        <v>8305</v>
      </c>
      <c r="P276" t="s">
        <v>8310</v>
      </c>
      <c r="Q276" s="15">
        <f t="shared" si="12"/>
        <v>42417.818078703705</v>
      </c>
      <c r="R276" s="17">
        <f t="shared" si="13"/>
        <v>42477.776412037041</v>
      </c>
      <c r="S276">
        <f t="shared" si="14"/>
        <v>2016</v>
      </c>
    </row>
    <row r="277" spans="1:19" ht="4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10" t="s">
        <v>8305</v>
      </c>
      <c r="P277" t="s">
        <v>8310</v>
      </c>
      <c r="Q277" s="15">
        <f t="shared" si="12"/>
        <v>40990.909259259257</v>
      </c>
      <c r="R277" s="17">
        <f t="shared" si="13"/>
        <v>41026.897222222222</v>
      </c>
      <c r="S277">
        <f t="shared" si="14"/>
        <v>2012</v>
      </c>
    </row>
    <row r="278" spans="1:19" ht="45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10" t="s">
        <v>8305</v>
      </c>
      <c r="P278" t="s">
        <v>8310</v>
      </c>
      <c r="Q278" s="15">
        <f t="shared" si="12"/>
        <v>41082.564884259256</v>
      </c>
      <c r="R278" s="17">
        <f t="shared" si="13"/>
        <v>41097.564884259256</v>
      </c>
      <c r="S278">
        <f t="shared" si="14"/>
        <v>2012</v>
      </c>
    </row>
    <row r="279" spans="1:19" ht="6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10" t="s">
        <v>8305</v>
      </c>
      <c r="P279" t="s">
        <v>8310</v>
      </c>
      <c r="Q279" s="15">
        <f t="shared" si="12"/>
        <v>40379.776435185187</v>
      </c>
      <c r="R279" s="17">
        <f t="shared" si="13"/>
        <v>40422.155555555553</v>
      </c>
      <c r="S279">
        <f t="shared" si="14"/>
        <v>2010</v>
      </c>
    </row>
    <row r="280" spans="1:19" ht="4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10" t="s">
        <v>8305</v>
      </c>
      <c r="P280" t="s">
        <v>8310</v>
      </c>
      <c r="Q280" s="15">
        <f t="shared" si="12"/>
        <v>42078.793124999997</v>
      </c>
      <c r="R280" s="17">
        <f t="shared" si="13"/>
        <v>42123.793124999997</v>
      </c>
      <c r="S280">
        <f t="shared" si="14"/>
        <v>2015</v>
      </c>
    </row>
    <row r="281" spans="1:19" ht="6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10" t="s">
        <v>8305</v>
      </c>
      <c r="P281" t="s">
        <v>8310</v>
      </c>
      <c r="Q281" s="15">
        <f t="shared" si="12"/>
        <v>42687.875775462962</v>
      </c>
      <c r="R281" s="17">
        <f t="shared" si="13"/>
        <v>42718.5</v>
      </c>
      <c r="S281">
        <f t="shared" si="14"/>
        <v>2016</v>
      </c>
    </row>
    <row r="282" spans="1:19" ht="4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10" t="s">
        <v>8305</v>
      </c>
      <c r="P282" t="s">
        <v>8310</v>
      </c>
      <c r="Q282" s="15">
        <f t="shared" si="12"/>
        <v>41745.635960648149</v>
      </c>
      <c r="R282" s="17">
        <f t="shared" si="13"/>
        <v>41776.145833333336</v>
      </c>
      <c r="S282">
        <f t="shared" si="14"/>
        <v>2014</v>
      </c>
    </row>
    <row r="283" spans="1:19" ht="6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10" t="s">
        <v>8305</v>
      </c>
      <c r="P283" t="s">
        <v>8310</v>
      </c>
      <c r="Q283" s="15">
        <f t="shared" si="12"/>
        <v>40732.842245370368</v>
      </c>
      <c r="R283" s="17">
        <f t="shared" si="13"/>
        <v>40762.842245370368</v>
      </c>
      <c r="S283">
        <f t="shared" si="14"/>
        <v>2011</v>
      </c>
    </row>
    <row r="284" spans="1:19" ht="6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10" t="s">
        <v>8305</v>
      </c>
      <c r="P284" t="s">
        <v>8310</v>
      </c>
      <c r="Q284" s="15">
        <f t="shared" si="12"/>
        <v>42292.539548611108</v>
      </c>
      <c r="R284" s="17">
        <f t="shared" si="13"/>
        <v>42313.58121527778</v>
      </c>
      <c r="S284">
        <f t="shared" si="14"/>
        <v>2015</v>
      </c>
    </row>
    <row r="285" spans="1:19" ht="4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10" t="s">
        <v>8305</v>
      </c>
      <c r="P285" t="s">
        <v>8310</v>
      </c>
      <c r="Q285" s="15">
        <f t="shared" si="12"/>
        <v>40718.310659722221</v>
      </c>
      <c r="R285" s="17">
        <f t="shared" si="13"/>
        <v>40765.297222222223</v>
      </c>
      <c r="S285">
        <f t="shared" si="14"/>
        <v>2011</v>
      </c>
    </row>
    <row r="286" spans="1:19" ht="45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10" t="s">
        <v>8305</v>
      </c>
      <c r="P286" t="s">
        <v>8310</v>
      </c>
      <c r="Q286" s="15">
        <f t="shared" si="12"/>
        <v>41646.628032407411</v>
      </c>
      <c r="R286" s="17">
        <f t="shared" si="13"/>
        <v>41675.961111111108</v>
      </c>
      <c r="S286">
        <f t="shared" si="14"/>
        <v>2014</v>
      </c>
    </row>
    <row r="287" spans="1:19" ht="4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10" t="s">
        <v>8305</v>
      </c>
      <c r="P287" t="s">
        <v>8310</v>
      </c>
      <c r="Q287" s="15">
        <f t="shared" si="12"/>
        <v>41674.08494212963</v>
      </c>
      <c r="R287" s="17">
        <f t="shared" si="13"/>
        <v>41704.08494212963</v>
      </c>
      <c r="S287">
        <f t="shared" si="14"/>
        <v>2014</v>
      </c>
    </row>
    <row r="288" spans="1:19" ht="6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10" t="s">
        <v>8305</v>
      </c>
      <c r="P288" t="s">
        <v>8310</v>
      </c>
      <c r="Q288" s="15">
        <f t="shared" si="12"/>
        <v>40638.162465277775</v>
      </c>
      <c r="R288" s="17">
        <f t="shared" si="13"/>
        <v>40672.249305555553</v>
      </c>
      <c r="S288">
        <f t="shared" si="14"/>
        <v>2011</v>
      </c>
    </row>
    <row r="289" spans="1:19" ht="45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10" t="s">
        <v>8305</v>
      </c>
      <c r="P289" t="s">
        <v>8310</v>
      </c>
      <c r="Q289" s="15">
        <f t="shared" si="12"/>
        <v>40806.870949074073</v>
      </c>
      <c r="R289" s="17">
        <f t="shared" si="13"/>
        <v>40866.912615740745</v>
      </c>
      <c r="S289">
        <f t="shared" si="14"/>
        <v>2011</v>
      </c>
    </row>
    <row r="290" spans="1:19" ht="4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10" t="s">
        <v>8305</v>
      </c>
      <c r="P290" t="s">
        <v>8310</v>
      </c>
      <c r="Q290" s="15">
        <f t="shared" si="12"/>
        <v>41543.735995370371</v>
      </c>
      <c r="R290" s="17">
        <f t="shared" si="13"/>
        <v>41583.777662037035</v>
      </c>
      <c r="S290">
        <f t="shared" si="14"/>
        <v>2013</v>
      </c>
    </row>
    <row r="291" spans="1:19" ht="45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10" t="s">
        <v>8305</v>
      </c>
      <c r="P291" t="s">
        <v>8310</v>
      </c>
      <c r="Q291" s="15">
        <f t="shared" si="12"/>
        <v>42543.862777777773</v>
      </c>
      <c r="R291" s="17">
        <f t="shared" si="13"/>
        <v>42573.862777777773</v>
      </c>
      <c r="S291">
        <f t="shared" si="14"/>
        <v>2016</v>
      </c>
    </row>
    <row r="292" spans="1:19" ht="4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10" t="s">
        <v>8305</v>
      </c>
      <c r="P292" t="s">
        <v>8310</v>
      </c>
      <c r="Q292" s="15">
        <f t="shared" si="12"/>
        <v>42113.981446759266</v>
      </c>
      <c r="R292" s="17">
        <f t="shared" si="13"/>
        <v>42173.981446759266</v>
      </c>
      <c r="S292">
        <f t="shared" si="14"/>
        <v>2015</v>
      </c>
    </row>
    <row r="293" spans="1:19" ht="60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10" t="s">
        <v>8305</v>
      </c>
      <c r="P293" t="s">
        <v>8310</v>
      </c>
      <c r="Q293" s="15">
        <f t="shared" si="12"/>
        <v>41598.17597222222</v>
      </c>
      <c r="R293" s="17">
        <f t="shared" si="13"/>
        <v>41630.208333333336</v>
      </c>
      <c r="S293">
        <f t="shared" si="14"/>
        <v>2013</v>
      </c>
    </row>
    <row r="294" spans="1:19" ht="60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10" t="s">
        <v>8305</v>
      </c>
      <c r="P294" t="s">
        <v>8310</v>
      </c>
      <c r="Q294" s="15">
        <f t="shared" si="12"/>
        <v>41099.742800925924</v>
      </c>
      <c r="R294" s="17">
        <f t="shared" si="13"/>
        <v>41115.742800925924</v>
      </c>
      <c r="S294">
        <f t="shared" si="14"/>
        <v>2012</v>
      </c>
    </row>
    <row r="295" spans="1:19" ht="45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10" t="s">
        <v>8305</v>
      </c>
      <c r="P295" t="s">
        <v>8310</v>
      </c>
      <c r="Q295" s="15">
        <f t="shared" si="12"/>
        <v>41079.877442129626</v>
      </c>
      <c r="R295" s="17">
        <f t="shared" si="13"/>
        <v>41109.877442129626</v>
      </c>
      <c r="S295">
        <f t="shared" si="14"/>
        <v>2012</v>
      </c>
    </row>
    <row r="296" spans="1:19" ht="60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10" t="s">
        <v>8305</v>
      </c>
      <c r="P296" t="s">
        <v>8310</v>
      </c>
      <c r="Q296" s="15">
        <f t="shared" si="12"/>
        <v>41529.063252314816</v>
      </c>
      <c r="R296" s="17">
        <f t="shared" si="13"/>
        <v>41559.063252314816</v>
      </c>
      <c r="S296">
        <f t="shared" si="14"/>
        <v>2013</v>
      </c>
    </row>
    <row r="297" spans="1:19" ht="6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10" t="s">
        <v>8305</v>
      </c>
      <c r="P297" t="s">
        <v>8310</v>
      </c>
      <c r="Q297" s="15">
        <f t="shared" si="12"/>
        <v>41904.851875</v>
      </c>
      <c r="R297" s="17">
        <f t="shared" si="13"/>
        <v>41929.5</v>
      </c>
      <c r="S297">
        <f t="shared" si="14"/>
        <v>2014</v>
      </c>
    </row>
    <row r="298" spans="1:19" ht="4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10" t="s">
        <v>8305</v>
      </c>
      <c r="P298" t="s">
        <v>8310</v>
      </c>
      <c r="Q298" s="15">
        <f t="shared" si="12"/>
        <v>41648.396192129629</v>
      </c>
      <c r="R298" s="17">
        <f t="shared" si="13"/>
        <v>41678.396192129629</v>
      </c>
      <c r="S298">
        <f t="shared" si="14"/>
        <v>2014</v>
      </c>
    </row>
    <row r="299" spans="1:19" ht="60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10" t="s">
        <v>8305</v>
      </c>
      <c r="P299" t="s">
        <v>8310</v>
      </c>
      <c r="Q299" s="15">
        <f t="shared" si="12"/>
        <v>41360.970601851855</v>
      </c>
      <c r="R299" s="17">
        <f t="shared" si="13"/>
        <v>41372.189583333333</v>
      </c>
      <c r="S299">
        <f t="shared" si="14"/>
        <v>2013</v>
      </c>
    </row>
    <row r="300" spans="1:19" ht="6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10" t="s">
        <v>8305</v>
      </c>
      <c r="P300" t="s">
        <v>8310</v>
      </c>
      <c r="Q300" s="15">
        <f t="shared" si="12"/>
        <v>42178.282372685186</v>
      </c>
      <c r="R300" s="17">
        <f t="shared" si="13"/>
        <v>42208.282372685186</v>
      </c>
      <c r="S300">
        <f t="shared" si="14"/>
        <v>2015</v>
      </c>
    </row>
    <row r="301" spans="1:19" ht="45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10" t="s">
        <v>8305</v>
      </c>
      <c r="P301" t="s">
        <v>8310</v>
      </c>
      <c r="Q301" s="15">
        <f t="shared" si="12"/>
        <v>41394.842442129629</v>
      </c>
      <c r="R301" s="17">
        <f t="shared" si="13"/>
        <v>41454.842442129629</v>
      </c>
      <c r="S301">
        <f t="shared" si="14"/>
        <v>2013</v>
      </c>
    </row>
    <row r="302" spans="1:19" ht="60" x14ac:dyDescent="0.25">
      <c r="A302">
        <v>2841</v>
      </c>
      <c r="B302" s="3" t="s">
        <v>2841</v>
      </c>
      <c r="C302" s="3" t="s">
        <v>6951</v>
      </c>
      <c r="D302" s="6">
        <v>1000</v>
      </c>
      <c r="E302" s="8">
        <v>10</v>
      </c>
      <c r="F302" t="s">
        <v>8220</v>
      </c>
      <c r="G302" t="s">
        <v>8224</v>
      </c>
      <c r="H302" t="s">
        <v>8246</v>
      </c>
      <c r="I302">
        <v>1450032297</v>
      </c>
      <c r="J302">
        <v>1444844697</v>
      </c>
      <c r="K302" t="b">
        <v>0</v>
      </c>
      <c r="L302">
        <v>1</v>
      </c>
      <c r="M302" t="b">
        <v>0</v>
      </c>
      <c r="N302" t="s">
        <v>8269</v>
      </c>
      <c r="O302" s="10" t="s">
        <v>8312</v>
      </c>
      <c r="P302" t="s">
        <v>8313</v>
      </c>
      <c r="Q302" s="15">
        <f t="shared" si="12"/>
        <v>42291.739548611105</v>
      </c>
      <c r="R302" s="17">
        <f t="shared" si="13"/>
        <v>42351.781215277777</v>
      </c>
      <c r="S302">
        <f t="shared" si="14"/>
        <v>2015</v>
      </c>
    </row>
    <row r="303" spans="1:19" ht="60" x14ac:dyDescent="0.25">
      <c r="A303">
        <v>2842</v>
      </c>
      <c r="B303" s="3" t="s">
        <v>2842</v>
      </c>
      <c r="C303" s="3" t="s">
        <v>6952</v>
      </c>
      <c r="D303" s="6">
        <v>1500</v>
      </c>
      <c r="E303" s="8">
        <v>0</v>
      </c>
      <c r="F303" t="s">
        <v>8220</v>
      </c>
      <c r="G303" t="s">
        <v>8224</v>
      </c>
      <c r="H303" t="s">
        <v>8246</v>
      </c>
      <c r="I303">
        <v>1403348400</v>
      </c>
      <c r="J303">
        <v>1401058295</v>
      </c>
      <c r="K303" t="b">
        <v>0</v>
      </c>
      <c r="L303">
        <v>0</v>
      </c>
      <c r="M303" t="b">
        <v>0</v>
      </c>
      <c r="N303" t="s">
        <v>8269</v>
      </c>
      <c r="O303" s="10" t="s">
        <v>8312</v>
      </c>
      <c r="P303" t="s">
        <v>8313</v>
      </c>
      <c r="Q303" s="15">
        <f t="shared" si="12"/>
        <v>41784.952488425923</v>
      </c>
      <c r="R303" s="17">
        <f t="shared" si="13"/>
        <v>41811.458333333336</v>
      </c>
      <c r="S303">
        <f t="shared" si="14"/>
        <v>2014</v>
      </c>
    </row>
    <row r="304" spans="1:19" ht="60" x14ac:dyDescent="0.25">
      <c r="A304">
        <v>2843</v>
      </c>
      <c r="B304" s="3" t="s">
        <v>2843</v>
      </c>
      <c r="C304" s="3" t="s">
        <v>6953</v>
      </c>
      <c r="D304" s="6">
        <v>1200</v>
      </c>
      <c r="E304" s="8">
        <v>0</v>
      </c>
      <c r="F304" t="s">
        <v>8220</v>
      </c>
      <c r="G304" t="s">
        <v>8223</v>
      </c>
      <c r="H304" t="s">
        <v>8245</v>
      </c>
      <c r="I304">
        <v>1465790400</v>
      </c>
      <c r="J304">
        <v>1462210950</v>
      </c>
      <c r="K304" t="b">
        <v>0</v>
      </c>
      <c r="L304">
        <v>0</v>
      </c>
      <c r="M304" t="b">
        <v>0</v>
      </c>
      <c r="N304" t="s">
        <v>8269</v>
      </c>
      <c r="O304" s="10" t="s">
        <v>8312</v>
      </c>
      <c r="P304" t="s">
        <v>8313</v>
      </c>
      <c r="Q304" s="15">
        <f t="shared" si="12"/>
        <v>42492.737847222219</v>
      </c>
      <c r="R304" s="17">
        <f t="shared" si="13"/>
        <v>42534.166666666672</v>
      </c>
      <c r="S304">
        <f t="shared" si="14"/>
        <v>2016</v>
      </c>
    </row>
    <row r="305" spans="1:19" ht="60" x14ac:dyDescent="0.25">
      <c r="A305">
        <v>2844</v>
      </c>
      <c r="B305" s="3" t="s">
        <v>2844</v>
      </c>
      <c r="C305" s="3" t="s">
        <v>6954</v>
      </c>
      <c r="D305" s="6">
        <v>550</v>
      </c>
      <c r="E305" s="8">
        <v>30</v>
      </c>
      <c r="F305" t="s">
        <v>8220</v>
      </c>
      <c r="G305" t="s">
        <v>8238</v>
      </c>
      <c r="H305" t="s">
        <v>8248</v>
      </c>
      <c r="I305">
        <v>1483535180</v>
      </c>
      <c r="J305">
        <v>1480943180</v>
      </c>
      <c r="K305" t="b">
        <v>0</v>
      </c>
      <c r="L305">
        <v>1</v>
      </c>
      <c r="M305" t="b">
        <v>0</v>
      </c>
      <c r="N305" t="s">
        <v>8269</v>
      </c>
      <c r="O305" s="10" t="s">
        <v>8312</v>
      </c>
      <c r="P305" t="s">
        <v>8313</v>
      </c>
      <c r="Q305" s="15">
        <f t="shared" si="12"/>
        <v>42709.546064814815</v>
      </c>
      <c r="R305" s="17">
        <f t="shared" si="13"/>
        <v>42739.546064814815</v>
      </c>
      <c r="S305">
        <f t="shared" si="14"/>
        <v>2016</v>
      </c>
    </row>
    <row r="306" spans="1:19" ht="45" x14ac:dyDescent="0.25">
      <c r="A306">
        <v>2845</v>
      </c>
      <c r="B306" s="3" t="s">
        <v>2845</v>
      </c>
      <c r="C306" s="3" t="s">
        <v>6955</v>
      </c>
      <c r="D306" s="6">
        <v>7500</v>
      </c>
      <c r="E306" s="8">
        <v>2366</v>
      </c>
      <c r="F306" t="s">
        <v>8220</v>
      </c>
      <c r="G306" t="s">
        <v>8223</v>
      </c>
      <c r="H306" t="s">
        <v>8245</v>
      </c>
      <c r="I306">
        <v>1433723033</v>
      </c>
      <c r="J306">
        <v>1428539033</v>
      </c>
      <c r="K306" t="b">
        <v>0</v>
      </c>
      <c r="L306">
        <v>39</v>
      </c>
      <c r="M306" t="b">
        <v>0</v>
      </c>
      <c r="N306" t="s">
        <v>8269</v>
      </c>
      <c r="O306" s="10" t="s">
        <v>8312</v>
      </c>
      <c r="P306" t="s">
        <v>8313</v>
      </c>
      <c r="Q306" s="15">
        <f t="shared" si="12"/>
        <v>42103.016585648147</v>
      </c>
      <c r="R306" s="17">
        <f t="shared" si="13"/>
        <v>42163.016585648147</v>
      </c>
      <c r="S306">
        <f t="shared" si="14"/>
        <v>2015</v>
      </c>
    </row>
    <row r="307" spans="1:19" ht="60" x14ac:dyDescent="0.25">
      <c r="A307">
        <v>2846</v>
      </c>
      <c r="B307" s="3" t="s">
        <v>2846</v>
      </c>
      <c r="C307" s="3" t="s">
        <v>6956</v>
      </c>
      <c r="D307" s="6">
        <v>8000</v>
      </c>
      <c r="E307" s="8">
        <v>0</v>
      </c>
      <c r="F307" t="s">
        <v>8220</v>
      </c>
      <c r="G307" t="s">
        <v>8223</v>
      </c>
      <c r="H307" t="s">
        <v>8245</v>
      </c>
      <c r="I307">
        <v>1432917394</v>
      </c>
      <c r="J307">
        <v>1429029394</v>
      </c>
      <c r="K307" t="b">
        <v>0</v>
      </c>
      <c r="L307">
        <v>0</v>
      </c>
      <c r="M307" t="b">
        <v>0</v>
      </c>
      <c r="N307" t="s">
        <v>8269</v>
      </c>
      <c r="O307" s="10" t="s">
        <v>8312</v>
      </c>
      <c r="P307" t="s">
        <v>8313</v>
      </c>
      <c r="Q307" s="15">
        <f t="shared" si="12"/>
        <v>42108.692060185189</v>
      </c>
      <c r="R307" s="17">
        <f t="shared" si="13"/>
        <v>42153.692060185189</v>
      </c>
      <c r="S307">
        <f t="shared" si="14"/>
        <v>2015</v>
      </c>
    </row>
    <row r="308" spans="1:19" ht="60" x14ac:dyDescent="0.25">
      <c r="A308">
        <v>2847</v>
      </c>
      <c r="B308" s="3" t="s">
        <v>2847</v>
      </c>
      <c r="C308" s="3" t="s">
        <v>6957</v>
      </c>
      <c r="D308" s="6">
        <v>2000</v>
      </c>
      <c r="E308" s="8">
        <v>0</v>
      </c>
      <c r="F308" t="s">
        <v>8220</v>
      </c>
      <c r="G308" t="s">
        <v>8223</v>
      </c>
      <c r="H308" t="s">
        <v>8245</v>
      </c>
      <c r="I308">
        <v>1464031265</v>
      </c>
      <c r="J308">
        <v>1458847265</v>
      </c>
      <c r="K308" t="b">
        <v>0</v>
      </c>
      <c r="L308">
        <v>0</v>
      </c>
      <c r="M308" t="b">
        <v>0</v>
      </c>
      <c r="N308" t="s">
        <v>8269</v>
      </c>
      <c r="O308" s="10" t="s">
        <v>8312</v>
      </c>
      <c r="P308" t="s">
        <v>8313</v>
      </c>
      <c r="Q308" s="15">
        <f t="shared" si="12"/>
        <v>42453.806307870371</v>
      </c>
      <c r="R308" s="17">
        <f t="shared" si="13"/>
        <v>42513.806307870371</v>
      </c>
      <c r="S308">
        <f t="shared" si="14"/>
        <v>2016</v>
      </c>
    </row>
    <row r="309" spans="1:19" ht="60" x14ac:dyDescent="0.25">
      <c r="A309">
        <v>2848</v>
      </c>
      <c r="B309" s="3" t="s">
        <v>2848</v>
      </c>
      <c r="C309" s="3" t="s">
        <v>6958</v>
      </c>
      <c r="D309" s="6">
        <v>35000</v>
      </c>
      <c r="E309" s="8">
        <v>70</v>
      </c>
      <c r="F309" t="s">
        <v>8220</v>
      </c>
      <c r="G309" t="s">
        <v>8223</v>
      </c>
      <c r="H309" t="s">
        <v>8245</v>
      </c>
      <c r="I309">
        <v>1432913659</v>
      </c>
      <c r="J309">
        <v>1430321659</v>
      </c>
      <c r="K309" t="b">
        <v>0</v>
      </c>
      <c r="L309">
        <v>3</v>
      </c>
      <c r="M309" t="b">
        <v>0</v>
      </c>
      <c r="N309" t="s">
        <v>8269</v>
      </c>
      <c r="O309" s="10" t="s">
        <v>8312</v>
      </c>
      <c r="P309" t="s">
        <v>8313</v>
      </c>
      <c r="Q309" s="15">
        <f t="shared" si="12"/>
        <v>42123.648831018523</v>
      </c>
      <c r="R309" s="17">
        <f t="shared" si="13"/>
        <v>42153.648831018523</v>
      </c>
      <c r="S309">
        <f t="shared" si="14"/>
        <v>2015</v>
      </c>
    </row>
    <row r="310" spans="1:19" ht="60" x14ac:dyDescent="0.25">
      <c r="A310">
        <v>2849</v>
      </c>
      <c r="B310" s="3" t="s">
        <v>2849</v>
      </c>
      <c r="C310" s="3" t="s">
        <v>6959</v>
      </c>
      <c r="D310" s="6">
        <v>500</v>
      </c>
      <c r="E310" s="8">
        <v>5</v>
      </c>
      <c r="F310" t="s">
        <v>8220</v>
      </c>
      <c r="G310" t="s">
        <v>8224</v>
      </c>
      <c r="H310" t="s">
        <v>8246</v>
      </c>
      <c r="I310">
        <v>1461406600</v>
      </c>
      <c r="J310">
        <v>1458814600</v>
      </c>
      <c r="K310" t="b">
        <v>0</v>
      </c>
      <c r="L310">
        <v>1</v>
      </c>
      <c r="M310" t="b">
        <v>0</v>
      </c>
      <c r="N310" t="s">
        <v>8269</v>
      </c>
      <c r="O310" s="10" t="s">
        <v>8312</v>
      </c>
      <c r="P310" t="s">
        <v>8313</v>
      </c>
      <c r="Q310" s="15">
        <f t="shared" si="12"/>
        <v>42453.428240740745</v>
      </c>
      <c r="R310" s="17">
        <f t="shared" si="13"/>
        <v>42483.428240740745</v>
      </c>
      <c r="S310">
        <f t="shared" si="14"/>
        <v>2016</v>
      </c>
    </row>
    <row r="311" spans="1:19" ht="60" x14ac:dyDescent="0.25">
      <c r="A311">
        <v>2850</v>
      </c>
      <c r="B311" s="3" t="s">
        <v>2850</v>
      </c>
      <c r="C311" s="3" t="s">
        <v>6960</v>
      </c>
      <c r="D311" s="6">
        <v>8000</v>
      </c>
      <c r="E311" s="8">
        <v>311</v>
      </c>
      <c r="F311" t="s">
        <v>8220</v>
      </c>
      <c r="G311" t="s">
        <v>8223</v>
      </c>
      <c r="H311" t="s">
        <v>8245</v>
      </c>
      <c r="I311">
        <v>1409962211</v>
      </c>
      <c r="J311">
        <v>1407370211</v>
      </c>
      <c r="K311" t="b">
        <v>0</v>
      </c>
      <c r="L311">
        <v>13</v>
      </c>
      <c r="M311" t="b">
        <v>0</v>
      </c>
      <c r="N311" t="s">
        <v>8269</v>
      </c>
      <c r="O311" s="10" t="s">
        <v>8312</v>
      </c>
      <c r="P311" t="s">
        <v>8313</v>
      </c>
      <c r="Q311" s="15">
        <f t="shared" si="12"/>
        <v>41858.007071759261</v>
      </c>
      <c r="R311" s="17">
        <f t="shared" si="13"/>
        <v>41888.007071759261</v>
      </c>
      <c r="S311">
        <f t="shared" si="14"/>
        <v>2014</v>
      </c>
    </row>
    <row r="312" spans="1:19" ht="60" x14ac:dyDescent="0.25">
      <c r="A312">
        <v>2851</v>
      </c>
      <c r="B312" s="3" t="s">
        <v>2851</v>
      </c>
      <c r="C312" s="3" t="s">
        <v>6961</v>
      </c>
      <c r="D312" s="6">
        <v>4500</v>
      </c>
      <c r="E312" s="8">
        <v>0</v>
      </c>
      <c r="F312" t="s">
        <v>8220</v>
      </c>
      <c r="G312" t="s">
        <v>8240</v>
      </c>
      <c r="H312" t="s">
        <v>8248</v>
      </c>
      <c r="I312">
        <v>1454109420</v>
      </c>
      <c r="J312">
        <v>1453334629</v>
      </c>
      <c r="K312" t="b">
        <v>0</v>
      </c>
      <c r="L312">
        <v>0</v>
      </c>
      <c r="M312" t="b">
        <v>0</v>
      </c>
      <c r="N312" t="s">
        <v>8269</v>
      </c>
      <c r="O312" s="10" t="s">
        <v>8312</v>
      </c>
      <c r="P312" t="s">
        <v>8313</v>
      </c>
      <c r="Q312" s="15">
        <f t="shared" si="12"/>
        <v>42390.002650462964</v>
      </c>
      <c r="R312" s="17">
        <f t="shared" si="13"/>
        <v>42398.970138888893</v>
      </c>
      <c r="S312">
        <f t="shared" si="14"/>
        <v>2016</v>
      </c>
    </row>
    <row r="313" spans="1:19" ht="45" x14ac:dyDescent="0.25">
      <c r="A313">
        <v>2852</v>
      </c>
      <c r="B313" s="3" t="s">
        <v>2852</v>
      </c>
      <c r="C313" s="3" t="s">
        <v>6962</v>
      </c>
      <c r="D313" s="6">
        <v>5000</v>
      </c>
      <c r="E313" s="8">
        <v>95</v>
      </c>
      <c r="F313" t="s">
        <v>8220</v>
      </c>
      <c r="G313" t="s">
        <v>8223</v>
      </c>
      <c r="H313" t="s">
        <v>8245</v>
      </c>
      <c r="I313">
        <v>1403312703</v>
      </c>
      <c r="J313">
        <v>1400720703</v>
      </c>
      <c r="K313" t="b">
        <v>0</v>
      </c>
      <c r="L313">
        <v>6</v>
      </c>
      <c r="M313" t="b">
        <v>0</v>
      </c>
      <c r="N313" t="s">
        <v>8269</v>
      </c>
      <c r="O313" s="10" t="s">
        <v>8312</v>
      </c>
      <c r="P313" t="s">
        <v>8313</v>
      </c>
      <c r="Q313" s="15">
        <f t="shared" si="12"/>
        <v>41781.045173611114</v>
      </c>
      <c r="R313" s="17">
        <f t="shared" si="13"/>
        <v>41811.045173611114</v>
      </c>
      <c r="S313">
        <f t="shared" si="14"/>
        <v>2014</v>
      </c>
    </row>
    <row r="314" spans="1:19" ht="60" x14ac:dyDescent="0.25">
      <c r="A314">
        <v>2853</v>
      </c>
      <c r="B314" s="3" t="s">
        <v>2853</v>
      </c>
      <c r="C314" s="3" t="s">
        <v>6963</v>
      </c>
      <c r="D314" s="6">
        <v>9500</v>
      </c>
      <c r="E314" s="8">
        <v>0</v>
      </c>
      <c r="F314" t="s">
        <v>8220</v>
      </c>
      <c r="G314" t="s">
        <v>8228</v>
      </c>
      <c r="H314" t="s">
        <v>8250</v>
      </c>
      <c r="I314">
        <v>1410669297</v>
      </c>
      <c r="J314">
        <v>1405485297</v>
      </c>
      <c r="K314" t="b">
        <v>0</v>
      </c>
      <c r="L314">
        <v>0</v>
      </c>
      <c r="M314" t="b">
        <v>0</v>
      </c>
      <c r="N314" t="s">
        <v>8269</v>
      </c>
      <c r="O314" s="10" t="s">
        <v>8312</v>
      </c>
      <c r="P314" t="s">
        <v>8313</v>
      </c>
      <c r="Q314" s="15">
        <f t="shared" si="12"/>
        <v>41836.190937499996</v>
      </c>
      <c r="R314" s="17">
        <f t="shared" si="13"/>
        <v>41896.190937499996</v>
      </c>
      <c r="S314">
        <f t="shared" si="14"/>
        <v>2014</v>
      </c>
    </row>
    <row r="315" spans="1:19" ht="45" x14ac:dyDescent="0.25">
      <c r="A315">
        <v>2854</v>
      </c>
      <c r="B315" s="3" t="s">
        <v>2854</v>
      </c>
      <c r="C315" s="3" t="s">
        <v>6964</v>
      </c>
      <c r="D315" s="6">
        <v>1000</v>
      </c>
      <c r="E315" s="8">
        <v>417</v>
      </c>
      <c r="F315" t="s">
        <v>8220</v>
      </c>
      <c r="G315" t="s">
        <v>8224</v>
      </c>
      <c r="H315" t="s">
        <v>8246</v>
      </c>
      <c r="I315">
        <v>1431018719</v>
      </c>
      <c r="J315">
        <v>1429290719</v>
      </c>
      <c r="K315" t="b">
        <v>0</v>
      </c>
      <c r="L315">
        <v>14</v>
      </c>
      <c r="M315" t="b">
        <v>0</v>
      </c>
      <c r="N315" t="s">
        <v>8269</v>
      </c>
      <c r="O315" s="10" t="s">
        <v>8312</v>
      </c>
      <c r="P315" t="s">
        <v>8313</v>
      </c>
      <c r="Q315" s="15">
        <f t="shared" si="12"/>
        <v>42111.71665509259</v>
      </c>
      <c r="R315" s="17">
        <f t="shared" si="13"/>
        <v>42131.71665509259</v>
      </c>
      <c r="S315">
        <f t="shared" si="14"/>
        <v>2015</v>
      </c>
    </row>
    <row r="316" spans="1:19" ht="60" x14ac:dyDescent="0.25">
      <c r="A316">
        <v>2855</v>
      </c>
      <c r="B316" s="3" t="s">
        <v>2855</v>
      </c>
      <c r="C316" s="3" t="s">
        <v>6965</v>
      </c>
      <c r="D316" s="6">
        <v>600</v>
      </c>
      <c r="E316" s="8">
        <v>300</v>
      </c>
      <c r="F316" t="s">
        <v>8220</v>
      </c>
      <c r="G316" t="s">
        <v>8223</v>
      </c>
      <c r="H316" t="s">
        <v>8245</v>
      </c>
      <c r="I316">
        <v>1454110440</v>
      </c>
      <c r="J316">
        <v>1451607071</v>
      </c>
      <c r="K316" t="b">
        <v>0</v>
      </c>
      <c r="L316">
        <v>5</v>
      </c>
      <c r="M316" t="b">
        <v>0</v>
      </c>
      <c r="N316" t="s">
        <v>8269</v>
      </c>
      <c r="O316" s="10" t="s">
        <v>8312</v>
      </c>
      <c r="P316" t="s">
        <v>8313</v>
      </c>
      <c r="Q316" s="15">
        <f t="shared" si="12"/>
        <v>42370.007766203707</v>
      </c>
      <c r="R316" s="17">
        <f t="shared" si="13"/>
        <v>42398.981944444444</v>
      </c>
      <c r="S316">
        <f t="shared" si="14"/>
        <v>2016</v>
      </c>
    </row>
    <row r="317" spans="1:19" ht="45" x14ac:dyDescent="0.25">
      <c r="A317">
        <v>2856</v>
      </c>
      <c r="B317" s="3" t="s">
        <v>2856</v>
      </c>
      <c r="C317" s="3" t="s">
        <v>6966</v>
      </c>
      <c r="D317" s="6">
        <v>3000</v>
      </c>
      <c r="E317" s="8">
        <v>146</v>
      </c>
      <c r="F317" t="s">
        <v>8220</v>
      </c>
      <c r="G317" t="s">
        <v>8223</v>
      </c>
      <c r="H317" t="s">
        <v>8245</v>
      </c>
      <c r="I317">
        <v>1439069640</v>
      </c>
      <c r="J317">
        <v>1433897647</v>
      </c>
      <c r="K317" t="b">
        <v>0</v>
      </c>
      <c r="L317">
        <v>6</v>
      </c>
      <c r="M317" t="b">
        <v>0</v>
      </c>
      <c r="N317" t="s">
        <v>8269</v>
      </c>
      <c r="O317" s="10" t="s">
        <v>8312</v>
      </c>
      <c r="P317" t="s">
        <v>8313</v>
      </c>
      <c r="Q317" s="15">
        <f t="shared" si="12"/>
        <v>42165.037581018521</v>
      </c>
      <c r="R317" s="17">
        <f t="shared" si="13"/>
        <v>42224.898611111115</v>
      </c>
      <c r="S317">
        <f t="shared" si="14"/>
        <v>2015</v>
      </c>
    </row>
    <row r="318" spans="1:19" ht="60" x14ac:dyDescent="0.25">
      <c r="A318">
        <v>2857</v>
      </c>
      <c r="B318" s="3" t="s">
        <v>2857</v>
      </c>
      <c r="C318" s="3" t="s">
        <v>6967</v>
      </c>
      <c r="D318" s="6">
        <v>38000</v>
      </c>
      <c r="E318" s="8">
        <v>7500</v>
      </c>
      <c r="F318" t="s">
        <v>8220</v>
      </c>
      <c r="G318" t="s">
        <v>8237</v>
      </c>
      <c r="H318" t="s">
        <v>8255</v>
      </c>
      <c r="I318">
        <v>1487613600</v>
      </c>
      <c r="J318">
        <v>1482444295</v>
      </c>
      <c r="K318" t="b">
        <v>0</v>
      </c>
      <c r="L318">
        <v>15</v>
      </c>
      <c r="M318" t="b">
        <v>0</v>
      </c>
      <c r="N318" t="s">
        <v>8269</v>
      </c>
      <c r="O318" s="10" t="s">
        <v>8312</v>
      </c>
      <c r="P318" t="s">
        <v>8313</v>
      </c>
      <c r="Q318" s="15">
        <f t="shared" si="12"/>
        <v>42726.920081018514</v>
      </c>
      <c r="R318" s="17">
        <f t="shared" si="13"/>
        <v>42786.75</v>
      </c>
      <c r="S318">
        <f t="shared" si="14"/>
        <v>2016</v>
      </c>
    </row>
    <row r="319" spans="1:19" ht="60" x14ac:dyDescent="0.25">
      <c r="A319">
        <v>2858</v>
      </c>
      <c r="B319" s="3" t="s">
        <v>2858</v>
      </c>
      <c r="C319" s="3" t="s">
        <v>6968</v>
      </c>
      <c r="D319" s="6">
        <v>1000</v>
      </c>
      <c r="E319" s="8">
        <v>0</v>
      </c>
      <c r="F319" t="s">
        <v>8220</v>
      </c>
      <c r="G319" t="s">
        <v>8232</v>
      </c>
      <c r="H319" t="s">
        <v>8248</v>
      </c>
      <c r="I319">
        <v>1417778880</v>
      </c>
      <c r="J319">
        <v>1415711095</v>
      </c>
      <c r="K319" t="b">
        <v>0</v>
      </c>
      <c r="L319">
        <v>0</v>
      </c>
      <c r="M319" t="b">
        <v>0</v>
      </c>
      <c r="N319" t="s">
        <v>8269</v>
      </c>
      <c r="O319" s="10" t="s">
        <v>8312</v>
      </c>
      <c r="P319" t="s">
        <v>8313</v>
      </c>
      <c r="Q319" s="15">
        <f t="shared" si="12"/>
        <v>41954.545081018514</v>
      </c>
      <c r="R319" s="17">
        <f t="shared" si="13"/>
        <v>41978.477777777778</v>
      </c>
      <c r="S319">
        <f t="shared" si="14"/>
        <v>2014</v>
      </c>
    </row>
    <row r="320" spans="1:19" ht="45" x14ac:dyDescent="0.25">
      <c r="A320">
        <v>2859</v>
      </c>
      <c r="B320" s="3" t="s">
        <v>2859</v>
      </c>
      <c r="C320" s="3" t="s">
        <v>6969</v>
      </c>
      <c r="D320" s="6">
        <v>2000</v>
      </c>
      <c r="E320" s="8">
        <v>35</v>
      </c>
      <c r="F320" t="s">
        <v>8220</v>
      </c>
      <c r="G320" t="s">
        <v>8225</v>
      </c>
      <c r="H320" t="s">
        <v>8247</v>
      </c>
      <c r="I320">
        <v>1444984904</v>
      </c>
      <c r="J320">
        <v>1439800904</v>
      </c>
      <c r="K320" t="b">
        <v>0</v>
      </c>
      <c r="L320">
        <v>1</v>
      </c>
      <c r="M320" t="b">
        <v>0</v>
      </c>
      <c r="N320" t="s">
        <v>8269</v>
      </c>
      <c r="O320" s="10" t="s">
        <v>8312</v>
      </c>
      <c r="P320" t="s">
        <v>8313</v>
      </c>
      <c r="Q320" s="15">
        <f t="shared" si="12"/>
        <v>42233.362314814818</v>
      </c>
      <c r="R320" s="17">
        <f t="shared" si="13"/>
        <v>42293.362314814818</v>
      </c>
      <c r="S320">
        <f t="shared" si="14"/>
        <v>2015</v>
      </c>
    </row>
    <row r="321" spans="1:19" ht="60" x14ac:dyDescent="0.25">
      <c r="A321">
        <v>2860</v>
      </c>
      <c r="B321" s="3" t="s">
        <v>2860</v>
      </c>
      <c r="C321" s="3" t="s">
        <v>6970</v>
      </c>
      <c r="D321" s="6">
        <v>4000</v>
      </c>
      <c r="E321" s="8">
        <v>266</v>
      </c>
      <c r="F321" t="s">
        <v>8220</v>
      </c>
      <c r="G321" t="s">
        <v>8223</v>
      </c>
      <c r="H321" t="s">
        <v>8245</v>
      </c>
      <c r="I321">
        <v>1466363576</v>
      </c>
      <c r="J321">
        <v>1461179576</v>
      </c>
      <c r="K321" t="b">
        <v>0</v>
      </c>
      <c r="L321">
        <v>9</v>
      </c>
      <c r="M321" t="b">
        <v>0</v>
      </c>
      <c r="N321" t="s">
        <v>8269</v>
      </c>
      <c r="O321" s="10" t="s">
        <v>8312</v>
      </c>
      <c r="P321" t="s">
        <v>8313</v>
      </c>
      <c r="Q321" s="15">
        <f t="shared" si="12"/>
        <v>42480.800648148142</v>
      </c>
      <c r="R321" s="17">
        <f t="shared" si="13"/>
        <v>42540.800648148142</v>
      </c>
      <c r="S321">
        <f t="shared" si="14"/>
        <v>2016</v>
      </c>
    </row>
    <row r="322" spans="1:19" ht="6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10" t="s">
        <v>8314</v>
      </c>
      <c r="P322" t="s">
        <v>8316</v>
      </c>
      <c r="Q322" s="15">
        <f t="shared" ref="Q322:Q385" si="15">(((J322/60)/60)/24)+DATE(1970,1,1)</f>
        <v>42683.420312500006</v>
      </c>
      <c r="R322" s="17">
        <f t="shared" ref="R322:R385" si="16">(((I322/60)/60)/24)+DATE(1970,1,1)</f>
        <v>42698.958333333328</v>
      </c>
      <c r="S322">
        <f t="shared" ref="S322:S385" si="17">YEAR(Q:Q)</f>
        <v>2016</v>
      </c>
    </row>
    <row r="323" spans="1:19" ht="6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10" t="s">
        <v>8314</v>
      </c>
      <c r="P323" t="s">
        <v>8316</v>
      </c>
      <c r="Q323" s="15">
        <f t="shared" si="15"/>
        <v>42199.57</v>
      </c>
      <c r="R323" s="17">
        <f t="shared" si="16"/>
        <v>42229.57</v>
      </c>
      <c r="S323">
        <f t="shared" si="17"/>
        <v>2015</v>
      </c>
    </row>
    <row r="324" spans="1:19" ht="60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10" t="s">
        <v>8314</v>
      </c>
      <c r="P324" t="s">
        <v>8316</v>
      </c>
      <c r="Q324" s="15">
        <f t="shared" si="15"/>
        <v>42199.651319444441</v>
      </c>
      <c r="R324" s="17">
        <f t="shared" si="16"/>
        <v>42235.651319444441</v>
      </c>
      <c r="S324">
        <f t="shared" si="17"/>
        <v>2015</v>
      </c>
    </row>
    <row r="325" spans="1:19" ht="45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10" t="s">
        <v>8314</v>
      </c>
      <c r="P325" t="s">
        <v>8316</v>
      </c>
      <c r="Q325" s="15">
        <f t="shared" si="15"/>
        <v>42100.642071759255</v>
      </c>
      <c r="R325" s="17">
        <f t="shared" si="16"/>
        <v>42155.642071759255</v>
      </c>
      <c r="S325">
        <f t="shared" si="17"/>
        <v>2015</v>
      </c>
    </row>
    <row r="326" spans="1:19" ht="60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10" t="s">
        <v>8314</v>
      </c>
      <c r="P326" t="s">
        <v>8316</v>
      </c>
      <c r="Q326" s="15">
        <f t="shared" si="15"/>
        <v>41898.665960648148</v>
      </c>
      <c r="R326" s="17">
        <f t="shared" si="16"/>
        <v>41941.041666666664</v>
      </c>
      <c r="S326">
        <f t="shared" si="17"/>
        <v>2014</v>
      </c>
    </row>
    <row r="327" spans="1:19" ht="3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10" t="s">
        <v>8314</v>
      </c>
      <c r="P327" t="s">
        <v>8316</v>
      </c>
      <c r="Q327" s="15">
        <f t="shared" si="15"/>
        <v>42564.026319444441</v>
      </c>
      <c r="R327" s="17">
        <f t="shared" si="16"/>
        <v>42594.026319444441</v>
      </c>
      <c r="S327">
        <f t="shared" si="17"/>
        <v>2016</v>
      </c>
    </row>
    <row r="328" spans="1:19" ht="6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10" t="s">
        <v>8314</v>
      </c>
      <c r="P328" t="s">
        <v>8316</v>
      </c>
      <c r="Q328" s="15">
        <f t="shared" si="15"/>
        <v>41832.852627314816</v>
      </c>
      <c r="R328" s="17">
        <f t="shared" si="16"/>
        <v>41862.852627314816</v>
      </c>
      <c r="S328">
        <f t="shared" si="17"/>
        <v>2014</v>
      </c>
    </row>
    <row r="329" spans="1:19" ht="6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10" t="s">
        <v>8314</v>
      </c>
      <c r="P329" t="s">
        <v>8316</v>
      </c>
      <c r="Q329" s="15">
        <f t="shared" si="15"/>
        <v>42416.767928240741</v>
      </c>
      <c r="R329" s="17">
        <f t="shared" si="16"/>
        <v>42446.726261574076</v>
      </c>
      <c r="S329">
        <f t="shared" si="17"/>
        <v>2016</v>
      </c>
    </row>
    <row r="330" spans="1:19" ht="3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10" t="s">
        <v>8314</v>
      </c>
      <c r="P330" t="s">
        <v>8316</v>
      </c>
      <c r="Q330" s="15">
        <f t="shared" si="15"/>
        <v>41891.693379629629</v>
      </c>
      <c r="R330" s="17">
        <f t="shared" si="16"/>
        <v>41926.693379629629</v>
      </c>
      <c r="S330">
        <f t="shared" si="17"/>
        <v>2014</v>
      </c>
    </row>
    <row r="331" spans="1:19" ht="6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10" t="s">
        <v>8314</v>
      </c>
      <c r="P331" t="s">
        <v>8316</v>
      </c>
      <c r="Q331" s="15">
        <f t="shared" si="15"/>
        <v>41877.912187499998</v>
      </c>
      <c r="R331" s="17">
        <f t="shared" si="16"/>
        <v>41898.912187499998</v>
      </c>
      <c r="S331">
        <f t="shared" si="17"/>
        <v>2014</v>
      </c>
    </row>
    <row r="332" spans="1:19" ht="60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10" t="s">
        <v>8314</v>
      </c>
      <c r="P332" t="s">
        <v>8316</v>
      </c>
      <c r="Q332" s="15">
        <f t="shared" si="15"/>
        <v>41932.036851851852</v>
      </c>
      <c r="R332" s="17">
        <f t="shared" si="16"/>
        <v>41992.078518518523</v>
      </c>
      <c r="S332">
        <f t="shared" si="17"/>
        <v>2014</v>
      </c>
    </row>
    <row r="333" spans="1:19" ht="60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10" t="s">
        <v>8314</v>
      </c>
      <c r="P333" t="s">
        <v>8316</v>
      </c>
      <c r="Q333" s="15">
        <f t="shared" si="15"/>
        <v>41956.017488425925</v>
      </c>
      <c r="R333" s="17">
        <f t="shared" si="16"/>
        <v>41986.017488425925</v>
      </c>
      <c r="S333">
        <f t="shared" si="17"/>
        <v>2014</v>
      </c>
    </row>
    <row r="334" spans="1:19" ht="6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10" t="s">
        <v>8314</v>
      </c>
      <c r="P334" t="s">
        <v>8316</v>
      </c>
      <c r="Q334" s="15">
        <f t="shared" si="15"/>
        <v>42675.690393518518</v>
      </c>
      <c r="R334" s="17">
        <f t="shared" si="16"/>
        <v>42705.732060185182</v>
      </c>
      <c r="S334">
        <f t="shared" si="17"/>
        <v>2016</v>
      </c>
    </row>
    <row r="335" spans="1:19" ht="60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10" t="s">
        <v>8314</v>
      </c>
      <c r="P335" t="s">
        <v>8316</v>
      </c>
      <c r="Q335" s="15">
        <f t="shared" si="15"/>
        <v>42199.618518518517</v>
      </c>
      <c r="R335" s="17">
        <f t="shared" si="16"/>
        <v>42236.618518518517</v>
      </c>
      <c r="S335">
        <f t="shared" si="17"/>
        <v>2015</v>
      </c>
    </row>
    <row r="336" spans="1:19" ht="6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10" t="s">
        <v>8314</v>
      </c>
      <c r="P336" t="s">
        <v>8316</v>
      </c>
      <c r="Q336" s="15">
        <f t="shared" si="15"/>
        <v>42163.957326388889</v>
      </c>
      <c r="R336" s="17">
        <f t="shared" si="16"/>
        <v>42193.957326388889</v>
      </c>
      <c r="S336">
        <f t="shared" si="17"/>
        <v>2015</v>
      </c>
    </row>
    <row r="337" spans="1:19" ht="45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10" t="s">
        <v>8314</v>
      </c>
      <c r="P337" t="s">
        <v>8316</v>
      </c>
      <c r="Q337" s="15">
        <f t="shared" si="15"/>
        <v>42045.957314814819</v>
      </c>
      <c r="R337" s="17">
        <f t="shared" si="16"/>
        <v>42075.915648148148</v>
      </c>
      <c r="S337">
        <f t="shared" si="17"/>
        <v>2015</v>
      </c>
    </row>
    <row r="338" spans="1:19" ht="6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10" t="s">
        <v>8314</v>
      </c>
      <c r="P338" t="s">
        <v>8316</v>
      </c>
      <c r="Q338" s="15">
        <f t="shared" si="15"/>
        <v>42417.804618055554</v>
      </c>
      <c r="R338" s="17">
        <f t="shared" si="16"/>
        <v>42477.762951388882</v>
      </c>
      <c r="S338">
        <f t="shared" si="17"/>
        <v>2016</v>
      </c>
    </row>
    <row r="339" spans="1:19" ht="60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10" t="s">
        <v>8314</v>
      </c>
      <c r="P339" t="s">
        <v>8316</v>
      </c>
      <c r="Q339" s="15">
        <f t="shared" si="15"/>
        <v>42331.84574074074</v>
      </c>
      <c r="R339" s="17">
        <f t="shared" si="16"/>
        <v>42361.84574074074</v>
      </c>
      <c r="S339">
        <f t="shared" si="17"/>
        <v>2015</v>
      </c>
    </row>
    <row r="340" spans="1:19" ht="60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10" t="s">
        <v>8314</v>
      </c>
      <c r="P340" t="s">
        <v>8316</v>
      </c>
      <c r="Q340" s="15">
        <f t="shared" si="15"/>
        <v>42179.160752314812</v>
      </c>
      <c r="R340" s="17">
        <f t="shared" si="16"/>
        <v>42211.75</v>
      </c>
      <c r="S340">
        <f t="shared" si="17"/>
        <v>2015</v>
      </c>
    </row>
    <row r="341" spans="1:19" ht="15.75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10" t="s">
        <v>8314</v>
      </c>
      <c r="P341" t="s">
        <v>8316</v>
      </c>
      <c r="Q341" s="15">
        <f t="shared" si="15"/>
        <v>42209.593692129631</v>
      </c>
      <c r="R341" s="17">
        <f t="shared" si="16"/>
        <v>42239.593692129631</v>
      </c>
      <c r="S341">
        <f t="shared" si="17"/>
        <v>2015</v>
      </c>
    </row>
    <row r="342" spans="1:19" ht="45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10" t="s">
        <v>8317</v>
      </c>
      <c r="P342" t="s">
        <v>8318</v>
      </c>
      <c r="Q342" s="15">
        <f t="shared" si="15"/>
        <v>40909.649201388893</v>
      </c>
      <c r="R342" s="17">
        <f t="shared" si="16"/>
        <v>40937.649201388893</v>
      </c>
      <c r="S342">
        <f t="shared" si="17"/>
        <v>2012</v>
      </c>
    </row>
    <row r="343" spans="1:19" ht="6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10" t="s">
        <v>8317</v>
      </c>
      <c r="P343" t="s">
        <v>8318</v>
      </c>
      <c r="Q343" s="15">
        <f t="shared" si="15"/>
        <v>41807.571840277778</v>
      </c>
      <c r="R343" s="17">
        <f t="shared" si="16"/>
        <v>41852.571840277778</v>
      </c>
      <c r="S343">
        <f t="shared" si="17"/>
        <v>2014</v>
      </c>
    </row>
    <row r="344" spans="1:19" ht="6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10" t="s">
        <v>8317</v>
      </c>
      <c r="P344" t="s">
        <v>8318</v>
      </c>
      <c r="Q344" s="15">
        <f t="shared" si="15"/>
        <v>40977.805300925924</v>
      </c>
      <c r="R344" s="17">
        <f t="shared" si="16"/>
        <v>41007.76363425926</v>
      </c>
      <c r="S344">
        <f t="shared" si="17"/>
        <v>2012</v>
      </c>
    </row>
    <row r="345" spans="1:19" ht="45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10" t="s">
        <v>8317</v>
      </c>
      <c r="P345" t="s">
        <v>8318</v>
      </c>
      <c r="Q345" s="15">
        <f t="shared" si="15"/>
        <v>42184.816539351858</v>
      </c>
      <c r="R345" s="17">
        <f t="shared" si="16"/>
        <v>42215.165972222225</v>
      </c>
      <c r="S345">
        <f t="shared" si="17"/>
        <v>2015</v>
      </c>
    </row>
    <row r="346" spans="1:19" ht="60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10" t="s">
        <v>8317</v>
      </c>
      <c r="P346" t="s">
        <v>8318</v>
      </c>
      <c r="Q346" s="15">
        <f t="shared" si="15"/>
        <v>40694.638460648144</v>
      </c>
      <c r="R346" s="17">
        <f t="shared" si="16"/>
        <v>40724.638460648144</v>
      </c>
      <c r="S346">
        <f t="shared" si="17"/>
        <v>2011</v>
      </c>
    </row>
    <row r="347" spans="1:19" ht="45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10" t="s">
        <v>8317</v>
      </c>
      <c r="P347" t="s">
        <v>8318</v>
      </c>
      <c r="Q347" s="15">
        <f t="shared" si="15"/>
        <v>42321.626296296294</v>
      </c>
      <c r="R347" s="17">
        <f t="shared" si="16"/>
        <v>42351.626296296294</v>
      </c>
      <c r="S347">
        <f t="shared" si="17"/>
        <v>2015</v>
      </c>
    </row>
    <row r="348" spans="1:19" ht="6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10" t="s">
        <v>8317</v>
      </c>
      <c r="P348" t="s">
        <v>8318</v>
      </c>
      <c r="Q348" s="15">
        <f t="shared" si="15"/>
        <v>41346.042673611111</v>
      </c>
      <c r="R348" s="17">
        <f t="shared" si="16"/>
        <v>41376.042673611111</v>
      </c>
      <c r="S348">
        <f t="shared" si="17"/>
        <v>2013</v>
      </c>
    </row>
    <row r="349" spans="1:19" ht="60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10" t="s">
        <v>8317</v>
      </c>
      <c r="P349" t="s">
        <v>8318</v>
      </c>
      <c r="Q349" s="15">
        <f t="shared" si="15"/>
        <v>41247.020243055551</v>
      </c>
      <c r="R349" s="17">
        <f t="shared" si="16"/>
        <v>41288.888888888891</v>
      </c>
      <c r="S349">
        <f t="shared" si="17"/>
        <v>2012</v>
      </c>
    </row>
    <row r="350" spans="1:19" ht="45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10" t="s">
        <v>8317</v>
      </c>
      <c r="P350" t="s">
        <v>8318</v>
      </c>
      <c r="Q350" s="15">
        <f t="shared" si="15"/>
        <v>40731.837465277778</v>
      </c>
      <c r="R350" s="17">
        <f t="shared" si="16"/>
        <v>40776.837465277778</v>
      </c>
      <c r="S350">
        <f t="shared" si="17"/>
        <v>2011</v>
      </c>
    </row>
    <row r="351" spans="1:19" ht="60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10" t="s">
        <v>8317</v>
      </c>
      <c r="P351" t="s">
        <v>8318</v>
      </c>
      <c r="Q351" s="15">
        <f t="shared" si="15"/>
        <v>41111.185891203706</v>
      </c>
      <c r="R351" s="17">
        <f t="shared" si="16"/>
        <v>41171.185891203706</v>
      </c>
      <c r="S351">
        <f t="shared" si="17"/>
        <v>2012</v>
      </c>
    </row>
    <row r="352" spans="1:19" ht="30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10" t="s">
        <v>8317</v>
      </c>
      <c r="P352" t="s">
        <v>8318</v>
      </c>
      <c r="Q352" s="15">
        <f t="shared" si="15"/>
        <v>40854.745266203703</v>
      </c>
      <c r="R352" s="17">
        <f t="shared" si="16"/>
        <v>40884.745266203703</v>
      </c>
      <c r="S352">
        <f t="shared" si="17"/>
        <v>2011</v>
      </c>
    </row>
    <row r="353" spans="1:19" ht="4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10" t="s">
        <v>8317</v>
      </c>
      <c r="P353" t="s">
        <v>8318</v>
      </c>
      <c r="Q353" s="15">
        <f t="shared" si="15"/>
        <v>40879.795682870368</v>
      </c>
      <c r="R353" s="17">
        <f t="shared" si="16"/>
        <v>40930.25</v>
      </c>
      <c r="S353">
        <f t="shared" si="17"/>
        <v>2011</v>
      </c>
    </row>
    <row r="354" spans="1:19" ht="6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10" t="s">
        <v>8317</v>
      </c>
      <c r="P354" t="s">
        <v>8318</v>
      </c>
      <c r="Q354" s="15">
        <f t="shared" si="15"/>
        <v>41486.424317129626</v>
      </c>
      <c r="R354" s="17">
        <f t="shared" si="16"/>
        <v>41546.424317129626</v>
      </c>
      <c r="S354">
        <f t="shared" si="17"/>
        <v>2013</v>
      </c>
    </row>
    <row r="355" spans="1:19" ht="60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10" t="s">
        <v>8317</v>
      </c>
      <c r="P355" t="s">
        <v>8318</v>
      </c>
      <c r="Q355" s="15">
        <f t="shared" si="15"/>
        <v>41598.420046296298</v>
      </c>
      <c r="R355" s="17">
        <f t="shared" si="16"/>
        <v>41628.420046296298</v>
      </c>
      <c r="S355">
        <f t="shared" si="17"/>
        <v>2013</v>
      </c>
    </row>
    <row r="356" spans="1:19" ht="45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10" t="s">
        <v>8317</v>
      </c>
      <c r="P356" t="s">
        <v>8318</v>
      </c>
      <c r="Q356" s="15">
        <f t="shared" si="15"/>
        <v>42102.164583333331</v>
      </c>
      <c r="R356" s="17">
        <f t="shared" si="16"/>
        <v>42133.208333333328</v>
      </c>
      <c r="S356">
        <f t="shared" si="17"/>
        <v>2015</v>
      </c>
    </row>
    <row r="357" spans="1:19" ht="4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10" t="s">
        <v>8317</v>
      </c>
      <c r="P357" t="s">
        <v>8318</v>
      </c>
      <c r="Q357" s="15">
        <f t="shared" si="15"/>
        <v>41946.029467592591</v>
      </c>
      <c r="R357" s="17">
        <f t="shared" si="16"/>
        <v>41977.027083333334</v>
      </c>
      <c r="S357">
        <f t="shared" si="17"/>
        <v>2014</v>
      </c>
    </row>
    <row r="358" spans="1:19" ht="6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10" t="s">
        <v>8317</v>
      </c>
      <c r="P358" t="s">
        <v>8318</v>
      </c>
      <c r="Q358" s="15">
        <f t="shared" si="15"/>
        <v>41579.734259259261</v>
      </c>
      <c r="R358" s="17">
        <f t="shared" si="16"/>
        <v>41599.207638888889</v>
      </c>
      <c r="S358">
        <f t="shared" si="17"/>
        <v>2013</v>
      </c>
    </row>
    <row r="359" spans="1:19" ht="6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10" t="s">
        <v>8317</v>
      </c>
      <c r="P359" t="s">
        <v>8318</v>
      </c>
      <c r="Q359" s="15">
        <f t="shared" si="15"/>
        <v>41667.275312500002</v>
      </c>
      <c r="R359" s="17">
        <f t="shared" si="16"/>
        <v>41684.833333333336</v>
      </c>
      <c r="S359">
        <f t="shared" si="17"/>
        <v>2014</v>
      </c>
    </row>
    <row r="360" spans="1:19" ht="3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10" t="s">
        <v>8317</v>
      </c>
      <c r="P360" t="s">
        <v>8318</v>
      </c>
      <c r="Q360" s="15">
        <f t="shared" si="15"/>
        <v>41943.604097222218</v>
      </c>
      <c r="R360" s="17">
        <f t="shared" si="16"/>
        <v>41974.207638888889</v>
      </c>
      <c r="S360">
        <f t="shared" si="17"/>
        <v>2014</v>
      </c>
    </row>
    <row r="361" spans="1:19" ht="60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10" t="s">
        <v>8317</v>
      </c>
      <c r="P361" t="s">
        <v>8318</v>
      </c>
      <c r="Q361" s="15">
        <f t="shared" si="15"/>
        <v>41829.502650462964</v>
      </c>
      <c r="R361" s="17">
        <f t="shared" si="16"/>
        <v>41862.502650462964</v>
      </c>
      <c r="S361">
        <f t="shared" si="17"/>
        <v>2014</v>
      </c>
    </row>
    <row r="362" spans="1:19" ht="60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10" t="s">
        <v>8317</v>
      </c>
      <c r="P362" t="s">
        <v>8318</v>
      </c>
      <c r="Q362" s="15">
        <f t="shared" si="15"/>
        <v>42162.146782407406</v>
      </c>
      <c r="R362" s="17">
        <f t="shared" si="16"/>
        <v>42176.146782407406</v>
      </c>
      <c r="S362">
        <f t="shared" si="17"/>
        <v>2015</v>
      </c>
    </row>
    <row r="363" spans="1:19" ht="30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10" t="s">
        <v>8317</v>
      </c>
      <c r="P363" t="s">
        <v>8318</v>
      </c>
      <c r="Q363" s="15">
        <f t="shared" si="15"/>
        <v>41401.648217592592</v>
      </c>
      <c r="R363" s="17">
        <f t="shared" si="16"/>
        <v>41436.648217592592</v>
      </c>
      <c r="S363">
        <f t="shared" si="17"/>
        <v>2013</v>
      </c>
    </row>
    <row r="364" spans="1:19" ht="6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10" t="s">
        <v>8317</v>
      </c>
      <c r="P364" t="s">
        <v>8318</v>
      </c>
      <c r="Q364" s="15">
        <f t="shared" si="15"/>
        <v>41689.917962962965</v>
      </c>
      <c r="R364" s="17">
        <f t="shared" si="16"/>
        <v>41719.876296296294</v>
      </c>
      <c r="S364">
        <f t="shared" si="17"/>
        <v>2014</v>
      </c>
    </row>
    <row r="365" spans="1:19" ht="60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10" t="s">
        <v>8317</v>
      </c>
      <c r="P365" t="s">
        <v>8318</v>
      </c>
      <c r="Q365" s="15">
        <f t="shared" si="15"/>
        <v>40990.709317129629</v>
      </c>
      <c r="R365" s="17">
        <f t="shared" si="16"/>
        <v>41015.875</v>
      </c>
      <c r="S365">
        <f t="shared" si="17"/>
        <v>2012</v>
      </c>
    </row>
    <row r="366" spans="1:19" ht="4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10" t="s">
        <v>8317</v>
      </c>
      <c r="P366" t="s">
        <v>8318</v>
      </c>
      <c r="Q366" s="15">
        <f t="shared" si="15"/>
        <v>41226.95721064815</v>
      </c>
      <c r="R366" s="17">
        <f t="shared" si="16"/>
        <v>41256.95721064815</v>
      </c>
      <c r="S366">
        <f t="shared" si="17"/>
        <v>2012</v>
      </c>
    </row>
    <row r="367" spans="1:19" ht="6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10" t="s">
        <v>8317</v>
      </c>
      <c r="P367" t="s">
        <v>8318</v>
      </c>
      <c r="Q367" s="15">
        <f t="shared" si="15"/>
        <v>41367.572280092594</v>
      </c>
      <c r="R367" s="17">
        <f t="shared" si="16"/>
        <v>41397.572280092594</v>
      </c>
      <c r="S367">
        <f t="shared" si="17"/>
        <v>2013</v>
      </c>
    </row>
    <row r="368" spans="1:19" ht="30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10" t="s">
        <v>8317</v>
      </c>
      <c r="P368" t="s">
        <v>8318</v>
      </c>
      <c r="Q368" s="15">
        <f t="shared" si="15"/>
        <v>41157.042928240742</v>
      </c>
      <c r="R368" s="17">
        <f t="shared" si="16"/>
        <v>41175.165972222225</v>
      </c>
      <c r="S368">
        <f t="shared" si="17"/>
        <v>2012</v>
      </c>
    </row>
    <row r="369" spans="1:19" ht="60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10" t="s">
        <v>8317</v>
      </c>
      <c r="P369" t="s">
        <v>8318</v>
      </c>
      <c r="Q369" s="15">
        <f t="shared" si="15"/>
        <v>41988.548831018517</v>
      </c>
      <c r="R369" s="17">
        <f t="shared" si="16"/>
        <v>42019.454166666663</v>
      </c>
      <c r="S369">
        <f t="shared" si="17"/>
        <v>2014</v>
      </c>
    </row>
    <row r="370" spans="1:19" ht="4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10" t="s">
        <v>8317</v>
      </c>
      <c r="P370" t="s">
        <v>8318</v>
      </c>
      <c r="Q370" s="15">
        <f t="shared" si="15"/>
        <v>41831.846828703703</v>
      </c>
      <c r="R370" s="17">
        <f t="shared" si="16"/>
        <v>41861.846828703703</v>
      </c>
      <c r="S370">
        <f t="shared" si="17"/>
        <v>2014</v>
      </c>
    </row>
    <row r="371" spans="1:19" ht="60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10" t="s">
        <v>8317</v>
      </c>
      <c r="P371" t="s">
        <v>8318</v>
      </c>
      <c r="Q371" s="15">
        <f t="shared" si="15"/>
        <v>42733.94131944445</v>
      </c>
      <c r="R371" s="17">
        <f t="shared" si="16"/>
        <v>42763.94131944445</v>
      </c>
      <c r="S371">
        <f t="shared" si="17"/>
        <v>2016</v>
      </c>
    </row>
    <row r="372" spans="1:19" ht="60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10" t="s">
        <v>8317</v>
      </c>
      <c r="P372" t="s">
        <v>8318</v>
      </c>
      <c r="Q372" s="15">
        <f t="shared" si="15"/>
        <v>41299.878148148149</v>
      </c>
      <c r="R372" s="17">
        <f t="shared" si="16"/>
        <v>41329.878148148149</v>
      </c>
      <c r="S372">
        <f t="shared" si="17"/>
        <v>2013</v>
      </c>
    </row>
    <row r="373" spans="1:19" ht="4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10" t="s">
        <v>8317</v>
      </c>
      <c r="P373" t="s">
        <v>8318</v>
      </c>
      <c r="Q373" s="15">
        <f t="shared" si="15"/>
        <v>40713.630497685182</v>
      </c>
      <c r="R373" s="17">
        <f t="shared" si="16"/>
        <v>40759.630497685182</v>
      </c>
      <c r="S373">
        <f t="shared" si="17"/>
        <v>2011</v>
      </c>
    </row>
    <row r="374" spans="1:19" ht="60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10" t="s">
        <v>8317</v>
      </c>
      <c r="P374" t="s">
        <v>8318</v>
      </c>
      <c r="Q374" s="15">
        <f t="shared" si="15"/>
        <v>42639.421493055561</v>
      </c>
      <c r="R374" s="17">
        <f t="shared" si="16"/>
        <v>42659.458333333328</v>
      </c>
      <c r="S374">
        <f t="shared" si="17"/>
        <v>2016</v>
      </c>
    </row>
    <row r="375" spans="1:19" ht="60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10" t="s">
        <v>8317</v>
      </c>
      <c r="P375" t="s">
        <v>8318</v>
      </c>
      <c r="Q375" s="15">
        <f t="shared" si="15"/>
        <v>42019.590173611112</v>
      </c>
      <c r="R375" s="17">
        <f t="shared" si="16"/>
        <v>42049.590173611112</v>
      </c>
      <c r="S375">
        <f t="shared" si="17"/>
        <v>2015</v>
      </c>
    </row>
    <row r="376" spans="1:19" ht="60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10" t="s">
        <v>8317</v>
      </c>
      <c r="P376" t="s">
        <v>8318</v>
      </c>
      <c r="Q376" s="15">
        <f t="shared" si="15"/>
        <v>41249.749085648145</v>
      </c>
      <c r="R376" s="17">
        <f t="shared" si="16"/>
        <v>41279.749085648145</v>
      </c>
      <c r="S376">
        <f t="shared" si="17"/>
        <v>2012</v>
      </c>
    </row>
    <row r="377" spans="1:19" ht="4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10" t="s">
        <v>8317</v>
      </c>
      <c r="P377" t="s">
        <v>8318</v>
      </c>
      <c r="Q377" s="15">
        <f t="shared" si="15"/>
        <v>41383.605057870373</v>
      </c>
      <c r="R377" s="17">
        <f t="shared" si="16"/>
        <v>41414.02847222222</v>
      </c>
      <c r="S377">
        <f t="shared" si="17"/>
        <v>2013</v>
      </c>
    </row>
    <row r="378" spans="1:19" ht="45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10" t="s">
        <v>8317</v>
      </c>
      <c r="P378" t="s">
        <v>8318</v>
      </c>
      <c r="Q378" s="15">
        <f t="shared" si="15"/>
        <v>40590.766886574071</v>
      </c>
      <c r="R378" s="17">
        <f t="shared" si="16"/>
        <v>40651.725219907406</v>
      </c>
      <c r="S378">
        <f t="shared" si="17"/>
        <v>2011</v>
      </c>
    </row>
    <row r="379" spans="1:19" ht="60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10" t="s">
        <v>8317</v>
      </c>
      <c r="P379" t="s">
        <v>8318</v>
      </c>
      <c r="Q379" s="15">
        <f t="shared" si="15"/>
        <v>41235.054560185185</v>
      </c>
      <c r="R379" s="17">
        <f t="shared" si="16"/>
        <v>41249.054560185185</v>
      </c>
      <c r="S379">
        <f t="shared" si="17"/>
        <v>2012</v>
      </c>
    </row>
    <row r="380" spans="1:19" ht="4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10" t="s">
        <v>8317</v>
      </c>
      <c r="P380" t="s">
        <v>8318</v>
      </c>
      <c r="Q380" s="15">
        <f t="shared" si="15"/>
        <v>40429.836435185185</v>
      </c>
      <c r="R380" s="17">
        <f t="shared" si="16"/>
        <v>40459.836435185185</v>
      </c>
      <c r="S380">
        <f t="shared" si="17"/>
        <v>2010</v>
      </c>
    </row>
    <row r="381" spans="1:19" ht="4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10" t="s">
        <v>8317</v>
      </c>
      <c r="P381" t="s">
        <v>8318</v>
      </c>
      <c r="Q381" s="15">
        <f t="shared" si="15"/>
        <v>41789.330312500002</v>
      </c>
      <c r="R381" s="17">
        <f t="shared" si="16"/>
        <v>41829.330312500002</v>
      </c>
      <c r="S381">
        <f t="shared" si="17"/>
        <v>2014</v>
      </c>
    </row>
    <row r="382" spans="1:19" ht="45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10" t="s">
        <v>8320</v>
      </c>
      <c r="P382" t="s">
        <v>8321</v>
      </c>
      <c r="Q382" s="15">
        <f t="shared" si="15"/>
        <v>40636.673900462964</v>
      </c>
      <c r="R382" s="17">
        <f t="shared" si="16"/>
        <v>40666.673900462964</v>
      </c>
      <c r="S382">
        <f t="shared" si="17"/>
        <v>2011</v>
      </c>
    </row>
    <row r="383" spans="1:19" ht="45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10" t="s">
        <v>8320</v>
      </c>
      <c r="P383" t="s">
        <v>8321</v>
      </c>
      <c r="Q383" s="15">
        <f t="shared" si="15"/>
        <v>41403.000856481485</v>
      </c>
      <c r="R383" s="17">
        <f t="shared" si="16"/>
        <v>41433.000856481485</v>
      </c>
      <c r="S383">
        <f t="shared" si="17"/>
        <v>2013</v>
      </c>
    </row>
    <row r="384" spans="1:19" ht="4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10" t="s">
        <v>8320</v>
      </c>
      <c r="P384" t="s">
        <v>8321</v>
      </c>
      <c r="Q384" s="15">
        <f t="shared" si="15"/>
        <v>41116.758125</v>
      </c>
      <c r="R384" s="17">
        <f t="shared" si="16"/>
        <v>41146.758125</v>
      </c>
      <c r="S384">
        <f t="shared" si="17"/>
        <v>2012</v>
      </c>
    </row>
    <row r="385" spans="1:19" ht="60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10" t="s">
        <v>8320</v>
      </c>
      <c r="P385" t="s">
        <v>8321</v>
      </c>
      <c r="Q385" s="15">
        <f t="shared" si="15"/>
        <v>40987.773715277777</v>
      </c>
      <c r="R385" s="17">
        <f t="shared" si="16"/>
        <v>41026.916666666664</v>
      </c>
      <c r="S385">
        <f t="shared" si="17"/>
        <v>2012</v>
      </c>
    </row>
    <row r="386" spans="1:19" ht="60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10" t="s">
        <v>8320</v>
      </c>
      <c r="P386" t="s">
        <v>8321</v>
      </c>
      <c r="Q386" s="15">
        <f t="shared" ref="Q386:Q449" si="18">(((J386/60)/60)/24)+DATE(1970,1,1)</f>
        <v>41675.149525462963</v>
      </c>
      <c r="R386" s="17">
        <f t="shared" ref="R386:R449" si="19">(((I386/60)/60)/24)+DATE(1970,1,1)</f>
        <v>41715.107858796298</v>
      </c>
      <c r="S386">
        <f t="shared" ref="S386:S449" si="20">YEAR(Q:Q)</f>
        <v>2014</v>
      </c>
    </row>
    <row r="387" spans="1:19" ht="6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10" t="s">
        <v>8320</v>
      </c>
      <c r="P387" t="s">
        <v>8321</v>
      </c>
      <c r="Q387" s="15">
        <f t="shared" si="18"/>
        <v>41303.593923611108</v>
      </c>
      <c r="R387" s="17">
        <f t="shared" si="19"/>
        <v>41333.593923611108</v>
      </c>
      <c r="S387">
        <f t="shared" si="20"/>
        <v>2013</v>
      </c>
    </row>
    <row r="388" spans="1:19" ht="45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10" t="s">
        <v>8320</v>
      </c>
      <c r="P388" t="s">
        <v>8321</v>
      </c>
      <c r="Q388" s="15">
        <f t="shared" si="18"/>
        <v>40983.055949074071</v>
      </c>
      <c r="R388" s="17">
        <f t="shared" si="19"/>
        <v>41040.657638888886</v>
      </c>
      <c r="S388">
        <f t="shared" si="20"/>
        <v>2012</v>
      </c>
    </row>
    <row r="389" spans="1:19" ht="60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10" t="s">
        <v>8320</v>
      </c>
      <c r="P389" t="s">
        <v>8321</v>
      </c>
      <c r="Q389" s="15">
        <f t="shared" si="18"/>
        <v>41549.627615740741</v>
      </c>
      <c r="R389" s="17">
        <f t="shared" si="19"/>
        <v>41579.627615740741</v>
      </c>
      <c r="S389">
        <f t="shared" si="20"/>
        <v>2013</v>
      </c>
    </row>
    <row r="390" spans="1:19" ht="60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10" t="s">
        <v>8320</v>
      </c>
      <c r="P390" t="s">
        <v>8321</v>
      </c>
      <c r="Q390" s="15">
        <f t="shared" si="18"/>
        <v>41059.006805555553</v>
      </c>
      <c r="R390" s="17">
        <f t="shared" si="19"/>
        <v>41097.165972222225</v>
      </c>
      <c r="S390">
        <f t="shared" si="20"/>
        <v>2012</v>
      </c>
    </row>
    <row r="391" spans="1:19" ht="4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10" t="s">
        <v>8320</v>
      </c>
      <c r="P391" t="s">
        <v>8321</v>
      </c>
      <c r="Q391" s="15">
        <f t="shared" si="18"/>
        <v>41277.186111111114</v>
      </c>
      <c r="R391" s="17">
        <f t="shared" si="19"/>
        <v>41295.332638888889</v>
      </c>
      <c r="S391">
        <f t="shared" si="20"/>
        <v>2013</v>
      </c>
    </row>
    <row r="392" spans="1:19" ht="60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10" t="s">
        <v>8320</v>
      </c>
      <c r="P392" t="s">
        <v>8321</v>
      </c>
      <c r="Q392" s="15">
        <f t="shared" si="18"/>
        <v>41276.047905092593</v>
      </c>
      <c r="R392" s="17">
        <f t="shared" si="19"/>
        <v>41306.047905092593</v>
      </c>
      <c r="S392">
        <f t="shared" si="20"/>
        <v>2013</v>
      </c>
    </row>
    <row r="393" spans="1:19" ht="60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10" t="s">
        <v>8320</v>
      </c>
      <c r="P393" t="s">
        <v>8321</v>
      </c>
      <c r="Q393" s="15">
        <f t="shared" si="18"/>
        <v>41557.780624999999</v>
      </c>
      <c r="R393" s="17">
        <f t="shared" si="19"/>
        <v>41591.249305555553</v>
      </c>
      <c r="S393">
        <f t="shared" si="20"/>
        <v>2013</v>
      </c>
    </row>
    <row r="394" spans="1:19" ht="30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10" t="s">
        <v>8320</v>
      </c>
      <c r="P394" t="s">
        <v>8321</v>
      </c>
      <c r="Q394" s="15">
        <f t="shared" si="18"/>
        <v>41555.873645833337</v>
      </c>
      <c r="R394" s="17">
        <f t="shared" si="19"/>
        <v>41585.915312500001</v>
      </c>
      <c r="S394">
        <f t="shared" si="20"/>
        <v>2013</v>
      </c>
    </row>
    <row r="395" spans="1:19" ht="6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10" t="s">
        <v>8320</v>
      </c>
      <c r="P395" t="s">
        <v>8321</v>
      </c>
      <c r="Q395" s="15">
        <f t="shared" si="18"/>
        <v>41442.741249999999</v>
      </c>
      <c r="R395" s="17">
        <f t="shared" si="19"/>
        <v>41458.207638888889</v>
      </c>
      <c r="S395">
        <f t="shared" si="20"/>
        <v>2013</v>
      </c>
    </row>
    <row r="396" spans="1:19" ht="60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10" t="s">
        <v>8320</v>
      </c>
      <c r="P396" t="s">
        <v>8321</v>
      </c>
      <c r="Q396" s="15">
        <f t="shared" si="18"/>
        <v>40736.115011574075</v>
      </c>
      <c r="R396" s="17">
        <f t="shared" si="19"/>
        <v>40791.712500000001</v>
      </c>
      <c r="S396">
        <f t="shared" si="20"/>
        <v>2011</v>
      </c>
    </row>
    <row r="397" spans="1:19" ht="6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10" t="s">
        <v>8320</v>
      </c>
      <c r="P397" t="s">
        <v>8321</v>
      </c>
      <c r="Q397" s="15">
        <f t="shared" si="18"/>
        <v>40963.613032407404</v>
      </c>
      <c r="R397" s="17">
        <f t="shared" si="19"/>
        <v>41006.207638888889</v>
      </c>
      <c r="S397">
        <f t="shared" si="20"/>
        <v>2012</v>
      </c>
    </row>
    <row r="398" spans="1:19" ht="6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10" t="s">
        <v>8320</v>
      </c>
      <c r="P398" t="s">
        <v>8321</v>
      </c>
      <c r="Q398" s="15">
        <f t="shared" si="18"/>
        <v>41502.882928240739</v>
      </c>
      <c r="R398" s="17">
        <f t="shared" si="19"/>
        <v>41532.881944444445</v>
      </c>
      <c r="S398">
        <f t="shared" si="20"/>
        <v>2013</v>
      </c>
    </row>
    <row r="399" spans="1:19" ht="60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10" t="s">
        <v>8320</v>
      </c>
      <c r="P399" t="s">
        <v>8321</v>
      </c>
      <c r="Q399" s="15">
        <f t="shared" si="18"/>
        <v>40996.994074074071</v>
      </c>
      <c r="R399" s="17">
        <f t="shared" si="19"/>
        <v>41028.166666666664</v>
      </c>
      <c r="S399">
        <f t="shared" si="20"/>
        <v>2012</v>
      </c>
    </row>
    <row r="400" spans="1:19" ht="4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10" t="s">
        <v>8320</v>
      </c>
      <c r="P400" t="s">
        <v>8321</v>
      </c>
      <c r="Q400" s="15">
        <f t="shared" si="18"/>
        <v>41882.590127314819</v>
      </c>
      <c r="R400" s="17">
        <f t="shared" si="19"/>
        <v>41912.590127314819</v>
      </c>
      <c r="S400">
        <f t="shared" si="20"/>
        <v>2014</v>
      </c>
    </row>
    <row r="401" spans="1:19" ht="6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10" t="s">
        <v>8320</v>
      </c>
      <c r="P401" t="s">
        <v>8321</v>
      </c>
      <c r="Q401" s="15">
        <f t="shared" si="18"/>
        <v>40996.667199074072</v>
      </c>
      <c r="R401" s="17">
        <f t="shared" si="19"/>
        <v>41026.667199074072</v>
      </c>
      <c r="S401">
        <f t="shared" si="20"/>
        <v>2012</v>
      </c>
    </row>
    <row r="402" spans="1:19" ht="4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10" t="s">
        <v>8320</v>
      </c>
      <c r="P402" t="s">
        <v>8321</v>
      </c>
      <c r="Q402" s="15">
        <f t="shared" si="18"/>
        <v>41863.433495370373</v>
      </c>
      <c r="R402" s="17">
        <f t="shared" si="19"/>
        <v>41893.433495370373</v>
      </c>
      <c r="S402">
        <f t="shared" si="20"/>
        <v>2014</v>
      </c>
    </row>
    <row r="403" spans="1:19" ht="4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10" t="s">
        <v>8320</v>
      </c>
      <c r="P403" t="s">
        <v>8321</v>
      </c>
      <c r="Q403" s="15">
        <f t="shared" si="18"/>
        <v>40695.795370370368</v>
      </c>
      <c r="R403" s="17">
        <f t="shared" si="19"/>
        <v>40725.795370370368</v>
      </c>
      <c r="S403">
        <f t="shared" si="20"/>
        <v>2011</v>
      </c>
    </row>
    <row r="404" spans="1:19" ht="6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10" t="s">
        <v>8320</v>
      </c>
      <c r="P404" t="s">
        <v>8321</v>
      </c>
      <c r="Q404" s="15">
        <f t="shared" si="18"/>
        <v>41123.022268518522</v>
      </c>
      <c r="R404" s="17">
        <f t="shared" si="19"/>
        <v>41169.170138888891</v>
      </c>
      <c r="S404">
        <f t="shared" si="20"/>
        <v>2012</v>
      </c>
    </row>
    <row r="405" spans="1:19" ht="60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10" t="s">
        <v>8320</v>
      </c>
      <c r="P405" t="s">
        <v>8321</v>
      </c>
      <c r="Q405" s="15">
        <f t="shared" si="18"/>
        <v>40665.949976851851</v>
      </c>
      <c r="R405" s="17">
        <f t="shared" si="19"/>
        <v>40692.041666666664</v>
      </c>
      <c r="S405">
        <f t="shared" si="20"/>
        <v>2011</v>
      </c>
    </row>
    <row r="406" spans="1:19" ht="6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10" t="s">
        <v>8320</v>
      </c>
      <c r="P406" t="s">
        <v>8321</v>
      </c>
      <c r="Q406" s="15">
        <f t="shared" si="18"/>
        <v>40730.105625000004</v>
      </c>
      <c r="R406" s="17">
        <f t="shared" si="19"/>
        <v>40747.165972222225</v>
      </c>
      <c r="S406">
        <f t="shared" si="20"/>
        <v>2011</v>
      </c>
    </row>
    <row r="407" spans="1:19" ht="45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10" t="s">
        <v>8320</v>
      </c>
      <c r="P407" t="s">
        <v>8321</v>
      </c>
      <c r="Q407" s="15">
        <f t="shared" si="18"/>
        <v>40690.823055555556</v>
      </c>
      <c r="R407" s="17">
        <f t="shared" si="19"/>
        <v>40740.958333333336</v>
      </c>
      <c r="S407">
        <f t="shared" si="20"/>
        <v>2011</v>
      </c>
    </row>
    <row r="408" spans="1:19" ht="30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10" t="s">
        <v>8320</v>
      </c>
      <c r="P408" t="s">
        <v>8321</v>
      </c>
      <c r="Q408" s="15">
        <f t="shared" si="18"/>
        <v>40763.691423611112</v>
      </c>
      <c r="R408" s="17">
        <f t="shared" si="19"/>
        <v>40793.691423611112</v>
      </c>
      <c r="S408">
        <f t="shared" si="20"/>
        <v>2011</v>
      </c>
    </row>
    <row r="409" spans="1:19" ht="30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10" t="s">
        <v>8320</v>
      </c>
      <c r="P409" t="s">
        <v>8321</v>
      </c>
      <c r="Q409" s="15">
        <f t="shared" si="18"/>
        <v>42759.628599537042</v>
      </c>
      <c r="R409" s="17">
        <f t="shared" si="19"/>
        <v>42795.083333333328</v>
      </c>
      <c r="S409">
        <f t="shared" si="20"/>
        <v>2017</v>
      </c>
    </row>
    <row r="410" spans="1:19" ht="6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10" t="s">
        <v>8320</v>
      </c>
      <c r="P410" t="s">
        <v>8321</v>
      </c>
      <c r="Q410" s="15">
        <f t="shared" si="18"/>
        <v>41962.100532407407</v>
      </c>
      <c r="R410" s="17">
        <f t="shared" si="19"/>
        <v>41995.207638888889</v>
      </c>
      <c r="S410">
        <f t="shared" si="20"/>
        <v>2014</v>
      </c>
    </row>
    <row r="411" spans="1:19" ht="4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10" t="s">
        <v>8320</v>
      </c>
      <c r="P411" t="s">
        <v>8321</v>
      </c>
      <c r="Q411" s="15">
        <f t="shared" si="18"/>
        <v>41628.833680555559</v>
      </c>
      <c r="R411" s="17">
        <f t="shared" si="19"/>
        <v>41658.833680555559</v>
      </c>
      <c r="S411">
        <f t="shared" si="20"/>
        <v>2013</v>
      </c>
    </row>
    <row r="412" spans="1:19" ht="6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10" t="s">
        <v>8320</v>
      </c>
      <c r="P412" t="s">
        <v>8321</v>
      </c>
      <c r="Q412" s="15">
        <f t="shared" si="18"/>
        <v>41123.056273148148</v>
      </c>
      <c r="R412" s="17">
        <f t="shared" si="19"/>
        <v>41153.056273148148</v>
      </c>
      <c r="S412">
        <f t="shared" si="20"/>
        <v>2012</v>
      </c>
    </row>
    <row r="413" spans="1:19" ht="45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10" t="s">
        <v>8320</v>
      </c>
      <c r="P413" t="s">
        <v>8321</v>
      </c>
      <c r="Q413" s="15">
        <f t="shared" si="18"/>
        <v>41443.643541666665</v>
      </c>
      <c r="R413" s="17">
        <f t="shared" si="19"/>
        <v>41465.702777777777</v>
      </c>
      <c r="S413">
        <f t="shared" si="20"/>
        <v>2013</v>
      </c>
    </row>
    <row r="414" spans="1:19" ht="6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10" t="s">
        <v>8320</v>
      </c>
      <c r="P414" t="s">
        <v>8321</v>
      </c>
      <c r="Q414" s="15">
        <f t="shared" si="18"/>
        <v>41282.017962962964</v>
      </c>
      <c r="R414" s="17">
        <f t="shared" si="19"/>
        <v>41334.581944444442</v>
      </c>
      <c r="S414">
        <f t="shared" si="20"/>
        <v>2013</v>
      </c>
    </row>
    <row r="415" spans="1:19" ht="30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10" t="s">
        <v>8320</v>
      </c>
      <c r="P415" t="s">
        <v>8321</v>
      </c>
      <c r="Q415" s="15">
        <f t="shared" si="18"/>
        <v>41080.960243055553</v>
      </c>
      <c r="R415" s="17">
        <f t="shared" si="19"/>
        <v>41110.960243055553</v>
      </c>
      <c r="S415">
        <f t="shared" si="20"/>
        <v>2012</v>
      </c>
    </row>
    <row r="416" spans="1:19" ht="60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10" t="s">
        <v>8320</v>
      </c>
      <c r="P416" t="s">
        <v>8321</v>
      </c>
      <c r="Q416" s="15">
        <f t="shared" si="18"/>
        <v>40679.743067129632</v>
      </c>
      <c r="R416" s="17">
        <f t="shared" si="19"/>
        <v>40694.75277777778</v>
      </c>
      <c r="S416">
        <f t="shared" si="20"/>
        <v>2011</v>
      </c>
    </row>
    <row r="417" spans="1:19" ht="30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10" t="s">
        <v>8320</v>
      </c>
      <c r="P417" t="s">
        <v>8321</v>
      </c>
      <c r="Q417" s="15">
        <f t="shared" si="18"/>
        <v>41914.917858796296</v>
      </c>
      <c r="R417" s="17">
        <f t="shared" si="19"/>
        <v>41944.917858796296</v>
      </c>
      <c r="S417">
        <f t="shared" si="20"/>
        <v>2014</v>
      </c>
    </row>
    <row r="418" spans="1:19" ht="4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10" t="s">
        <v>8320</v>
      </c>
      <c r="P418" t="s">
        <v>8321</v>
      </c>
      <c r="Q418" s="15">
        <f t="shared" si="18"/>
        <v>41341.870868055557</v>
      </c>
      <c r="R418" s="17">
        <f t="shared" si="19"/>
        <v>41373.270833333336</v>
      </c>
      <c r="S418">
        <f t="shared" si="20"/>
        <v>2013</v>
      </c>
    </row>
    <row r="419" spans="1:19" ht="45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10" t="s">
        <v>8320</v>
      </c>
      <c r="P419" t="s">
        <v>8321</v>
      </c>
      <c r="Q419" s="15">
        <f t="shared" si="18"/>
        <v>40925.599664351852</v>
      </c>
      <c r="R419" s="17">
        <f t="shared" si="19"/>
        <v>40979.207638888889</v>
      </c>
      <c r="S419">
        <f t="shared" si="20"/>
        <v>2012</v>
      </c>
    </row>
    <row r="420" spans="1:19" ht="60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10" t="s">
        <v>8320</v>
      </c>
      <c r="P420" t="s">
        <v>8321</v>
      </c>
      <c r="Q420" s="15">
        <f t="shared" si="18"/>
        <v>41120.882881944446</v>
      </c>
      <c r="R420" s="17">
        <f t="shared" si="19"/>
        <v>41128.709027777775</v>
      </c>
      <c r="S420">
        <f t="shared" si="20"/>
        <v>2012</v>
      </c>
    </row>
    <row r="421" spans="1:19" ht="3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10" t="s">
        <v>8320</v>
      </c>
      <c r="P421" t="s">
        <v>8321</v>
      </c>
      <c r="Q421" s="15">
        <f t="shared" si="18"/>
        <v>41619.998310185183</v>
      </c>
      <c r="R421" s="17">
        <f t="shared" si="19"/>
        <v>41629.197222222225</v>
      </c>
      <c r="S421">
        <f t="shared" si="20"/>
        <v>2013</v>
      </c>
    </row>
    <row r="422" spans="1:19" ht="45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10" t="s">
        <v>8320</v>
      </c>
      <c r="P422" t="s">
        <v>8321</v>
      </c>
      <c r="Q422" s="15">
        <f t="shared" si="18"/>
        <v>41768.841921296298</v>
      </c>
      <c r="R422" s="17">
        <f t="shared" si="19"/>
        <v>41799.208333333336</v>
      </c>
      <c r="S422">
        <f t="shared" si="20"/>
        <v>2014</v>
      </c>
    </row>
    <row r="423" spans="1:19" ht="4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10" t="s">
        <v>8320</v>
      </c>
      <c r="P423" t="s">
        <v>8321</v>
      </c>
      <c r="Q423" s="15">
        <f t="shared" si="18"/>
        <v>42093.922048611115</v>
      </c>
      <c r="R423" s="17">
        <f t="shared" si="19"/>
        <v>42128.167361111111</v>
      </c>
      <c r="S423">
        <f t="shared" si="20"/>
        <v>2015</v>
      </c>
    </row>
    <row r="424" spans="1:19" ht="45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10" t="s">
        <v>8320</v>
      </c>
      <c r="P424" t="s">
        <v>8321</v>
      </c>
      <c r="Q424" s="15">
        <f t="shared" si="18"/>
        <v>41157.947337962964</v>
      </c>
      <c r="R424" s="17">
        <f t="shared" si="19"/>
        <v>41187.947337962964</v>
      </c>
      <c r="S424">
        <f t="shared" si="20"/>
        <v>2012</v>
      </c>
    </row>
    <row r="425" spans="1:19" ht="45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10" t="s">
        <v>8320</v>
      </c>
      <c r="P425" t="s">
        <v>8321</v>
      </c>
      <c r="Q425" s="15">
        <f t="shared" si="18"/>
        <v>42055.972824074073</v>
      </c>
      <c r="R425" s="17">
        <f t="shared" si="19"/>
        <v>42085.931157407409</v>
      </c>
      <c r="S425">
        <f t="shared" si="20"/>
        <v>2015</v>
      </c>
    </row>
    <row r="426" spans="1:19" ht="6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10" t="s">
        <v>8320</v>
      </c>
      <c r="P426" t="s">
        <v>8321</v>
      </c>
      <c r="Q426" s="15">
        <f t="shared" si="18"/>
        <v>40250.242106481484</v>
      </c>
      <c r="R426" s="17">
        <f t="shared" si="19"/>
        <v>40286.290972222225</v>
      </c>
      <c r="S426">
        <f t="shared" si="20"/>
        <v>2010</v>
      </c>
    </row>
    <row r="427" spans="1:19" ht="45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10" t="s">
        <v>8320</v>
      </c>
      <c r="P427" t="s">
        <v>8321</v>
      </c>
      <c r="Q427" s="15">
        <f t="shared" si="18"/>
        <v>41186.306527777779</v>
      </c>
      <c r="R427" s="17">
        <f t="shared" si="19"/>
        <v>41211.306527777779</v>
      </c>
      <c r="S427">
        <f t="shared" si="20"/>
        <v>2012</v>
      </c>
    </row>
    <row r="428" spans="1:19" ht="4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10" t="s">
        <v>8320</v>
      </c>
      <c r="P428" t="s">
        <v>8321</v>
      </c>
      <c r="Q428" s="15">
        <f t="shared" si="18"/>
        <v>40973.038541666669</v>
      </c>
      <c r="R428" s="17">
        <f t="shared" si="19"/>
        <v>40993.996874999997</v>
      </c>
      <c r="S428">
        <f t="shared" si="20"/>
        <v>2012</v>
      </c>
    </row>
    <row r="429" spans="1:19" ht="60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10" t="s">
        <v>8320</v>
      </c>
      <c r="P429" t="s">
        <v>8321</v>
      </c>
      <c r="Q429" s="15">
        <f t="shared" si="18"/>
        <v>40927.473460648151</v>
      </c>
      <c r="R429" s="17">
        <f t="shared" si="19"/>
        <v>40953.825694444444</v>
      </c>
      <c r="S429">
        <f t="shared" si="20"/>
        <v>2012</v>
      </c>
    </row>
    <row r="430" spans="1:19" ht="6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10" t="s">
        <v>8320</v>
      </c>
      <c r="P430" t="s">
        <v>8321</v>
      </c>
      <c r="Q430" s="15">
        <f t="shared" si="18"/>
        <v>41073.050717592596</v>
      </c>
      <c r="R430" s="17">
        <f t="shared" si="19"/>
        <v>41085.683333333334</v>
      </c>
      <c r="S430">
        <f t="shared" si="20"/>
        <v>2012</v>
      </c>
    </row>
    <row r="431" spans="1:19" ht="60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10" t="s">
        <v>8320</v>
      </c>
      <c r="P431" t="s">
        <v>8321</v>
      </c>
      <c r="Q431" s="15">
        <f t="shared" si="18"/>
        <v>42504.801388888889</v>
      </c>
      <c r="R431" s="17">
        <f t="shared" si="19"/>
        <v>42564.801388888889</v>
      </c>
      <c r="S431">
        <f t="shared" si="20"/>
        <v>2016</v>
      </c>
    </row>
    <row r="432" spans="1:19" ht="4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10" t="s">
        <v>8320</v>
      </c>
      <c r="P432" t="s">
        <v>8321</v>
      </c>
      <c r="Q432" s="15">
        <f t="shared" si="18"/>
        <v>41325.525752314818</v>
      </c>
      <c r="R432" s="17">
        <f t="shared" si="19"/>
        <v>41355.484085648146</v>
      </c>
      <c r="S432">
        <f t="shared" si="20"/>
        <v>2013</v>
      </c>
    </row>
    <row r="433" spans="1:19" ht="45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10" t="s">
        <v>8320</v>
      </c>
      <c r="P433" t="s">
        <v>8321</v>
      </c>
      <c r="Q433" s="15">
        <f t="shared" si="18"/>
        <v>40996.646921296298</v>
      </c>
      <c r="R433" s="17">
        <f t="shared" si="19"/>
        <v>41026.646921296298</v>
      </c>
      <c r="S433">
        <f t="shared" si="20"/>
        <v>2012</v>
      </c>
    </row>
    <row r="434" spans="1:19" ht="6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10" t="s">
        <v>8320</v>
      </c>
      <c r="P434" t="s">
        <v>8321</v>
      </c>
      <c r="Q434" s="15">
        <f t="shared" si="18"/>
        <v>40869.675173611111</v>
      </c>
      <c r="R434" s="17">
        <f t="shared" si="19"/>
        <v>40929.342361111114</v>
      </c>
      <c r="S434">
        <f t="shared" si="20"/>
        <v>2011</v>
      </c>
    </row>
    <row r="435" spans="1:19" ht="15.75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10" t="s">
        <v>8320</v>
      </c>
      <c r="P435" t="s">
        <v>8321</v>
      </c>
      <c r="Q435" s="15">
        <f t="shared" si="18"/>
        <v>41718.878182870372</v>
      </c>
      <c r="R435" s="17">
        <f t="shared" si="19"/>
        <v>41748.878182870372</v>
      </c>
      <c r="S435">
        <f t="shared" si="20"/>
        <v>2014</v>
      </c>
    </row>
    <row r="436" spans="1:19" ht="60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10" t="s">
        <v>8320</v>
      </c>
      <c r="P436" t="s">
        <v>8321</v>
      </c>
      <c r="Q436" s="15">
        <f t="shared" si="18"/>
        <v>41422.822824074072</v>
      </c>
      <c r="R436" s="17">
        <f t="shared" si="19"/>
        <v>41456.165972222225</v>
      </c>
      <c r="S436">
        <f t="shared" si="20"/>
        <v>2013</v>
      </c>
    </row>
    <row r="437" spans="1:19" ht="6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10" t="s">
        <v>8320</v>
      </c>
      <c r="P437" t="s">
        <v>8321</v>
      </c>
      <c r="Q437" s="15">
        <f t="shared" si="18"/>
        <v>41005.45784722222</v>
      </c>
      <c r="R437" s="17">
        <f t="shared" si="19"/>
        <v>41048.125</v>
      </c>
      <c r="S437">
        <f t="shared" si="20"/>
        <v>2012</v>
      </c>
    </row>
    <row r="438" spans="1:19" ht="15.75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10" t="s">
        <v>8320</v>
      </c>
      <c r="P438" t="s">
        <v>8321</v>
      </c>
      <c r="Q438" s="15">
        <f t="shared" si="18"/>
        <v>41524.056921296295</v>
      </c>
      <c r="R438" s="17">
        <f t="shared" si="19"/>
        <v>41554.056921296295</v>
      </c>
      <c r="S438">
        <f t="shared" si="20"/>
        <v>2013</v>
      </c>
    </row>
    <row r="439" spans="1:19" ht="4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10" t="s">
        <v>8320</v>
      </c>
      <c r="P439" t="s">
        <v>8321</v>
      </c>
      <c r="Q439" s="15">
        <f t="shared" si="18"/>
        <v>41730.998402777775</v>
      </c>
      <c r="R439" s="17">
        <f t="shared" si="19"/>
        <v>41760.998402777775</v>
      </c>
      <c r="S439">
        <f t="shared" si="20"/>
        <v>2014</v>
      </c>
    </row>
    <row r="440" spans="1:19" ht="6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10" t="s">
        <v>8320</v>
      </c>
      <c r="P440" t="s">
        <v>8321</v>
      </c>
      <c r="Q440" s="15">
        <f t="shared" si="18"/>
        <v>40895.897974537038</v>
      </c>
      <c r="R440" s="17">
        <f t="shared" si="19"/>
        <v>40925.897974537038</v>
      </c>
      <c r="S440">
        <f t="shared" si="20"/>
        <v>2011</v>
      </c>
    </row>
    <row r="441" spans="1:19" ht="45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10" t="s">
        <v>8320</v>
      </c>
      <c r="P441" t="s">
        <v>8321</v>
      </c>
      <c r="Q441" s="15">
        <f t="shared" si="18"/>
        <v>41144.763379629629</v>
      </c>
      <c r="R441" s="17">
        <f t="shared" si="19"/>
        <v>41174.763379629629</v>
      </c>
      <c r="S441">
        <f t="shared" si="20"/>
        <v>2012</v>
      </c>
    </row>
    <row r="442" spans="1:19" ht="45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0" t="s">
        <v>8320</v>
      </c>
      <c r="P442" t="s">
        <v>8322</v>
      </c>
      <c r="Q442" s="15">
        <f t="shared" si="18"/>
        <v>42607.226701388892</v>
      </c>
      <c r="R442" s="17">
        <f t="shared" si="19"/>
        <v>42637.226701388892</v>
      </c>
      <c r="S442">
        <f t="shared" si="20"/>
        <v>2016</v>
      </c>
    </row>
    <row r="443" spans="1:19" ht="60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10" t="s">
        <v>8320</v>
      </c>
      <c r="P443" t="s">
        <v>8322</v>
      </c>
      <c r="Q443" s="15">
        <f t="shared" si="18"/>
        <v>41923.838692129626</v>
      </c>
      <c r="R443" s="17">
        <f t="shared" si="19"/>
        <v>41953.88035879629</v>
      </c>
      <c r="S443">
        <f t="shared" si="20"/>
        <v>2014</v>
      </c>
    </row>
    <row r="444" spans="1:19" ht="4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10" t="s">
        <v>8320</v>
      </c>
      <c r="P444" t="s">
        <v>8322</v>
      </c>
      <c r="Q444" s="15">
        <f t="shared" si="18"/>
        <v>41526.592395833337</v>
      </c>
      <c r="R444" s="17">
        <f t="shared" si="19"/>
        <v>41561.165972222225</v>
      </c>
      <c r="S444">
        <f t="shared" si="20"/>
        <v>2013</v>
      </c>
    </row>
    <row r="445" spans="1:19" ht="60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10" t="s">
        <v>8320</v>
      </c>
      <c r="P445" t="s">
        <v>8322</v>
      </c>
      <c r="Q445" s="15">
        <f t="shared" si="18"/>
        <v>42695.257870370369</v>
      </c>
      <c r="R445" s="17">
        <f t="shared" si="19"/>
        <v>42712.333333333328</v>
      </c>
      <c r="S445">
        <f t="shared" si="20"/>
        <v>2016</v>
      </c>
    </row>
    <row r="446" spans="1:19" ht="6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10" t="s">
        <v>8320</v>
      </c>
      <c r="P446" t="s">
        <v>8322</v>
      </c>
      <c r="Q446" s="15">
        <f t="shared" si="18"/>
        <v>41905.684629629628</v>
      </c>
      <c r="R446" s="17">
        <f t="shared" si="19"/>
        <v>41944.207638888889</v>
      </c>
      <c r="S446">
        <f t="shared" si="20"/>
        <v>2014</v>
      </c>
    </row>
    <row r="447" spans="1:19" ht="45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10" t="s">
        <v>8320</v>
      </c>
      <c r="P447" t="s">
        <v>8322</v>
      </c>
      <c r="Q447" s="15">
        <f t="shared" si="18"/>
        <v>42578.205972222218</v>
      </c>
      <c r="R447" s="17">
        <f t="shared" si="19"/>
        <v>42618.165972222225</v>
      </c>
      <c r="S447">
        <f t="shared" si="20"/>
        <v>2016</v>
      </c>
    </row>
    <row r="448" spans="1:19" ht="4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10" t="s">
        <v>8320</v>
      </c>
      <c r="P448" t="s">
        <v>8322</v>
      </c>
      <c r="Q448" s="15">
        <f t="shared" si="18"/>
        <v>41694.391840277778</v>
      </c>
      <c r="R448" s="17">
        <f t="shared" si="19"/>
        <v>41708.583333333336</v>
      </c>
      <c r="S448">
        <f t="shared" si="20"/>
        <v>2014</v>
      </c>
    </row>
    <row r="449" spans="1:19" ht="3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10" t="s">
        <v>8320</v>
      </c>
      <c r="P449" t="s">
        <v>8322</v>
      </c>
      <c r="Q449" s="15">
        <f t="shared" si="18"/>
        <v>42165.79833333334</v>
      </c>
      <c r="R449" s="17">
        <f t="shared" si="19"/>
        <v>42195.79833333334</v>
      </c>
      <c r="S449">
        <f t="shared" si="20"/>
        <v>2015</v>
      </c>
    </row>
    <row r="450" spans="1:19" ht="4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10" t="s">
        <v>8320</v>
      </c>
      <c r="P450" t="s">
        <v>8322</v>
      </c>
      <c r="Q450" s="15">
        <f t="shared" ref="Q450:Q513" si="21">(((J450/60)/60)/24)+DATE(1970,1,1)</f>
        <v>42078.792048611111</v>
      </c>
      <c r="R450" s="17">
        <f t="shared" ref="R450:R513" si="22">(((I450/60)/60)/24)+DATE(1970,1,1)</f>
        <v>42108.792048611111</v>
      </c>
      <c r="S450">
        <f t="shared" ref="S450:S513" si="23">YEAR(Q:Q)</f>
        <v>2015</v>
      </c>
    </row>
    <row r="451" spans="1:19" ht="60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10" t="s">
        <v>8320</v>
      </c>
      <c r="P451" t="s">
        <v>8322</v>
      </c>
      <c r="Q451" s="15">
        <f t="shared" si="21"/>
        <v>42051.148888888885</v>
      </c>
      <c r="R451" s="17">
        <f t="shared" si="22"/>
        <v>42079.107222222221</v>
      </c>
      <c r="S451">
        <f t="shared" si="23"/>
        <v>2015</v>
      </c>
    </row>
    <row r="452" spans="1:19" ht="4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10" t="s">
        <v>8320</v>
      </c>
      <c r="P452" t="s">
        <v>8322</v>
      </c>
      <c r="Q452" s="15">
        <f t="shared" si="21"/>
        <v>42452.827743055561</v>
      </c>
      <c r="R452" s="17">
        <f t="shared" si="22"/>
        <v>42485.207638888889</v>
      </c>
      <c r="S452">
        <f t="shared" si="23"/>
        <v>2016</v>
      </c>
    </row>
    <row r="453" spans="1:19" ht="45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10" t="s">
        <v>8320</v>
      </c>
      <c r="P453" t="s">
        <v>8322</v>
      </c>
      <c r="Q453" s="15">
        <f t="shared" si="21"/>
        <v>42522.880243055552</v>
      </c>
      <c r="R453" s="17">
        <f t="shared" si="22"/>
        <v>42582.822916666672</v>
      </c>
      <c r="S453">
        <f t="shared" si="23"/>
        <v>2016</v>
      </c>
    </row>
    <row r="454" spans="1:19" ht="30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10" t="s">
        <v>8320</v>
      </c>
      <c r="P454" t="s">
        <v>8322</v>
      </c>
      <c r="Q454" s="15">
        <f t="shared" si="21"/>
        <v>42656.805497685185</v>
      </c>
      <c r="R454" s="17">
        <f t="shared" si="22"/>
        <v>42667.875</v>
      </c>
      <c r="S454">
        <f t="shared" si="23"/>
        <v>2016</v>
      </c>
    </row>
    <row r="455" spans="1:19" ht="4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10" t="s">
        <v>8320</v>
      </c>
      <c r="P455" t="s">
        <v>8322</v>
      </c>
      <c r="Q455" s="15">
        <f t="shared" si="21"/>
        <v>42021.832280092596</v>
      </c>
      <c r="R455" s="17">
        <f t="shared" si="22"/>
        <v>42051.832280092596</v>
      </c>
      <c r="S455">
        <f t="shared" si="23"/>
        <v>2015</v>
      </c>
    </row>
    <row r="456" spans="1:19" ht="4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10" t="s">
        <v>8320</v>
      </c>
      <c r="P456" t="s">
        <v>8322</v>
      </c>
      <c r="Q456" s="15">
        <f t="shared" si="21"/>
        <v>42702.212337962963</v>
      </c>
      <c r="R456" s="17">
        <f t="shared" si="22"/>
        <v>42732.212337962963</v>
      </c>
      <c r="S456">
        <f t="shared" si="23"/>
        <v>2016</v>
      </c>
    </row>
    <row r="457" spans="1:19" ht="4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10" t="s">
        <v>8320</v>
      </c>
      <c r="P457" t="s">
        <v>8322</v>
      </c>
      <c r="Q457" s="15">
        <f t="shared" si="21"/>
        <v>42545.125196759262</v>
      </c>
      <c r="R457" s="17">
        <f t="shared" si="22"/>
        <v>42575.125196759262</v>
      </c>
      <c r="S457">
        <f t="shared" si="23"/>
        <v>2016</v>
      </c>
    </row>
    <row r="458" spans="1:19" ht="6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10" t="s">
        <v>8320</v>
      </c>
      <c r="P458" t="s">
        <v>8322</v>
      </c>
      <c r="Q458" s="15">
        <f t="shared" si="21"/>
        <v>42609.311990740738</v>
      </c>
      <c r="R458" s="17">
        <f t="shared" si="22"/>
        <v>42668.791666666672</v>
      </c>
      <c r="S458">
        <f t="shared" si="23"/>
        <v>2016</v>
      </c>
    </row>
    <row r="459" spans="1:19" ht="4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10" t="s">
        <v>8320</v>
      </c>
      <c r="P459" t="s">
        <v>8322</v>
      </c>
      <c r="Q459" s="15">
        <f t="shared" si="21"/>
        <v>42291.581377314811</v>
      </c>
      <c r="R459" s="17">
        <f t="shared" si="22"/>
        <v>42333.623043981483</v>
      </c>
      <c r="S459">
        <f t="shared" si="23"/>
        <v>2015</v>
      </c>
    </row>
    <row r="460" spans="1:19" ht="60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10" t="s">
        <v>8320</v>
      </c>
      <c r="P460" t="s">
        <v>8322</v>
      </c>
      <c r="Q460" s="15">
        <f t="shared" si="21"/>
        <v>42079.745578703703</v>
      </c>
      <c r="R460" s="17">
        <f t="shared" si="22"/>
        <v>42109.957638888889</v>
      </c>
      <c r="S460">
        <f t="shared" si="23"/>
        <v>2015</v>
      </c>
    </row>
    <row r="461" spans="1:19" ht="45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10" t="s">
        <v>8320</v>
      </c>
      <c r="P461" t="s">
        <v>8322</v>
      </c>
      <c r="Q461" s="15">
        <f t="shared" si="21"/>
        <v>42128.820231481484</v>
      </c>
      <c r="R461" s="17">
        <f t="shared" si="22"/>
        <v>42159</v>
      </c>
      <c r="S461">
        <f t="shared" si="23"/>
        <v>2015</v>
      </c>
    </row>
    <row r="462" spans="1:19" ht="60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10" t="s">
        <v>8320</v>
      </c>
      <c r="P462" t="s">
        <v>8325</v>
      </c>
      <c r="Q462" s="15">
        <f t="shared" si="21"/>
        <v>42127.069548611107</v>
      </c>
      <c r="R462" s="17">
        <f t="shared" si="22"/>
        <v>42157.032638888893</v>
      </c>
      <c r="S462">
        <f t="shared" si="23"/>
        <v>2015</v>
      </c>
    </row>
    <row r="463" spans="1:19" ht="45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10" t="s">
        <v>8320</v>
      </c>
      <c r="P463" t="s">
        <v>8325</v>
      </c>
      <c r="Q463" s="15">
        <f t="shared" si="21"/>
        <v>42271.251979166671</v>
      </c>
      <c r="R463" s="17">
        <f t="shared" si="22"/>
        <v>42294.166666666672</v>
      </c>
      <c r="S463">
        <f t="shared" si="23"/>
        <v>2015</v>
      </c>
    </row>
    <row r="464" spans="1:19" ht="30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10" t="s">
        <v>8320</v>
      </c>
      <c r="P464" t="s">
        <v>8325</v>
      </c>
      <c r="Q464" s="15">
        <f t="shared" si="21"/>
        <v>42111.646724537044</v>
      </c>
      <c r="R464" s="17">
        <f t="shared" si="22"/>
        <v>42141.646724537044</v>
      </c>
      <c r="S464">
        <f t="shared" si="23"/>
        <v>2015</v>
      </c>
    </row>
    <row r="465" spans="1:19" ht="45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10" t="s">
        <v>8320</v>
      </c>
      <c r="P465" t="s">
        <v>8325</v>
      </c>
      <c r="Q465" s="15">
        <f t="shared" si="21"/>
        <v>42145.919687500005</v>
      </c>
      <c r="R465" s="17">
        <f t="shared" si="22"/>
        <v>42175.919687500005</v>
      </c>
      <c r="S465">
        <f t="shared" si="23"/>
        <v>2015</v>
      </c>
    </row>
    <row r="466" spans="1:19" ht="4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10" t="s">
        <v>8320</v>
      </c>
      <c r="P466" t="s">
        <v>8325</v>
      </c>
      <c r="Q466" s="15">
        <f t="shared" si="21"/>
        <v>42370.580590277779</v>
      </c>
      <c r="R466" s="17">
        <f t="shared" si="22"/>
        <v>42400.580590277779</v>
      </c>
      <c r="S466">
        <f t="shared" si="23"/>
        <v>2016</v>
      </c>
    </row>
    <row r="467" spans="1:19" ht="4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10" t="s">
        <v>8320</v>
      </c>
      <c r="P467" t="s">
        <v>8325</v>
      </c>
      <c r="Q467" s="15">
        <f t="shared" si="21"/>
        <v>42049.833761574075</v>
      </c>
      <c r="R467" s="17">
        <f t="shared" si="22"/>
        <v>42079.792094907403</v>
      </c>
      <c r="S467">
        <f t="shared" si="23"/>
        <v>2015</v>
      </c>
    </row>
    <row r="468" spans="1:19" ht="60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10" t="s">
        <v>8320</v>
      </c>
      <c r="P468" t="s">
        <v>8325</v>
      </c>
      <c r="Q468" s="15">
        <f t="shared" si="21"/>
        <v>42426.407592592594</v>
      </c>
      <c r="R468" s="17">
        <f t="shared" si="22"/>
        <v>42460.365925925929</v>
      </c>
      <c r="S468">
        <f t="shared" si="23"/>
        <v>2016</v>
      </c>
    </row>
    <row r="469" spans="1:19" ht="6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10" t="s">
        <v>8320</v>
      </c>
      <c r="P469" t="s">
        <v>8325</v>
      </c>
      <c r="Q469" s="15">
        <f t="shared" si="21"/>
        <v>41905.034108796295</v>
      </c>
      <c r="R469" s="17">
        <f t="shared" si="22"/>
        <v>41935.034108796295</v>
      </c>
      <c r="S469">
        <f t="shared" si="23"/>
        <v>2014</v>
      </c>
    </row>
    <row r="470" spans="1:19" ht="45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10" t="s">
        <v>8320</v>
      </c>
      <c r="P470" t="s">
        <v>8325</v>
      </c>
      <c r="Q470" s="15">
        <f t="shared" si="21"/>
        <v>42755.627372685187</v>
      </c>
      <c r="R470" s="17">
        <f t="shared" si="22"/>
        <v>42800.833333333328</v>
      </c>
      <c r="S470">
        <f t="shared" si="23"/>
        <v>2017</v>
      </c>
    </row>
    <row r="471" spans="1:19" ht="45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10" t="s">
        <v>8320</v>
      </c>
      <c r="P471" t="s">
        <v>8325</v>
      </c>
      <c r="Q471" s="15">
        <f t="shared" si="21"/>
        <v>42044.711886574078</v>
      </c>
      <c r="R471" s="17">
        <f t="shared" si="22"/>
        <v>42098.915972222225</v>
      </c>
      <c r="S471">
        <f t="shared" si="23"/>
        <v>2015</v>
      </c>
    </row>
    <row r="472" spans="1:19" ht="3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10" t="s">
        <v>8320</v>
      </c>
      <c r="P472" t="s">
        <v>8325</v>
      </c>
      <c r="Q472" s="15">
        <f t="shared" si="21"/>
        <v>42611.483206018514</v>
      </c>
      <c r="R472" s="17">
        <f t="shared" si="22"/>
        <v>42625.483206018514</v>
      </c>
      <c r="S472">
        <f t="shared" si="23"/>
        <v>2016</v>
      </c>
    </row>
    <row r="473" spans="1:19" ht="60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10" t="s">
        <v>8320</v>
      </c>
      <c r="P473" t="s">
        <v>8325</v>
      </c>
      <c r="Q473" s="15">
        <f t="shared" si="21"/>
        <v>42324.764004629629</v>
      </c>
      <c r="R473" s="17">
        <f t="shared" si="22"/>
        <v>42354.764004629629</v>
      </c>
      <c r="S473">
        <f t="shared" si="23"/>
        <v>2015</v>
      </c>
    </row>
    <row r="474" spans="1:19" ht="15.75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10" t="s">
        <v>8320</v>
      </c>
      <c r="P474" t="s">
        <v>8325</v>
      </c>
      <c r="Q474" s="15">
        <f t="shared" si="21"/>
        <v>42514.666956018518</v>
      </c>
      <c r="R474" s="17">
        <f t="shared" si="22"/>
        <v>42544.666956018518</v>
      </c>
      <c r="S474">
        <f t="shared" si="23"/>
        <v>2016</v>
      </c>
    </row>
    <row r="475" spans="1:19" ht="60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10" t="s">
        <v>8320</v>
      </c>
      <c r="P475" t="s">
        <v>8325</v>
      </c>
      <c r="Q475" s="15">
        <f t="shared" si="21"/>
        <v>42688.732407407413</v>
      </c>
      <c r="R475" s="17">
        <f t="shared" si="22"/>
        <v>42716.732407407413</v>
      </c>
      <c r="S475">
        <f t="shared" si="23"/>
        <v>2016</v>
      </c>
    </row>
    <row r="476" spans="1:19" ht="45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10" t="s">
        <v>8320</v>
      </c>
      <c r="P476" t="s">
        <v>8325</v>
      </c>
      <c r="Q476" s="15">
        <f t="shared" si="21"/>
        <v>42555.166712962964</v>
      </c>
      <c r="R476" s="17">
        <f t="shared" si="22"/>
        <v>42587.165972222225</v>
      </c>
      <c r="S476">
        <f t="shared" si="23"/>
        <v>2016</v>
      </c>
    </row>
    <row r="477" spans="1:19" ht="6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10" t="s">
        <v>8320</v>
      </c>
      <c r="P477" t="s">
        <v>8325</v>
      </c>
      <c r="Q477" s="15">
        <f t="shared" si="21"/>
        <v>42016.641435185185</v>
      </c>
      <c r="R477" s="17">
        <f t="shared" si="22"/>
        <v>42046.641435185185</v>
      </c>
      <c r="S477">
        <f t="shared" si="23"/>
        <v>2015</v>
      </c>
    </row>
    <row r="478" spans="1:19" ht="45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10" t="s">
        <v>8320</v>
      </c>
      <c r="P478" t="s">
        <v>8325</v>
      </c>
      <c r="Q478" s="15">
        <f t="shared" si="21"/>
        <v>41249.448958333334</v>
      </c>
      <c r="R478" s="17">
        <f t="shared" si="22"/>
        <v>41281.333333333336</v>
      </c>
      <c r="S478">
        <f t="shared" si="23"/>
        <v>2012</v>
      </c>
    </row>
    <row r="479" spans="1:19" ht="6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10" t="s">
        <v>8320</v>
      </c>
      <c r="P479" t="s">
        <v>8325</v>
      </c>
      <c r="Q479" s="15">
        <f t="shared" si="21"/>
        <v>42119.822476851856</v>
      </c>
      <c r="R479" s="17">
        <f t="shared" si="22"/>
        <v>42142.208333333328</v>
      </c>
      <c r="S479">
        <f t="shared" si="23"/>
        <v>2015</v>
      </c>
    </row>
    <row r="480" spans="1:19" ht="45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10" t="s">
        <v>8320</v>
      </c>
      <c r="P480" t="s">
        <v>8325</v>
      </c>
      <c r="Q480" s="15">
        <f t="shared" si="21"/>
        <v>42418.231747685189</v>
      </c>
      <c r="R480" s="17">
        <f t="shared" si="22"/>
        <v>42448.190081018518</v>
      </c>
      <c r="S480">
        <f t="shared" si="23"/>
        <v>2016</v>
      </c>
    </row>
    <row r="481" spans="1:19" ht="6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10" t="s">
        <v>8320</v>
      </c>
      <c r="P481" t="s">
        <v>8325</v>
      </c>
      <c r="Q481" s="15">
        <f t="shared" si="21"/>
        <v>42692.109328703707</v>
      </c>
      <c r="R481" s="17">
        <f t="shared" si="22"/>
        <v>42717.332638888889</v>
      </c>
      <c r="S481">
        <f t="shared" si="23"/>
        <v>2016</v>
      </c>
    </row>
    <row r="482" spans="1:19" ht="60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10" t="s">
        <v>8333</v>
      </c>
      <c r="P482" t="s">
        <v>8334</v>
      </c>
      <c r="Q482" s="15">
        <f t="shared" si="21"/>
        <v>42741.599664351852</v>
      </c>
      <c r="R482" s="17">
        <f t="shared" si="22"/>
        <v>42772.599664351852</v>
      </c>
      <c r="S482">
        <f t="shared" si="23"/>
        <v>2017</v>
      </c>
    </row>
    <row r="483" spans="1:19" ht="6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10" t="s">
        <v>8333</v>
      </c>
      <c r="P483" t="s">
        <v>8334</v>
      </c>
      <c r="Q483" s="15">
        <f t="shared" si="21"/>
        <v>42130.865150462967</v>
      </c>
      <c r="R483" s="17">
        <f t="shared" si="22"/>
        <v>42163.166666666672</v>
      </c>
      <c r="S483">
        <f t="shared" si="23"/>
        <v>2015</v>
      </c>
    </row>
    <row r="484" spans="1:19" ht="60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10" t="s">
        <v>8333</v>
      </c>
      <c r="P484" t="s">
        <v>8334</v>
      </c>
      <c r="Q484" s="15">
        <f t="shared" si="21"/>
        <v>42123.86336805555</v>
      </c>
      <c r="R484" s="17">
        <f t="shared" si="22"/>
        <v>42156.945833333331</v>
      </c>
      <c r="S484">
        <f t="shared" si="23"/>
        <v>2015</v>
      </c>
    </row>
    <row r="485" spans="1:19" ht="60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10" t="s">
        <v>8333</v>
      </c>
      <c r="P485" t="s">
        <v>8334</v>
      </c>
      <c r="Q485" s="15">
        <f t="shared" si="21"/>
        <v>42109.894942129627</v>
      </c>
      <c r="R485" s="17">
        <f t="shared" si="22"/>
        <v>42141.75</v>
      </c>
      <c r="S485">
        <f t="shared" si="23"/>
        <v>2015</v>
      </c>
    </row>
    <row r="486" spans="1:19" ht="4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10" t="s">
        <v>8333</v>
      </c>
      <c r="P486" t="s">
        <v>8334</v>
      </c>
      <c r="Q486" s="15">
        <f t="shared" si="21"/>
        <v>42711.700694444444</v>
      </c>
      <c r="R486" s="17">
        <f t="shared" si="22"/>
        <v>42732.700694444444</v>
      </c>
      <c r="S486">
        <f t="shared" si="23"/>
        <v>2016</v>
      </c>
    </row>
    <row r="487" spans="1:19" ht="60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10" t="s">
        <v>8333</v>
      </c>
      <c r="P487" t="s">
        <v>8334</v>
      </c>
      <c r="Q487" s="15">
        <f t="shared" si="21"/>
        <v>42529.979108796295</v>
      </c>
      <c r="R487" s="17">
        <f t="shared" si="22"/>
        <v>42550.979108796295</v>
      </c>
      <c r="S487">
        <f t="shared" si="23"/>
        <v>2016</v>
      </c>
    </row>
    <row r="488" spans="1:19" ht="45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10" t="s">
        <v>8333</v>
      </c>
      <c r="P488" t="s">
        <v>8334</v>
      </c>
      <c r="Q488" s="15">
        <f t="shared" si="21"/>
        <v>41852.665798611109</v>
      </c>
      <c r="R488" s="17">
        <f t="shared" si="22"/>
        <v>41882.665798611109</v>
      </c>
      <c r="S488">
        <f t="shared" si="23"/>
        <v>2014</v>
      </c>
    </row>
    <row r="489" spans="1:19" ht="60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10" t="s">
        <v>8333</v>
      </c>
      <c r="P489" t="s">
        <v>8334</v>
      </c>
      <c r="Q489" s="15">
        <f t="shared" si="21"/>
        <v>42419.603703703702</v>
      </c>
      <c r="R489" s="17">
        <f t="shared" si="22"/>
        <v>42449.562037037031</v>
      </c>
      <c r="S489">
        <f t="shared" si="23"/>
        <v>2016</v>
      </c>
    </row>
    <row r="490" spans="1:19" ht="3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10" t="s">
        <v>8333</v>
      </c>
      <c r="P490" t="s">
        <v>8334</v>
      </c>
      <c r="Q490" s="15">
        <f t="shared" si="21"/>
        <v>42747.506689814814</v>
      </c>
      <c r="R490" s="17">
        <f t="shared" si="22"/>
        <v>42777.506689814814</v>
      </c>
      <c r="S490">
        <f t="shared" si="23"/>
        <v>2017</v>
      </c>
    </row>
    <row r="491" spans="1:19" ht="60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10" t="s">
        <v>8333</v>
      </c>
      <c r="P491" t="s">
        <v>8334</v>
      </c>
      <c r="Q491" s="15">
        <f t="shared" si="21"/>
        <v>42409.776076388895</v>
      </c>
      <c r="R491" s="17">
        <f t="shared" si="22"/>
        <v>42469.734409722223</v>
      </c>
      <c r="S491">
        <f t="shared" si="23"/>
        <v>2016</v>
      </c>
    </row>
    <row r="492" spans="1:19" ht="60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10" t="s">
        <v>8333</v>
      </c>
      <c r="P492" t="s">
        <v>8334</v>
      </c>
      <c r="Q492" s="15">
        <f t="shared" si="21"/>
        <v>42072.488182870366</v>
      </c>
      <c r="R492" s="17">
        <f t="shared" si="22"/>
        <v>42102.488182870366</v>
      </c>
      <c r="S492">
        <f t="shared" si="23"/>
        <v>2015</v>
      </c>
    </row>
    <row r="493" spans="1:19" ht="60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10" t="s">
        <v>8333</v>
      </c>
      <c r="P493" t="s">
        <v>8334</v>
      </c>
      <c r="Q493" s="15">
        <f t="shared" si="21"/>
        <v>42298.34783564815</v>
      </c>
      <c r="R493" s="17">
        <f t="shared" si="22"/>
        <v>42358.375</v>
      </c>
      <c r="S493">
        <f t="shared" si="23"/>
        <v>2015</v>
      </c>
    </row>
    <row r="494" spans="1:19" ht="3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10" t="s">
        <v>8333</v>
      </c>
      <c r="P494" t="s">
        <v>8334</v>
      </c>
      <c r="Q494" s="15">
        <f t="shared" si="21"/>
        <v>42326.818738425922</v>
      </c>
      <c r="R494" s="17">
        <f t="shared" si="22"/>
        <v>42356.818738425922</v>
      </c>
      <c r="S494">
        <f t="shared" si="23"/>
        <v>2015</v>
      </c>
    </row>
    <row r="495" spans="1:19" ht="6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10" t="s">
        <v>8333</v>
      </c>
      <c r="P495" t="s">
        <v>8334</v>
      </c>
      <c r="Q495" s="15">
        <f t="shared" si="21"/>
        <v>42503.66474537037</v>
      </c>
      <c r="R495" s="17">
        <f t="shared" si="22"/>
        <v>42534.249305555553</v>
      </c>
      <c r="S495">
        <f t="shared" si="23"/>
        <v>2016</v>
      </c>
    </row>
    <row r="496" spans="1:19" ht="60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10" t="s">
        <v>8333</v>
      </c>
      <c r="P496" t="s">
        <v>8334</v>
      </c>
      <c r="Q496" s="15">
        <f t="shared" si="21"/>
        <v>42333.619050925925</v>
      </c>
      <c r="R496" s="17">
        <f t="shared" si="22"/>
        <v>42369.125</v>
      </c>
      <c r="S496">
        <f t="shared" si="23"/>
        <v>2015</v>
      </c>
    </row>
    <row r="497" spans="1:19" ht="60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10" t="s">
        <v>8333</v>
      </c>
      <c r="P497" t="s">
        <v>8334</v>
      </c>
      <c r="Q497" s="15">
        <f t="shared" si="21"/>
        <v>42161.770833333328</v>
      </c>
      <c r="R497" s="17">
        <f t="shared" si="22"/>
        <v>42193.770833333328</v>
      </c>
      <c r="S497">
        <f t="shared" si="23"/>
        <v>2015</v>
      </c>
    </row>
    <row r="498" spans="1:19" ht="60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10" t="s">
        <v>8333</v>
      </c>
      <c r="P498" t="s">
        <v>8334</v>
      </c>
      <c r="Q498" s="15">
        <f t="shared" si="21"/>
        <v>42089.477500000001</v>
      </c>
      <c r="R498" s="17">
        <f t="shared" si="22"/>
        <v>42110.477500000001</v>
      </c>
      <c r="S498">
        <f t="shared" si="23"/>
        <v>2015</v>
      </c>
    </row>
    <row r="499" spans="1:19" ht="60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10" t="s">
        <v>8333</v>
      </c>
      <c r="P499" t="s">
        <v>8334</v>
      </c>
      <c r="Q499" s="15">
        <f t="shared" si="21"/>
        <v>42536.60701388889</v>
      </c>
      <c r="R499" s="17">
        <f t="shared" si="22"/>
        <v>42566.60701388889</v>
      </c>
      <c r="S499">
        <f t="shared" si="23"/>
        <v>2016</v>
      </c>
    </row>
    <row r="500" spans="1:19" ht="60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10" t="s">
        <v>8333</v>
      </c>
      <c r="P500" t="s">
        <v>8334</v>
      </c>
      <c r="Q500" s="15">
        <f t="shared" si="21"/>
        <v>42152.288819444439</v>
      </c>
      <c r="R500" s="17">
        <f t="shared" si="22"/>
        <v>42182.288819444439</v>
      </c>
      <c r="S500">
        <f t="shared" si="23"/>
        <v>2015</v>
      </c>
    </row>
    <row r="501" spans="1:19" ht="4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10" t="s">
        <v>8333</v>
      </c>
      <c r="P501" t="s">
        <v>8334</v>
      </c>
      <c r="Q501" s="15">
        <f t="shared" si="21"/>
        <v>42125.614895833336</v>
      </c>
      <c r="R501" s="17">
        <f t="shared" si="22"/>
        <v>42155.614895833336</v>
      </c>
      <c r="S501">
        <f t="shared" si="23"/>
        <v>2015</v>
      </c>
    </row>
    <row r="502" spans="1:19" ht="45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10" t="s">
        <v>8333</v>
      </c>
      <c r="P502" t="s">
        <v>8334</v>
      </c>
      <c r="Q502" s="15">
        <f t="shared" si="21"/>
        <v>42297.748067129629</v>
      </c>
      <c r="R502" s="17">
        <f t="shared" si="22"/>
        <v>42342.208333333328</v>
      </c>
      <c r="S502">
        <f t="shared" si="23"/>
        <v>2015</v>
      </c>
    </row>
    <row r="503" spans="1:19" ht="60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10" t="s">
        <v>8333</v>
      </c>
      <c r="P503" t="s">
        <v>8334</v>
      </c>
      <c r="Q503" s="15">
        <f t="shared" si="21"/>
        <v>42138.506377314814</v>
      </c>
      <c r="R503" s="17">
        <f t="shared" si="22"/>
        <v>42168.506377314814</v>
      </c>
      <c r="S503">
        <f t="shared" si="23"/>
        <v>2015</v>
      </c>
    </row>
    <row r="504" spans="1:19" ht="6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10" t="s">
        <v>8333</v>
      </c>
      <c r="P504" t="s">
        <v>8334</v>
      </c>
      <c r="Q504" s="15">
        <f t="shared" si="21"/>
        <v>42772.776076388895</v>
      </c>
      <c r="R504" s="17">
        <f t="shared" si="22"/>
        <v>42805.561805555553</v>
      </c>
      <c r="S504">
        <f t="shared" si="23"/>
        <v>2017</v>
      </c>
    </row>
    <row r="505" spans="1:19" ht="30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10" t="s">
        <v>8333</v>
      </c>
      <c r="P505" t="s">
        <v>8334</v>
      </c>
      <c r="Q505" s="15">
        <f t="shared" si="21"/>
        <v>42430.430243055554</v>
      </c>
      <c r="R505" s="17">
        <f t="shared" si="22"/>
        <v>42460.416666666672</v>
      </c>
      <c r="S505">
        <f t="shared" si="23"/>
        <v>2016</v>
      </c>
    </row>
    <row r="506" spans="1:19" ht="6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10" t="s">
        <v>8333</v>
      </c>
      <c r="P506" t="s">
        <v>8334</v>
      </c>
      <c r="Q506" s="15">
        <f t="shared" si="21"/>
        <v>42423.709074074075</v>
      </c>
      <c r="R506" s="17">
        <f t="shared" si="22"/>
        <v>42453.667407407411</v>
      </c>
      <c r="S506">
        <f t="shared" si="23"/>
        <v>2016</v>
      </c>
    </row>
    <row r="507" spans="1:19" ht="6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10" t="s">
        <v>8333</v>
      </c>
      <c r="P507" t="s">
        <v>8334</v>
      </c>
      <c r="Q507" s="15">
        <f t="shared" si="21"/>
        <v>42761.846122685187</v>
      </c>
      <c r="R507" s="17">
        <f t="shared" si="22"/>
        <v>42791.846122685187</v>
      </c>
      <c r="S507">
        <f t="shared" si="23"/>
        <v>2017</v>
      </c>
    </row>
    <row r="508" spans="1:19" ht="30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10" t="s">
        <v>8333</v>
      </c>
      <c r="P508" t="s">
        <v>8334</v>
      </c>
      <c r="Q508" s="15">
        <f t="shared" si="21"/>
        <v>42132.941805555558</v>
      </c>
      <c r="R508" s="17">
        <f t="shared" si="22"/>
        <v>42155.875</v>
      </c>
      <c r="S508">
        <f t="shared" si="23"/>
        <v>2015</v>
      </c>
    </row>
    <row r="509" spans="1:19" ht="60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10" t="s">
        <v>8333</v>
      </c>
      <c r="P509" t="s">
        <v>8334</v>
      </c>
      <c r="Q509" s="15">
        <f t="shared" si="21"/>
        <v>42515.866446759261</v>
      </c>
      <c r="R509" s="17">
        <f t="shared" si="22"/>
        <v>42530.866446759261</v>
      </c>
      <c r="S509">
        <f t="shared" si="23"/>
        <v>2016</v>
      </c>
    </row>
    <row r="510" spans="1:19" ht="6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10" t="s">
        <v>8333</v>
      </c>
      <c r="P510" t="s">
        <v>8334</v>
      </c>
      <c r="Q510" s="15">
        <f t="shared" si="21"/>
        <v>42318.950173611112</v>
      </c>
      <c r="R510" s="17">
        <f t="shared" si="22"/>
        <v>42335.041666666672</v>
      </c>
      <c r="S510">
        <f t="shared" si="23"/>
        <v>2015</v>
      </c>
    </row>
    <row r="511" spans="1:19" ht="60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10" t="s">
        <v>8333</v>
      </c>
      <c r="P511" t="s">
        <v>8334</v>
      </c>
      <c r="Q511" s="15">
        <f t="shared" si="21"/>
        <v>42731.755787037036</v>
      </c>
      <c r="R511" s="17">
        <f t="shared" si="22"/>
        <v>42766.755787037036</v>
      </c>
      <c r="S511">
        <f t="shared" si="23"/>
        <v>2016</v>
      </c>
    </row>
    <row r="512" spans="1:19" ht="6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10" t="s">
        <v>8333</v>
      </c>
      <c r="P512" t="s">
        <v>8334</v>
      </c>
      <c r="Q512" s="15">
        <f t="shared" si="21"/>
        <v>42104.840335648143</v>
      </c>
      <c r="R512" s="17">
        <f t="shared" si="22"/>
        <v>42164.840335648143</v>
      </c>
      <c r="S512">
        <f t="shared" si="23"/>
        <v>2015</v>
      </c>
    </row>
    <row r="513" spans="1:19" ht="60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10" t="s">
        <v>8333</v>
      </c>
      <c r="P513" t="s">
        <v>8334</v>
      </c>
      <c r="Q513" s="15">
        <f t="shared" si="21"/>
        <v>41759.923101851848</v>
      </c>
      <c r="R513" s="17">
        <f t="shared" si="22"/>
        <v>41789.923101851848</v>
      </c>
      <c r="S513">
        <f t="shared" si="23"/>
        <v>2014</v>
      </c>
    </row>
    <row r="514" spans="1:19" ht="3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10" t="s">
        <v>8333</v>
      </c>
      <c r="P514" t="s">
        <v>8334</v>
      </c>
      <c r="Q514" s="15">
        <f t="shared" ref="Q514:Q577" si="24">(((J514/60)/60)/24)+DATE(1970,1,1)</f>
        <v>42247.616400462968</v>
      </c>
      <c r="R514" s="17">
        <f t="shared" ref="R514:R577" si="25">(((I514/60)/60)/24)+DATE(1970,1,1)</f>
        <v>42279.960416666669</v>
      </c>
      <c r="S514">
        <f t="shared" ref="S514:S577" si="26">YEAR(Q:Q)</f>
        <v>2015</v>
      </c>
    </row>
    <row r="515" spans="1:19" ht="4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10" t="s">
        <v>8333</v>
      </c>
      <c r="P515" t="s">
        <v>8334</v>
      </c>
      <c r="Q515" s="15">
        <f t="shared" si="24"/>
        <v>42535.809490740736</v>
      </c>
      <c r="R515" s="17">
        <f t="shared" si="25"/>
        <v>42565.809490740736</v>
      </c>
      <c r="S515">
        <f t="shared" si="26"/>
        <v>2016</v>
      </c>
    </row>
    <row r="516" spans="1:19" ht="6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10" t="s">
        <v>8333</v>
      </c>
      <c r="P516" t="s">
        <v>8334</v>
      </c>
      <c r="Q516" s="15">
        <f t="shared" si="24"/>
        <v>42278.662037037036</v>
      </c>
      <c r="R516" s="17">
        <f t="shared" si="25"/>
        <v>42309.125</v>
      </c>
      <c r="S516">
        <f t="shared" si="26"/>
        <v>2015</v>
      </c>
    </row>
    <row r="517" spans="1:19" ht="45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10" t="s">
        <v>8333</v>
      </c>
      <c r="P517" t="s">
        <v>8334</v>
      </c>
      <c r="Q517" s="15">
        <f t="shared" si="24"/>
        <v>42633.461956018517</v>
      </c>
      <c r="R517" s="17">
        <f t="shared" si="25"/>
        <v>42663.461956018517</v>
      </c>
      <c r="S517">
        <f t="shared" si="26"/>
        <v>2016</v>
      </c>
    </row>
    <row r="518" spans="1:19" ht="4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10" t="s">
        <v>8333</v>
      </c>
      <c r="P518" t="s">
        <v>8334</v>
      </c>
      <c r="Q518" s="15">
        <f t="shared" si="24"/>
        <v>42211.628611111111</v>
      </c>
      <c r="R518" s="17">
        <f t="shared" si="25"/>
        <v>42241.628611111111</v>
      </c>
      <c r="S518">
        <f t="shared" si="26"/>
        <v>2015</v>
      </c>
    </row>
    <row r="519" spans="1:19" ht="6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10" t="s">
        <v>8333</v>
      </c>
      <c r="P519" t="s">
        <v>8334</v>
      </c>
      <c r="Q519" s="15">
        <f t="shared" si="24"/>
        <v>42680.47555555556</v>
      </c>
      <c r="R519" s="17">
        <f t="shared" si="25"/>
        <v>42708</v>
      </c>
      <c r="S519">
        <f t="shared" si="26"/>
        <v>2016</v>
      </c>
    </row>
    <row r="520" spans="1:19" ht="3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10" t="s">
        <v>8333</v>
      </c>
      <c r="P520" t="s">
        <v>8334</v>
      </c>
      <c r="Q520" s="15">
        <f t="shared" si="24"/>
        <v>42430.720451388886</v>
      </c>
      <c r="R520" s="17">
        <f t="shared" si="25"/>
        <v>42461.166666666672</v>
      </c>
      <c r="S520">
        <f t="shared" si="26"/>
        <v>2016</v>
      </c>
    </row>
    <row r="521" spans="1:19" ht="4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10" t="s">
        <v>8333</v>
      </c>
      <c r="P521" t="s">
        <v>8334</v>
      </c>
      <c r="Q521" s="15">
        <f t="shared" si="24"/>
        <v>42654.177187499998</v>
      </c>
      <c r="R521" s="17">
        <f t="shared" si="25"/>
        <v>42684.218854166669</v>
      </c>
      <c r="S521">
        <f t="shared" si="26"/>
        <v>2016</v>
      </c>
    </row>
    <row r="522" spans="1:19" ht="4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10" t="s">
        <v>8320</v>
      </c>
      <c r="P522" t="s">
        <v>8321</v>
      </c>
      <c r="Q522" s="15">
        <f t="shared" si="24"/>
        <v>41355.825497685182</v>
      </c>
      <c r="R522" s="17">
        <f t="shared" si="25"/>
        <v>41386.875</v>
      </c>
      <c r="S522">
        <f t="shared" si="26"/>
        <v>2013</v>
      </c>
    </row>
    <row r="523" spans="1:19" ht="4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10" t="s">
        <v>8320</v>
      </c>
      <c r="P523" t="s">
        <v>8321</v>
      </c>
      <c r="Q523" s="15">
        <f t="shared" si="24"/>
        <v>41774.599930555552</v>
      </c>
      <c r="R523" s="17">
        <f t="shared" si="25"/>
        <v>41804.599930555552</v>
      </c>
      <c r="S523">
        <f t="shared" si="26"/>
        <v>2014</v>
      </c>
    </row>
    <row r="524" spans="1:19" ht="60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10" t="s">
        <v>8320</v>
      </c>
      <c r="P524" t="s">
        <v>8321</v>
      </c>
      <c r="Q524" s="15">
        <f t="shared" si="24"/>
        <v>40838.043391203704</v>
      </c>
      <c r="R524" s="17">
        <f t="shared" si="25"/>
        <v>40883.085057870368</v>
      </c>
      <c r="S524">
        <f t="shared" si="26"/>
        <v>2011</v>
      </c>
    </row>
    <row r="525" spans="1:19" ht="30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10" t="s">
        <v>8320</v>
      </c>
      <c r="P525" t="s">
        <v>8321</v>
      </c>
      <c r="Q525" s="15">
        <f t="shared" si="24"/>
        <v>41370.292303240742</v>
      </c>
      <c r="R525" s="17">
        <f t="shared" si="25"/>
        <v>41400.292303240742</v>
      </c>
      <c r="S525">
        <f t="shared" si="26"/>
        <v>2013</v>
      </c>
    </row>
    <row r="526" spans="1:19" ht="4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10" t="s">
        <v>8320</v>
      </c>
      <c r="P526" t="s">
        <v>8321</v>
      </c>
      <c r="Q526" s="15">
        <f t="shared" si="24"/>
        <v>41767.656863425924</v>
      </c>
      <c r="R526" s="17">
        <f t="shared" si="25"/>
        <v>41803.290972222225</v>
      </c>
      <c r="S526">
        <f t="shared" si="26"/>
        <v>2014</v>
      </c>
    </row>
    <row r="527" spans="1:19" ht="45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10" t="s">
        <v>8320</v>
      </c>
      <c r="P527" t="s">
        <v>8321</v>
      </c>
      <c r="Q527" s="15">
        <f t="shared" si="24"/>
        <v>41067.74086805556</v>
      </c>
      <c r="R527" s="17">
        <f t="shared" si="25"/>
        <v>41097.74086805556</v>
      </c>
      <c r="S527">
        <f t="shared" si="26"/>
        <v>2012</v>
      </c>
    </row>
    <row r="528" spans="1:19" ht="6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10" t="s">
        <v>8320</v>
      </c>
      <c r="P528" t="s">
        <v>8321</v>
      </c>
      <c r="Q528" s="15">
        <f t="shared" si="24"/>
        <v>41843.64271990741</v>
      </c>
      <c r="R528" s="17">
        <f t="shared" si="25"/>
        <v>41888.64271990741</v>
      </c>
      <c r="S528">
        <f t="shared" si="26"/>
        <v>2014</v>
      </c>
    </row>
    <row r="529" spans="1:19" ht="45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10" t="s">
        <v>8320</v>
      </c>
      <c r="P529" t="s">
        <v>8321</v>
      </c>
      <c r="Q529" s="15">
        <f t="shared" si="24"/>
        <v>40751.814432870371</v>
      </c>
      <c r="R529" s="17">
        <f t="shared" si="25"/>
        <v>40811.814432870371</v>
      </c>
      <c r="S529">
        <f t="shared" si="26"/>
        <v>2011</v>
      </c>
    </row>
    <row r="530" spans="1:19" ht="45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10" t="s">
        <v>8320</v>
      </c>
      <c r="P530" t="s">
        <v>8321</v>
      </c>
      <c r="Q530" s="15">
        <f t="shared" si="24"/>
        <v>41543.988067129627</v>
      </c>
      <c r="R530" s="17">
        <f t="shared" si="25"/>
        <v>41571.988067129627</v>
      </c>
      <c r="S530">
        <f t="shared" si="26"/>
        <v>2013</v>
      </c>
    </row>
    <row r="531" spans="1:19" ht="60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10" t="s">
        <v>8320</v>
      </c>
      <c r="P531" t="s">
        <v>8321</v>
      </c>
      <c r="Q531" s="15">
        <f t="shared" si="24"/>
        <v>41855.783645833333</v>
      </c>
      <c r="R531" s="17">
        <f t="shared" si="25"/>
        <v>41885.783645833333</v>
      </c>
      <c r="S531">
        <f t="shared" si="26"/>
        <v>2014</v>
      </c>
    </row>
    <row r="532" spans="1:19" ht="60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10" t="s">
        <v>8320</v>
      </c>
      <c r="P532" t="s">
        <v>8321</v>
      </c>
      <c r="Q532" s="15">
        <f t="shared" si="24"/>
        <v>40487.621365740742</v>
      </c>
      <c r="R532" s="17">
        <f t="shared" si="25"/>
        <v>40544.207638888889</v>
      </c>
      <c r="S532">
        <f t="shared" si="26"/>
        <v>2010</v>
      </c>
    </row>
    <row r="533" spans="1:19" ht="45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10" t="s">
        <v>8320</v>
      </c>
      <c r="P533" t="s">
        <v>8321</v>
      </c>
      <c r="Q533" s="15">
        <f t="shared" si="24"/>
        <v>41579.845509259263</v>
      </c>
      <c r="R533" s="17">
        <f t="shared" si="25"/>
        <v>41609.887175925927</v>
      </c>
      <c r="S533">
        <f t="shared" si="26"/>
        <v>2013</v>
      </c>
    </row>
    <row r="534" spans="1:19" ht="6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10" t="s">
        <v>8320</v>
      </c>
      <c r="P534" t="s">
        <v>8321</v>
      </c>
      <c r="Q534" s="15">
        <f t="shared" si="24"/>
        <v>40921.919340277782</v>
      </c>
      <c r="R534" s="17">
        <f t="shared" si="25"/>
        <v>40951.919340277782</v>
      </c>
      <c r="S534">
        <f t="shared" si="26"/>
        <v>2012</v>
      </c>
    </row>
    <row r="535" spans="1:19" ht="60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10" t="s">
        <v>8320</v>
      </c>
      <c r="P535" t="s">
        <v>8321</v>
      </c>
      <c r="Q535" s="15">
        <f t="shared" si="24"/>
        <v>40587.085532407407</v>
      </c>
      <c r="R535" s="17">
        <f t="shared" si="25"/>
        <v>40636.043865740743</v>
      </c>
      <c r="S535">
        <f t="shared" si="26"/>
        <v>2011</v>
      </c>
    </row>
    <row r="536" spans="1:19" ht="45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10" t="s">
        <v>8320</v>
      </c>
      <c r="P536" t="s">
        <v>8321</v>
      </c>
      <c r="Q536" s="15">
        <f t="shared" si="24"/>
        <v>41487.611250000002</v>
      </c>
      <c r="R536" s="17">
        <f t="shared" si="25"/>
        <v>41517.611250000002</v>
      </c>
      <c r="S536">
        <f t="shared" si="26"/>
        <v>2013</v>
      </c>
    </row>
    <row r="537" spans="1:19" ht="4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10" t="s">
        <v>8320</v>
      </c>
      <c r="P537" t="s">
        <v>8321</v>
      </c>
      <c r="Q537" s="15">
        <f t="shared" si="24"/>
        <v>41766.970648148148</v>
      </c>
      <c r="R537" s="17">
        <f t="shared" si="25"/>
        <v>41799.165972222225</v>
      </c>
      <c r="S537">
        <f t="shared" si="26"/>
        <v>2014</v>
      </c>
    </row>
    <row r="538" spans="1:19" ht="4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10" t="s">
        <v>8320</v>
      </c>
      <c r="P538" t="s">
        <v>8321</v>
      </c>
      <c r="Q538" s="15">
        <f t="shared" si="24"/>
        <v>41666.842824074076</v>
      </c>
      <c r="R538" s="17">
        <f t="shared" si="25"/>
        <v>41696.842824074076</v>
      </c>
      <c r="S538">
        <f t="shared" si="26"/>
        <v>2014</v>
      </c>
    </row>
    <row r="539" spans="1:19" ht="4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10" t="s">
        <v>8320</v>
      </c>
      <c r="P539" t="s">
        <v>8321</v>
      </c>
      <c r="Q539" s="15">
        <f t="shared" si="24"/>
        <v>41638.342905092592</v>
      </c>
      <c r="R539" s="17">
        <f t="shared" si="25"/>
        <v>41668.342905092592</v>
      </c>
      <c r="S539">
        <f t="shared" si="26"/>
        <v>2013</v>
      </c>
    </row>
    <row r="540" spans="1:19" ht="60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10" t="s">
        <v>8320</v>
      </c>
      <c r="P540" t="s">
        <v>8321</v>
      </c>
      <c r="Q540" s="15">
        <f t="shared" si="24"/>
        <v>41656.762638888889</v>
      </c>
      <c r="R540" s="17">
        <f t="shared" si="25"/>
        <v>41686.762638888889</v>
      </c>
      <c r="S540">
        <f t="shared" si="26"/>
        <v>2014</v>
      </c>
    </row>
    <row r="541" spans="1:19" ht="3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10" t="s">
        <v>8320</v>
      </c>
      <c r="P541" t="s">
        <v>8321</v>
      </c>
      <c r="Q541" s="15">
        <f t="shared" si="24"/>
        <v>41692.084143518521</v>
      </c>
      <c r="R541" s="17">
        <f t="shared" si="25"/>
        <v>41727.041666666664</v>
      </c>
      <c r="S541">
        <f t="shared" si="26"/>
        <v>2014</v>
      </c>
    </row>
    <row r="542" spans="1:19" ht="60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10" t="s">
        <v>8320</v>
      </c>
      <c r="P542" t="s">
        <v>8321</v>
      </c>
      <c r="Q542" s="15">
        <f t="shared" si="24"/>
        <v>41547.662997685184</v>
      </c>
      <c r="R542" s="17">
        <f t="shared" si="25"/>
        <v>41576.662997685184</v>
      </c>
      <c r="S542">
        <f t="shared" si="26"/>
        <v>2013</v>
      </c>
    </row>
    <row r="543" spans="1:19" ht="60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10" t="s">
        <v>8320</v>
      </c>
      <c r="P543" t="s">
        <v>8321</v>
      </c>
      <c r="Q543" s="15">
        <f t="shared" si="24"/>
        <v>40465.655266203699</v>
      </c>
      <c r="R543" s="17">
        <f t="shared" si="25"/>
        <v>40512.655266203699</v>
      </c>
      <c r="S543">
        <f t="shared" si="26"/>
        <v>2010</v>
      </c>
    </row>
    <row r="544" spans="1:19" ht="4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10" t="s">
        <v>8320</v>
      </c>
      <c r="P544" t="s">
        <v>8321</v>
      </c>
      <c r="Q544" s="15">
        <f t="shared" si="24"/>
        <v>41620.87667824074</v>
      </c>
      <c r="R544" s="17">
        <f t="shared" si="25"/>
        <v>41650.87667824074</v>
      </c>
      <c r="S544">
        <f t="shared" si="26"/>
        <v>2013</v>
      </c>
    </row>
    <row r="545" spans="1:19" ht="6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10" t="s">
        <v>8320</v>
      </c>
      <c r="P545" t="s">
        <v>8321</v>
      </c>
      <c r="Q545" s="15">
        <f t="shared" si="24"/>
        <v>41449.585162037038</v>
      </c>
      <c r="R545" s="17">
        <f t="shared" si="25"/>
        <v>41479.585162037038</v>
      </c>
      <c r="S545">
        <f t="shared" si="26"/>
        <v>2013</v>
      </c>
    </row>
    <row r="546" spans="1:19" ht="4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10" t="s">
        <v>8320</v>
      </c>
      <c r="P546" t="s">
        <v>8321</v>
      </c>
      <c r="Q546" s="15">
        <f t="shared" si="24"/>
        <v>41507.845451388886</v>
      </c>
      <c r="R546" s="17">
        <f t="shared" si="25"/>
        <v>41537.845451388886</v>
      </c>
      <c r="S546">
        <f t="shared" si="26"/>
        <v>2013</v>
      </c>
    </row>
    <row r="547" spans="1:19" ht="60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10" t="s">
        <v>8320</v>
      </c>
      <c r="P547" t="s">
        <v>8321</v>
      </c>
      <c r="Q547" s="15">
        <f t="shared" si="24"/>
        <v>42445.823055555549</v>
      </c>
      <c r="R547" s="17">
        <f t="shared" si="25"/>
        <v>42476</v>
      </c>
      <c r="S547">
        <f t="shared" si="26"/>
        <v>2016</v>
      </c>
    </row>
    <row r="548" spans="1:19" ht="4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10" t="s">
        <v>8320</v>
      </c>
      <c r="P548" t="s">
        <v>8321</v>
      </c>
      <c r="Q548" s="15">
        <f t="shared" si="24"/>
        <v>40933.856967592597</v>
      </c>
      <c r="R548" s="17">
        <f t="shared" si="25"/>
        <v>40993.815300925926</v>
      </c>
      <c r="S548">
        <f t="shared" si="26"/>
        <v>2012</v>
      </c>
    </row>
    <row r="549" spans="1:19" ht="60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10" t="s">
        <v>8320</v>
      </c>
      <c r="P549" t="s">
        <v>8321</v>
      </c>
      <c r="Q549" s="15">
        <f t="shared" si="24"/>
        <v>41561.683553240742</v>
      </c>
      <c r="R549" s="17">
        <f t="shared" si="25"/>
        <v>41591.725219907406</v>
      </c>
      <c r="S549">
        <f t="shared" si="26"/>
        <v>2013</v>
      </c>
    </row>
    <row r="550" spans="1:19" ht="6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10" t="s">
        <v>8320</v>
      </c>
      <c r="P550" t="s">
        <v>8321</v>
      </c>
      <c r="Q550" s="15">
        <f t="shared" si="24"/>
        <v>40274.745127314818</v>
      </c>
      <c r="R550" s="17">
        <f t="shared" si="25"/>
        <v>40344.166666666664</v>
      </c>
      <c r="S550">
        <f t="shared" si="26"/>
        <v>2010</v>
      </c>
    </row>
    <row r="551" spans="1:19" ht="4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10" t="s">
        <v>8320</v>
      </c>
      <c r="P551" t="s">
        <v>8321</v>
      </c>
      <c r="Q551" s="15">
        <f t="shared" si="24"/>
        <v>41852.730219907404</v>
      </c>
      <c r="R551" s="17">
        <f t="shared" si="25"/>
        <v>41882.730219907404</v>
      </c>
      <c r="S551">
        <f t="shared" si="26"/>
        <v>2014</v>
      </c>
    </row>
    <row r="552" spans="1:19" ht="45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10" t="s">
        <v>8320</v>
      </c>
      <c r="P552" t="s">
        <v>8321</v>
      </c>
      <c r="Q552" s="15">
        <f t="shared" si="24"/>
        <v>41116.690104166664</v>
      </c>
      <c r="R552" s="17">
        <f t="shared" si="25"/>
        <v>41151.690104166664</v>
      </c>
      <c r="S552">
        <f t="shared" si="26"/>
        <v>2012</v>
      </c>
    </row>
    <row r="553" spans="1:19" ht="45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10" t="s">
        <v>8320</v>
      </c>
      <c r="P553" t="s">
        <v>8321</v>
      </c>
      <c r="Q553" s="15">
        <f t="shared" si="24"/>
        <v>41458.867905092593</v>
      </c>
      <c r="R553" s="17">
        <f t="shared" si="25"/>
        <v>41493.867905092593</v>
      </c>
      <c r="S553">
        <f t="shared" si="26"/>
        <v>2013</v>
      </c>
    </row>
    <row r="554" spans="1:19" ht="30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10" t="s">
        <v>8320</v>
      </c>
      <c r="P554" t="s">
        <v>8321</v>
      </c>
      <c r="Q554" s="15">
        <f t="shared" si="24"/>
        <v>40007.704247685186</v>
      </c>
      <c r="R554" s="17">
        <f t="shared" si="25"/>
        <v>40057.166666666664</v>
      </c>
      <c r="S554">
        <f t="shared" si="26"/>
        <v>2009</v>
      </c>
    </row>
    <row r="555" spans="1:19" ht="6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10" t="s">
        <v>8320</v>
      </c>
      <c r="P555" t="s">
        <v>8321</v>
      </c>
      <c r="Q555" s="15">
        <f t="shared" si="24"/>
        <v>41121.561886574076</v>
      </c>
      <c r="R555" s="17">
        <f t="shared" si="25"/>
        <v>41156.561886574076</v>
      </c>
      <c r="S555">
        <f t="shared" si="26"/>
        <v>2012</v>
      </c>
    </row>
    <row r="556" spans="1:19" ht="60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10" t="s">
        <v>8320</v>
      </c>
      <c r="P556" t="s">
        <v>8321</v>
      </c>
      <c r="Q556" s="15">
        <f t="shared" si="24"/>
        <v>41786.555162037039</v>
      </c>
      <c r="R556" s="17">
        <f t="shared" si="25"/>
        <v>41815.083333333336</v>
      </c>
      <c r="S556">
        <f t="shared" si="26"/>
        <v>2014</v>
      </c>
    </row>
    <row r="557" spans="1:19" ht="6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10" t="s">
        <v>8320</v>
      </c>
      <c r="P557" t="s">
        <v>8321</v>
      </c>
      <c r="Q557" s="15">
        <f t="shared" si="24"/>
        <v>41682.099189814813</v>
      </c>
      <c r="R557" s="17">
        <f t="shared" si="25"/>
        <v>41722.057523148149</v>
      </c>
      <c r="S557">
        <f t="shared" si="26"/>
        <v>2014</v>
      </c>
    </row>
    <row r="558" spans="1:19" ht="45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10" t="s">
        <v>8320</v>
      </c>
      <c r="P558" t="s">
        <v>8321</v>
      </c>
      <c r="Q558" s="15">
        <f t="shared" si="24"/>
        <v>40513.757569444446</v>
      </c>
      <c r="R558" s="17">
        <f t="shared" si="25"/>
        <v>40603.757569444446</v>
      </c>
      <c r="S558">
        <f t="shared" si="26"/>
        <v>2010</v>
      </c>
    </row>
    <row r="559" spans="1:19" ht="6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10" t="s">
        <v>8320</v>
      </c>
      <c r="P559" t="s">
        <v>8321</v>
      </c>
      <c r="Q559" s="15">
        <f t="shared" si="24"/>
        <v>41463.743472222224</v>
      </c>
      <c r="R559" s="17">
        <f t="shared" si="25"/>
        <v>41483.743472222224</v>
      </c>
      <c r="S559">
        <f t="shared" si="26"/>
        <v>2013</v>
      </c>
    </row>
    <row r="560" spans="1:19" ht="6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10" t="s">
        <v>8320</v>
      </c>
      <c r="P560" t="s">
        <v>8321</v>
      </c>
      <c r="Q560" s="15">
        <f t="shared" si="24"/>
        <v>41586.475173611114</v>
      </c>
      <c r="R560" s="17">
        <f t="shared" si="25"/>
        <v>41617.207638888889</v>
      </c>
      <c r="S560">
        <f t="shared" si="26"/>
        <v>2013</v>
      </c>
    </row>
    <row r="561" spans="1:19" ht="4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10" t="s">
        <v>8320</v>
      </c>
      <c r="P561" t="s">
        <v>8321</v>
      </c>
      <c r="Q561" s="15">
        <f t="shared" si="24"/>
        <v>41320.717465277776</v>
      </c>
      <c r="R561" s="17">
        <f t="shared" si="25"/>
        <v>41344.166666666664</v>
      </c>
      <c r="S561">
        <f t="shared" si="26"/>
        <v>2013</v>
      </c>
    </row>
    <row r="562" spans="1:19" ht="60" x14ac:dyDescent="0.25">
      <c r="A562">
        <v>2861</v>
      </c>
      <c r="B562" s="3" t="s">
        <v>2861</v>
      </c>
      <c r="C562" s="3" t="s">
        <v>6971</v>
      </c>
      <c r="D562" s="6">
        <v>250</v>
      </c>
      <c r="E562" s="8">
        <v>80</v>
      </c>
      <c r="F562" t="s">
        <v>8220</v>
      </c>
      <c r="G562" t="s">
        <v>8225</v>
      </c>
      <c r="H562" t="s">
        <v>8247</v>
      </c>
      <c r="I562">
        <v>1443103848</v>
      </c>
      <c r="J562">
        <v>1441894248</v>
      </c>
      <c r="K562" t="b">
        <v>0</v>
      </c>
      <c r="L562">
        <v>3</v>
      </c>
      <c r="M562" t="b">
        <v>0</v>
      </c>
      <c r="N562" t="s">
        <v>8269</v>
      </c>
      <c r="O562" s="10" t="s">
        <v>8312</v>
      </c>
      <c r="P562" t="s">
        <v>8313</v>
      </c>
      <c r="Q562" s="15">
        <f t="shared" si="24"/>
        <v>42257.590833333335</v>
      </c>
      <c r="R562" s="17">
        <f t="shared" si="25"/>
        <v>42271.590833333335</v>
      </c>
      <c r="S562">
        <f t="shared" si="26"/>
        <v>2015</v>
      </c>
    </row>
    <row r="563" spans="1:19" ht="45" x14ac:dyDescent="0.25">
      <c r="A563">
        <v>2862</v>
      </c>
      <c r="B563" s="3" t="s">
        <v>2862</v>
      </c>
      <c r="C563" s="3" t="s">
        <v>6972</v>
      </c>
      <c r="D563" s="6">
        <v>12700</v>
      </c>
      <c r="E563" s="8">
        <v>55</v>
      </c>
      <c r="F563" t="s">
        <v>8220</v>
      </c>
      <c r="G563" t="s">
        <v>8223</v>
      </c>
      <c r="H563" t="s">
        <v>8245</v>
      </c>
      <c r="I563">
        <v>1403636229</v>
      </c>
      <c r="J563">
        <v>1401044229</v>
      </c>
      <c r="K563" t="b">
        <v>0</v>
      </c>
      <c r="L563">
        <v>3</v>
      </c>
      <c r="M563" t="b">
        <v>0</v>
      </c>
      <c r="N563" t="s">
        <v>8269</v>
      </c>
      <c r="O563" s="10" t="s">
        <v>8312</v>
      </c>
      <c r="P563" t="s">
        <v>8313</v>
      </c>
      <c r="Q563" s="15">
        <f t="shared" si="24"/>
        <v>41784.789687500001</v>
      </c>
      <c r="R563" s="17">
        <f t="shared" si="25"/>
        <v>41814.789687500001</v>
      </c>
      <c r="S563">
        <f t="shared" si="26"/>
        <v>2014</v>
      </c>
    </row>
    <row r="564" spans="1:19" ht="60" x14ac:dyDescent="0.25">
      <c r="A564">
        <v>2863</v>
      </c>
      <c r="B564" s="3" t="s">
        <v>2863</v>
      </c>
      <c r="C564" s="3" t="s">
        <v>6973</v>
      </c>
      <c r="D564" s="6">
        <v>50000</v>
      </c>
      <c r="E564" s="8">
        <v>20</v>
      </c>
      <c r="F564" t="s">
        <v>8220</v>
      </c>
      <c r="G564" t="s">
        <v>8223</v>
      </c>
      <c r="H564" t="s">
        <v>8245</v>
      </c>
      <c r="I564">
        <v>1410279123</v>
      </c>
      <c r="J564">
        <v>1405095123</v>
      </c>
      <c r="K564" t="b">
        <v>0</v>
      </c>
      <c r="L564">
        <v>1</v>
      </c>
      <c r="M564" t="b">
        <v>0</v>
      </c>
      <c r="N564" t="s">
        <v>8269</v>
      </c>
      <c r="O564" s="10" t="s">
        <v>8312</v>
      </c>
      <c r="P564" t="s">
        <v>8313</v>
      </c>
      <c r="Q564" s="15">
        <f t="shared" si="24"/>
        <v>41831.675034722226</v>
      </c>
      <c r="R564" s="17">
        <f t="shared" si="25"/>
        <v>41891.675034722226</v>
      </c>
      <c r="S564">
        <f t="shared" si="26"/>
        <v>2014</v>
      </c>
    </row>
    <row r="565" spans="1:19" ht="15.75" x14ac:dyDescent="0.25">
      <c r="A565">
        <v>2864</v>
      </c>
      <c r="B565" s="3" t="s">
        <v>2864</v>
      </c>
      <c r="C565" s="3" t="s">
        <v>6974</v>
      </c>
      <c r="D565" s="6">
        <v>2500</v>
      </c>
      <c r="E565" s="8">
        <v>40</v>
      </c>
      <c r="F565" t="s">
        <v>8220</v>
      </c>
      <c r="G565" t="s">
        <v>8224</v>
      </c>
      <c r="H565" t="s">
        <v>8246</v>
      </c>
      <c r="I565">
        <v>1437139080</v>
      </c>
      <c r="J565">
        <v>1434552207</v>
      </c>
      <c r="K565" t="b">
        <v>0</v>
      </c>
      <c r="L565">
        <v>3</v>
      </c>
      <c r="M565" t="b">
        <v>0</v>
      </c>
      <c r="N565" t="s">
        <v>8269</v>
      </c>
      <c r="O565" s="10" t="s">
        <v>8312</v>
      </c>
      <c r="P565" t="s">
        <v>8313</v>
      </c>
      <c r="Q565" s="15">
        <f t="shared" si="24"/>
        <v>42172.613506944443</v>
      </c>
      <c r="R565" s="17">
        <f t="shared" si="25"/>
        <v>42202.554166666669</v>
      </c>
      <c r="S565">
        <f t="shared" si="26"/>
        <v>2015</v>
      </c>
    </row>
    <row r="566" spans="1:19" ht="60" x14ac:dyDescent="0.25">
      <c r="A566">
        <v>2865</v>
      </c>
      <c r="B566" s="3" t="s">
        <v>2865</v>
      </c>
      <c r="C566" s="3" t="s">
        <v>6975</v>
      </c>
      <c r="D566" s="6">
        <v>2888</v>
      </c>
      <c r="E566" s="8">
        <v>0</v>
      </c>
      <c r="F566" t="s">
        <v>8220</v>
      </c>
      <c r="G566" t="s">
        <v>8223</v>
      </c>
      <c r="H566" t="s">
        <v>8245</v>
      </c>
      <c r="I566">
        <v>1420512259</v>
      </c>
      <c r="J566">
        <v>1415328259</v>
      </c>
      <c r="K566" t="b">
        <v>0</v>
      </c>
      <c r="L566">
        <v>0</v>
      </c>
      <c r="M566" t="b">
        <v>0</v>
      </c>
      <c r="N566" t="s">
        <v>8269</v>
      </c>
      <c r="O566" s="10" t="s">
        <v>8312</v>
      </c>
      <c r="P566" t="s">
        <v>8313</v>
      </c>
      <c r="Q566" s="15">
        <f t="shared" si="24"/>
        <v>41950.114108796297</v>
      </c>
      <c r="R566" s="17">
        <f t="shared" si="25"/>
        <v>42010.114108796297</v>
      </c>
      <c r="S566">
        <f t="shared" si="26"/>
        <v>2014</v>
      </c>
    </row>
    <row r="567" spans="1:19" ht="45" x14ac:dyDescent="0.25">
      <c r="A567">
        <v>2866</v>
      </c>
      <c r="B567" s="3" t="s">
        <v>2866</v>
      </c>
      <c r="C567" s="3" t="s">
        <v>6976</v>
      </c>
      <c r="D567" s="6">
        <v>5000</v>
      </c>
      <c r="E567" s="8">
        <v>45</v>
      </c>
      <c r="F567" t="s">
        <v>8220</v>
      </c>
      <c r="G567" t="s">
        <v>8223</v>
      </c>
      <c r="H567" t="s">
        <v>8245</v>
      </c>
      <c r="I567">
        <v>1476482400</v>
      </c>
      <c r="J567">
        <v>1473893721</v>
      </c>
      <c r="K567" t="b">
        <v>0</v>
      </c>
      <c r="L567">
        <v>2</v>
      </c>
      <c r="M567" t="b">
        <v>0</v>
      </c>
      <c r="N567" t="s">
        <v>8269</v>
      </c>
      <c r="O567" s="10" t="s">
        <v>8312</v>
      </c>
      <c r="P567" t="s">
        <v>8313</v>
      </c>
      <c r="Q567" s="15">
        <f t="shared" si="24"/>
        <v>42627.955104166671</v>
      </c>
      <c r="R567" s="17">
        <f t="shared" si="25"/>
        <v>42657.916666666672</v>
      </c>
      <c r="S567">
        <f t="shared" si="26"/>
        <v>2016</v>
      </c>
    </row>
    <row r="568" spans="1:19" ht="60" x14ac:dyDescent="0.25">
      <c r="A568">
        <v>2867</v>
      </c>
      <c r="B568" s="3" t="s">
        <v>2867</v>
      </c>
      <c r="C568" s="3" t="s">
        <v>6977</v>
      </c>
      <c r="D568" s="6">
        <v>2500</v>
      </c>
      <c r="E568" s="8">
        <v>504</v>
      </c>
      <c r="F568" t="s">
        <v>8220</v>
      </c>
      <c r="G568" t="s">
        <v>8223</v>
      </c>
      <c r="H568" t="s">
        <v>8245</v>
      </c>
      <c r="I568">
        <v>1467604800</v>
      </c>
      <c r="J568">
        <v>1465533672</v>
      </c>
      <c r="K568" t="b">
        <v>0</v>
      </c>
      <c r="L568">
        <v>10</v>
      </c>
      <c r="M568" t="b">
        <v>0</v>
      </c>
      <c r="N568" t="s">
        <v>8269</v>
      </c>
      <c r="O568" s="10" t="s">
        <v>8312</v>
      </c>
      <c r="P568" t="s">
        <v>8313</v>
      </c>
      <c r="Q568" s="15">
        <f t="shared" si="24"/>
        <v>42531.195277777777</v>
      </c>
      <c r="R568" s="17">
        <f t="shared" si="25"/>
        <v>42555.166666666672</v>
      </c>
      <c r="S568">
        <f t="shared" si="26"/>
        <v>2016</v>
      </c>
    </row>
    <row r="569" spans="1:19" ht="60" x14ac:dyDescent="0.25">
      <c r="A569">
        <v>2868</v>
      </c>
      <c r="B569" s="3" t="s">
        <v>2868</v>
      </c>
      <c r="C569" s="3" t="s">
        <v>6978</v>
      </c>
      <c r="D569" s="6">
        <v>15000</v>
      </c>
      <c r="E569" s="8">
        <v>6301.76</v>
      </c>
      <c r="F569" t="s">
        <v>8220</v>
      </c>
      <c r="G569" t="s">
        <v>8223</v>
      </c>
      <c r="H569" t="s">
        <v>8245</v>
      </c>
      <c r="I569">
        <v>1475697054</v>
      </c>
      <c r="J569">
        <v>1473105054</v>
      </c>
      <c r="K569" t="b">
        <v>0</v>
      </c>
      <c r="L569">
        <v>60</v>
      </c>
      <c r="M569" t="b">
        <v>0</v>
      </c>
      <c r="N569" t="s">
        <v>8269</v>
      </c>
      <c r="O569" s="10" t="s">
        <v>8312</v>
      </c>
      <c r="P569" t="s">
        <v>8313</v>
      </c>
      <c r="Q569" s="15">
        <f t="shared" si="24"/>
        <v>42618.827013888891</v>
      </c>
      <c r="R569" s="17">
        <f t="shared" si="25"/>
        <v>42648.827013888891</v>
      </c>
      <c r="S569">
        <f t="shared" si="26"/>
        <v>2016</v>
      </c>
    </row>
    <row r="570" spans="1:19" ht="60" x14ac:dyDescent="0.25">
      <c r="A570">
        <v>2869</v>
      </c>
      <c r="B570" s="3" t="s">
        <v>2869</v>
      </c>
      <c r="C570" s="3" t="s">
        <v>6979</v>
      </c>
      <c r="D570" s="6">
        <v>20000</v>
      </c>
      <c r="E570" s="8">
        <v>177</v>
      </c>
      <c r="F570" t="s">
        <v>8220</v>
      </c>
      <c r="G570" t="s">
        <v>8223</v>
      </c>
      <c r="H570" t="s">
        <v>8245</v>
      </c>
      <c r="I570">
        <v>1468937681</v>
      </c>
      <c r="J570">
        <v>1466345681</v>
      </c>
      <c r="K570" t="b">
        <v>0</v>
      </c>
      <c r="L570">
        <v>5</v>
      </c>
      <c r="M570" t="b">
        <v>0</v>
      </c>
      <c r="N570" t="s">
        <v>8269</v>
      </c>
      <c r="O570" s="10" t="s">
        <v>8312</v>
      </c>
      <c r="P570" t="s">
        <v>8313</v>
      </c>
      <c r="Q570" s="15">
        <f t="shared" si="24"/>
        <v>42540.593530092592</v>
      </c>
      <c r="R570" s="17">
        <f t="shared" si="25"/>
        <v>42570.593530092592</v>
      </c>
      <c r="S570">
        <f t="shared" si="26"/>
        <v>2016</v>
      </c>
    </row>
    <row r="571" spans="1:19" ht="60" x14ac:dyDescent="0.25">
      <c r="A571">
        <v>2870</v>
      </c>
      <c r="B571" s="3" t="s">
        <v>2870</v>
      </c>
      <c r="C571" s="3" t="s">
        <v>6980</v>
      </c>
      <c r="D571" s="6">
        <v>5000</v>
      </c>
      <c r="E571" s="8">
        <v>750</v>
      </c>
      <c r="F571" t="s">
        <v>8220</v>
      </c>
      <c r="G571" t="s">
        <v>8223</v>
      </c>
      <c r="H571" t="s">
        <v>8245</v>
      </c>
      <c r="I571">
        <v>1400301165</v>
      </c>
      <c r="J571">
        <v>1397709165</v>
      </c>
      <c r="K571" t="b">
        <v>0</v>
      </c>
      <c r="L571">
        <v>9</v>
      </c>
      <c r="M571" t="b">
        <v>0</v>
      </c>
      <c r="N571" t="s">
        <v>8269</v>
      </c>
      <c r="O571" s="10" t="s">
        <v>8312</v>
      </c>
      <c r="P571" t="s">
        <v>8313</v>
      </c>
      <c r="Q571" s="15">
        <f t="shared" si="24"/>
        <v>41746.189409722225</v>
      </c>
      <c r="R571" s="17">
        <f t="shared" si="25"/>
        <v>41776.189409722225</v>
      </c>
      <c r="S571">
        <f t="shared" si="26"/>
        <v>2014</v>
      </c>
    </row>
    <row r="572" spans="1:19" ht="45" x14ac:dyDescent="0.25">
      <c r="A572">
        <v>2871</v>
      </c>
      <c r="B572" s="3" t="s">
        <v>2871</v>
      </c>
      <c r="C572" s="3" t="s">
        <v>6981</v>
      </c>
      <c r="D572" s="6">
        <v>10000</v>
      </c>
      <c r="E572" s="8">
        <v>467</v>
      </c>
      <c r="F572" t="s">
        <v>8220</v>
      </c>
      <c r="G572" t="s">
        <v>8223</v>
      </c>
      <c r="H572" t="s">
        <v>8245</v>
      </c>
      <c r="I572">
        <v>1419183813</v>
      </c>
      <c r="J572">
        <v>1417455813</v>
      </c>
      <c r="K572" t="b">
        <v>0</v>
      </c>
      <c r="L572">
        <v>13</v>
      </c>
      <c r="M572" t="b">
        <v>0</v>
      </c>
      <c r="N572" t="s">
        <v>8269</v>
      </c>
      <c r="O572" s="10" t="s">
        <v>8312</v>
      </c>
      <c r="P572" t="s">
        <v>8313</v>
      </c>
      <c r="Q572" s="15">
        <f t="shared" si="24"/>
        <v>41974.738576388889</v>
      </c>
      <c r="R572" s="17">
        <f t="shared" si="25"/>
        <v>41994.738576388889</v>
      </c>
      <c r="S572">
        <f t="shared" si="26"/>
        <v>2014</v>
      </c>
    </row>
    <row r="573" spans="1:19" ht="45" x14ac:dyDescent="0.25">
      <c r="A573">
        <v>2872</v>
      </c>
      <c r="B573" s="3" t="s">
        <v>2872</v>
      </c>
      <c r="C573" s="3" t="s">
        <v>6982</v>
      </c>
      <c r="D573" s="6">
        <v>3000</v>
      </c>
      <c r="E573" s="8">
        <v>0</v>
      </c>
      <c r="F573" t="s">
        <v>8220</v>
      </c>
      <c r="G573" t="s">
        <v>8223</v>
      </c>
      <c r="H573" t="s">
        <v>8245</v>
      </c>
      <c r="I573">
        <v>1434768438</v>
      </c>
      <c r="J573">
        <v>1429584438</v>
      </c>
      <c r="K573" t="b">
        <v>0</v>
      </c>
      <c r="L573">
        <v>0</v>
      </c>
      <c r="M573" t="b">
        <v>0</v>
      </c>
      <c r="N573" t="s">
        <v>8269</v>
      </c>
      <c r="O573" s="10" t="s">
        <v>8312</v>
      </c>
      <c r="P573" t="s">
        <v>8313</v>
      </c>
      <c r="Q573" s="15">
        <f t="shared" si="24"/>
        <v>42115.11618055556</v>
      </c>
      <c r="R573" s="17">
        <f t="shared" si="25"/>
        <v>42175.11618055556</v>
      </c>
      <c r="S573">
        <f t="shared" si="26"/>
        <v>2015</v>
      </c>
    </row>
    <row r="574" spans="1:19" ht="60" x14ac:dyDescent="0.25">
      <c r="A574">
        <v>2873</v>
      </c>
      <c r="B574" s="3" t="s">
        <v>2873</v>
      </c>
      <c r="C574" s="3" t="s">
        <v>6983</v>
      </c>
      <c r="D574" s="6">
        <v>2500</v>
      </c>
      <c r="E574" s="8">
        <v>953</v>
      </c>
      <c r="F574" t="s">
        <v>8220</v>
      </c>
      <c r="G574" t="s">
        <v>8223</v>
      </c>
      <c r="H574" t="s">
        <v>8245</v>
      </c>
      <c r="I574">
        <v>1422473831</v>
      </c>
      <c r="J574">
        <v>1419881831</v>
      </c>
      <c r="K574" t="b">
        <v>0</v>
      </c>
      <c r="L574">
        <v>8</v>
      </c>
      <c r="M574" t="b">
        <v>0</v>
      </c>
      <c r="N574" t="s">
        <v>8269</v>
      </c>
      <c r="O574" s="10" t="s">
        <v>8312</v>
      </c>
      <c r="P574" t="s">
        <v>8313</v>
      </c>
      <c r="Q574" s="15">
        <f t="shared" si="24"/>
        <v>42002.817488425921</v>
      </c>
      <c r="R574" s="17">
        <f t="shared" si="25"/>
        <v>42032.817488425921</v>
      </c>
      <c r="S574">
        <f t="shared" si="26"/>
        <v>2014</v>
      </c>
    </row>
    <row r="575" spans="1:19" ht="60" x14ac:dyDescent="0.25">
      <c r="A575">
        <v>2874</v>
      </c>
      <c r="B575" s="3" t="s">
        <v>2874</v>
      </c>
      <c r="C575" s="3" t="s">
        <v>6984</v>
      </c>
      <c r="D575" s="6">
        <v>5000</v>
      </c>
      <c r="E575" s="8">
        <v>271</v>
      </c>
      <c r="F575" t="s">
        <v>8220</v>
      </c>
      <c r="G575" t="s">
        <v>8223</v>
      </c>
      <c r="H575" t="s">
        <v>8245</v>
      </c>
      <c r="I575">
        <v>1484684186</v>
      </c>
      <c r="J575">
        <v>1482092186</v>
      </c>
      <c r="K575" t="b">
        <v>0</v>
      </c>
      <c r="L575">
        <v>3</v>
      </c>
      <c r="M575" t="b">
        <v>0</v>
      </c>
      <c r="N575" t="s">
        <v>8269</v>
      </c>
      <c r="O575" s="10" t="s">
        <v>8312</v>
      </c>
      <c r="P575" t="s">
        <v>8313</v>
      </c>
      <c r="Q575" s="15">
        <f t="shared" si="24"/>
        <v>42722.84474537037</v>
      </c>
      <c r="R575" s="17">
        <f t="shared" si="25"/>
        <v>42752.84474537037</v>
      </c>
      <c r="S575">
        <f t="shared" si="26"/>
        <v>2016</v>
      </c>
    </row>
    <row r="576" spans="1:19" ht="60" x14ac:dyDescent="0.25">
      <c r="A576">
        <v>2875</v>
      </c>
      <c r="B576" s="3" t="s">
        <v>2875</v>
      </c>
      <c r="C576" s="3" t="s">
        <v>6985</v>
      </c>
      <c r="D576" s="6">
        <v>20000</v>
      </c>
      <c r="E576" s="8">
        <v>7</v>
      </c>
      <c r="F576" t="s">
        <v>8220</v>
      </c>
      <c r="G576" t="s">
        <v>8223</v>
      </c>
      <c r="H576" t="s">
        <v>8245</v>
      </c>
      <c r="I576">
        <v>1462417493</v>
      </c>
      <c r="J576">
        <v>1459825493</v>
      </c>
      <c r="K576" t="b">
        <v>0</v>
      </c>
      <c r="L576">
        <v>3</v>
      </c>
      <c r="M576" t="b">
        <v>0</v>
      </c>
      <c r="N576" t="s">
        <v>8269</v>
      </c>
      <c r="O576" s="10" t="s">
        <v>8312</v>
      </c>
      <c r="P576" t="s">
        <v>8313</v>
      </c>
      <c r="Q576" s="15">
        <f t="shared" si="24"/>
        <v>42465.128391203703</v>
      </c>
      <c r="R576" s="17">
        <f t="shared" si="25"/>
        <v>42495.128391203703</v>
      </c>
      <c r="S576">
        <f t="shared" si="26"/>
        <v>2016</v>
      </c>
    </row>
    <row r="577" spans="1:19" ht="60" x14ac:dyDescent="0.25">
      <c r="A577">
        <v>2876</v>
      </c>
      <c r="B577" s="3" t="s">
        <v>2876</v>
      </c>
      <c r="C577" s="3" t="s">
        <v>6986</v>
      </c>
      <c r="D577" s="6">
        <v>150000</v>
      </c>
      <c r="E577" s="8">
        <v>0</v>
      </c>
      <c r="F577" t="s">
        <v>8220</v>
      </c>
      <c r="G577" t="s">
        <v>8223</v>
      </c>
      <c r="H577" t="s">
        <v>8245</v>
      </c>
      <c r="I577">
        <v>1437069079</v>
      </c>
      <c r="J577">
        <v>1434477079</v>
      </c>
      <c r="K577" t="b">
        <v>0</v>
      </c>
      <c r="L577">
        <v>0</v>
      </c>
      <c r="M577" t="b">
        <v>0</v>
      </c>
      <c r="N577" t="s">
        <v>8269</v>
      </c>
      <c r="O577" s="10" t="s">
        <v>8312</v>
      </c>
      <c r="P577" t="s">
        <v>8313</v>
      </c>
      <c r="Q577" s="15">
        <f t="shared" si="24"/>
        <v>42171.743969907402</v>
      </c>
      <c r="R577" s="17">
        <f t="shared" si="25"/>
        <v>42201.743969907402</v>
      </c>
      <c r="S577">
        <f t="shared" si="26"/>
        <v>2015</v>
      </c>
    </row>
    <row r="578" spans="1:19" ht="60" x14ac:dyDescent="0.25">
      <c r="A578">
        <v>2877</v>
      </c>
      <c r="B578" s="3" t="s">
        <v>2877</v>
      </c>
      <c r="C578" s="3" t="s">
        <v>6987</v>
      </c>
      <c r="D578" s="6">
        <v>6000</v>
      </c>
      <c r="E578" s="8">
        <v>650</v>
      </c>
      <c r="F578" t="s">
        <v>8220</v>
      </c>
      <c r="G578" t="s">
        <v>8223</v>
      </c>
      <c r="H578" t="s">
        <v>8245</v>
      </c>
      <c r="I578">
        <v>1480525200</v>
      </c>
      <c r="J578">
        <v>1477781724</v>
      </c>
      <c r="K578" t="b">
        <v>0</v>
      </c>
      <c r="L578">
        <v>6</v>
      </c>
      <c r="M578" t="b">
        <v>0</v>
      </c>
      <c r="N578" t="s">
        <v>8269</v>
      </c>
      <c r="O578" s="10" t="s">
        <v>8312</v>
      </c>
      <c r="P578" t="s">
        <v>8313</v>
      </c>
      <c r="Q578" s="15">
        <f t="shared" ref="Q578:Q641" si="27">(((J578/60)/60)/24)+DATE(1970,1,1)</f>
        <v>42672.955138888887</v>
      </c>
      <c r="R578" s="17">
        <f t="shared" ref="R578:R641" si="28">(((I578/60)/60)/24)+DATE(1970,1,1)</f>
        <v>42704.708333333328</v>
      </c>
      <c r="S578">
        <f t="shared" ref="S578:S641" si="29">YEAR(Q:Q)</f>
        <v>2016</v>
      </c>
    </row>
    <row r="579" spans="1:19" ht="45" x14ac:dyDescent="0.25">
      <c r="A579">
        <v>2878</v>
      </c>
      <c r="B579" s="3" t="s">
        <v>2878</v>
      </c>
      <c r="C579" s="3" t="s">
        <v>6988</v>
      </c>
      <c r="D579" s="6">
        <v>3000</v>
      </c>
      <c r="E579" s="8">
        <v>63</v>
      </c>
      <c r="F579" t="s">
        <v>8220</v>
      </c>
      <c r="G579" t="s">
        <v>8224</v>
      </c>
      <c r="H579" t="s">
        <v>8246</v>
      </c>
      <c r="I579">
        <v>1435934795</v>
      </c>
      <c r="J579">
        <v>1430750795</v>
      </c>
      <c r="K579" t="b">
        <v>0</v>
      </c>
      <c r="L579">
        <v>4</v>
      </c>
      <c r="M579" t="b">
        <v>0</v>
      </c>
      <c r="N579" t="s">
        <v>8269</v>
      </c>
      <c r="O579" s="10" t="s">
        <v>8312</v>
      </c>
      <c r="P579" t="s">
        <v>8313</v>
      </c>
      <c r="Q579" s="15">
        <f t="shared" si="27"/>
        <v>42128.615682870368</v>
      </c>
      <c r="R579" s="17">
        <f t="shared" si="28"/>
        <v>42188.615682870368</v>
      </c>
      <c r="S579">
        <f t="shared" si="29"/>
        <v>2015</v>
      </c>
    </row>
    <row r="580" spans="1:19" ht="45" x14ac:dyDescent="0.25">
      <c r="A580">
        <v>2879</v>
      </c>
      <c r="B580" s="3" t="s">
        <v>2879</v>
      </c>
      <c r="C580" s="3" t="s">
        <v>6989</v>
      </c>
      <c r="D580" s="6">
        <v>11200</v>
      </c>
      <c r="E580" s="8">
        <v>29</v>
      </c>
      <c r="F580" t="s">
        <v>8220</v>
      </c>
      <c r="G580" t="s">
        <v>8223</v>
      </c>
      <c r="H580" t="s">
        <v>8245</v>
      </c>
      <c r="I580">
        <v>1453310661</v>
      </c>
      <c r="J580">
        <v>1450718661</v>
      </c>
      <c r="K580" t="b">
        <v>0</v>
      </c>
      <c r="L580">
        <v>1</v>
      </c>
      <c r="M580" t="b">
        <v>0</v>
      </c>
      <c r="N580" t="s">
        <v>8269</v>
      </c>
      <c r="O580" s="10" t="s">
        <v>8312</v>
      </c>
      <c r="P580" t="s">
        <v>8313</v>
      </c>
      <c r="Q580" s="15">
        <f t="shared" si="27"/>
        <v>42359.725243055553</v>
      </c>
      <c r="R580" s="17">
        <f t="shared" si="28"/>
        <v>42389.725243055553</v>
      </c>
      <c r="S580">
        <f t="shared" si="29"/>
        <v>2015</v>
      </c>
    </row>
    <row r="581" spans="1:19" ht="60" x14ac:dyDescent="0.25">
      <c r="A581">
        <v>2880</v>
      </c>
      <c r="B581" s="3" t="s">
        <v>2880</v>
      </c>
      <c r="C581" s="3" t="s">
        <v>6990</v>
      </c>
      <c r="D581" s="6">
        <v>12000</v>
      </c>
      <c r="E581" s="8">
        <v>2800</v>
      </c>
      <c r="F581" t="s">
        <v>8220</v>
      </c>
      <c r="G581" t="s">
        <v>8223</v>
      </c>
      <c r="H581" t="s">
        <v>8245</v>
      </c>
      <c r="I581">
        <v>1440090300</v>
      </c>
      <c r="J581">
        <v>1436305452</v>
      </c>
      <c r="K581" t="b">
        <v>0</v>
      </c>
      <c r="L581">
        <v>29</v>
      </c>
      <c r="M581" t="b">
        <v>0</v>
      </c>
      <c r="N581" t="s">
        <v>8269</v>
      </c>
      <c r="O581" s="10" t="s">
        <v>8312</v>
      </c>
      <c r="P581" t="s">
        <v>8313</v>
      </c>
      <c r="Q581" s="15">
        <f t="shared" si="27"/>
        <v>42192.905694444446</v>
      </c>
      <c r="R581" s="17">
        <f t="shared" si="28"/>
        <v>42236.711805555555</v>
      </c>
      <c r="S581">
        <f t="shared" si="29"/>
        <v>2015</v>
      </c>
    </row>
    <row r="582" spans="1:19" ht="60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10" t="s">
        <v>8317</v>
      </c>
      <c r="P582" t="s">
        <v>8318</v>
      </c>
      <c r="Q582" s="15">
        <f t="shared" si="27"/>
        <v>42522.789803240739</v>
      </c>
      <c r="R582" s="17">
        <f t="shared" si="28"/>
        <v>42551.789803240739</v>
      </c>
      <c r="S582">
        <f t="shared" si="29"/>
        <v>2016</v>
      </c>
    </row>
    <row r="583" spans="1:19" ht="4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10" t="s">
        <v>8317</v>
      </c>
      <c r="P583" t="s">
        <v>8318</v>
      </c>
      <c r="Q583" s="15">
        <f t="shared" si="27"/>
        <v>41799.814340277779</v>
      </c>
      <c r="R583" s="17">
        <f t="shared" si="28"/>
        <v>41834.814340277779</v>
      </c>
      <c r="S583">
        <f t="shared" si="29"/>
        <v>2014</v>
      </c>
    </row>
    <row r="584" spans="1:19" ht="4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10" t="s">
        <v>8317</v>
      </c>
      <c r="P584" t="s">
        <v>8318</v>
      </c>
      <c r="Q584" s="15">
        <f t="shared" si="27"/>
        <v>41422.075821759259</v>
      </c>
      <c r="R584" s="17">
        <f t="shared" si="28"/>
        <v>41452.075821759259</v>
      </c>
      <c r="S584">
        <f t="shared" si="29"/>
        <v>2013</v>
      </c>
    </row>
    <row r="585" spans="1:19" ht="60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10" t="s">
        <v>8317</v>
      </c>
      <c r="P585" t="s">
        <v>8318</v>
      </c>
      <c r="Q585" s="15">
        <f t="shared" si="27"/>
        <v>42040.638020833328</v>
      </c>
      <c r="R585" s="17">
        <f t="shared" si="28"/>
        <v>42070.638020833328</v>
      </c>
      <c r="S585">
        <f t="shared" si="29"/>
        <v>2015</v>
      </c>
    </row>
    <row r="586" spans="1:19" ht="60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10" t="s">
        <v>8317</v>
      </c>
      <c r="P586" t="s">
        <v>8318</v>
      </c>
      <c r="Q586" s="15">
        <f t="shared" si="27"/>
        <v>41963.506168981476</v>
      </c>
      <c r="R586" s="17">
        <f t="shared" si="28"/>
        <v>41991.506168981476</v>
      </c>
      <c r="S586">
        <f t="shared" si="29"/>
        <v>2014</v>
      </c>
    </row>
    <row r="587" spans="1:19" ht="6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10" t="s">
        <v>8317</v>
      </c>
      <c r="P587" t="s">
        <v>8318</v>
      </c>
      <c r="Q587" s="15">
        <f t="shared" si="27"/>
        <v>42317.33258101852</v>
      </c>
      <c r="R587" s="17">
        <f t="shared" si="28"/>
        <v>42354.290972222225</v>
      </c>
      <c r="S587">
        <f t="shared" si="29"/>
        <v>2015</v>
      </c>
    </row>
    <row r="588" spans="1:19" ht="6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10" t="s">
        <v>8317</v>
      </c>
      <c r="P588" t="s">
        <v>8318</v>
      </c>
      <c r="Q588" s="15">
        <f t="shared" si="27"/>
        <v>42334.013124999998</v>
      </c>
      <c r="R588" s="17">
        <f t="shared" si="28"/>
        <v>42364.013124999998</v>
      </c>
      <c r="S588">
        <f t="shared" si="29"/>
        <v>2015</v>
      </c>
    </row>
    <row r="589" spans="1:19" ht="45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10" t="s">
        <v>8317</v>
      </c>
      <c r="P589" t="s">
        <v>8318</v>
      </c>
      <c r="Q589" s="15">
        <f t="shared" si="27"/>
        <v>42382.74009259259</v>
      </c>
      <c r="R589" s="17">
        <f t="shared" si="28"/>
        <v>42412.74009259259</v>
      </c>
      <c r="S589">
        <f t="shared" si="29"/>
        <v>2016</v>
      </c>
    </row>
    <row r="590" spans="1:19" ht="6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10" t="s">
        <v>8317</v>
      </c>
      <c r="P590" t="s">
        <v>8318</v>
      </c>
      <c r="Q590" s="15">
        <f t="shared" si="27"/>
        <v>42200.578310185185</v>
      </c>
      <c r="R590" s="17">
        <f t="shared" si="28"/>
        <v>42252.165972222225</v>
      </c>
      <c r="S590">
        <f t="shared" si="29"/>
        <v>2015</v>
      </c>
    </row>
    <row r="591" spans="1:19" ht="45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10" t="s">
        <v>8317</v>
      </c>
      <c r="P591" t="s">
        <v>8318</v>
      </c>
      <c r="Q591" s="15">
        <f t="shared" si="27"/>
        <v>41309.11791666667</v>
      </c>
      <c r="R591" s="17">
        <f t="shared" si="28"/>
        <v>41344</v>
      </c>
      <c r="S591">
        <f t="shared" si="29"/>
        <v>2013</v>
      </c>
    </row>
    <row r="592" spans="1:19" ht="60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10" t="s">
        <v>8317</v>
      </c>
      <c r="P592" t="s">
        <v>8318</v>
      </c>
      <c r="Q592" s="15">
        <f t="shared" si="27"/>
        <v>42502.807627314818</v>
      </c>
      <c r="R592" s="17">
        <f t="shared" si="28"/>
        <v>42532.807627314818</v>
      </c>
      <c r="S592">
        <f t="shared" si="29"/>
        <v>2016</v>
      </c>
    </row>
    <row r="593" spans="1:19" ht="6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10" t="s">
        <v>8317</v>
      </c>
      <c r="P593" t="s">
        <v>8318</v>
      </c>
      <c r="Q593" s="15">
        <f t="shared" si="27"/>
        <v>41213.254687499997</v>
      </c>
      <c r="R593" s="17">
        <f t="shared" si="28"/>
        <v>41243.416666666664</v>
      </c>
      <c r="S593">
        <f t="shared" si="29"/>
        <v>2012</v>
      </c>
    </row>
    <row r="594" spans="1:19" ht="60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10" t="s">
        <v>8317</v>
      </c>
      <c r="P594" t="s">
        <v>8318</v>
      </c>
      <c r="Q594" s="15">
        <f t="shared" si="27"/>
        <v>41430.038888888892</v>
      </c>
      <c r="R594" s="17">
        <f t="shared" si="28"/>
        <v>41460.038888888892</v>
      </c>
      <c r="S594">
        <f t="shared" si="29"/>
        <v>2013</v>
      </c>
    </row>
    <row r="595" spans="1:19" ht="4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10" t="s">
        <v>8317</v>
      </c>
      <c r="P595" t="s">
        <v>8318</v>
      </c>
      <c r="Q595" s="15">
        <f t="shared" si="27"/>
        <v>41304.962233796294</v>
      </c>
      <c r="R595" s="17">
        <f t="shared" si="28"/>
        <v>41334.249305555553</v>
      </c>
      <c r="S595">
        <f t="shared" si="29"/>
        <v>2013</v>
      </c>
    </row>
    <row r="596" spans="1:19" ht="45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10" t="s">
        <v>8317</v>
      </c>
      <c r="P596" t="s">
        <v>8318</v>
      </c>
      <c r="Q596" s="15">
        <f t="shared" si="27"/>
        <v>40689.570868055554</v>
      </c>
      <c r="R596" s="17">
        <f t="shared" si="28"/>
        <v>40719.570868055554</v>
      </c>
      <c r="S596">
        <f t="shared" si="29"/>
        <v>2011</v>
      </c>
    </row>
    <row r="597" spans="1:19" ht="60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10" t="s">
        <v>8317</v>
      </c>
      <c r="P597" t="s">
        <v>8318</v>
      </c>
      <c r="Q597" s="15">
        <f t="shared" si="27"/>
        <v>40668.814699074072</v>
      </c>
      <c r="R597" s="17">
        <f t="shared" si="28"/>
        <v>40730.814699074072</v>
      </c>
      <c r="S597">
        <f t="shared" si="29"/>
        <v>2011</v>
      </c>
    </row>
    <row r="598" spans="1:19" ht="30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10" t="s">
        <v>8317</v>
      </c>
      <c r="P598" t="s">
        <v>8318</v>
      </c>
      <c r="Q598" s="15">
        <f t="shared" si="27"/>
        <v>41095.900694444441</v>
      </c>
      <c r="R598" s="17">
        <f t="shared" si="28"/>
        <v>41123.900694444441</v>
      </c>
      <c r="S598">
        <f t="shared" si="29"/>
        <v>2012</v>
      </c>
    </row>
    <row r="599" spans="1:19" ht="45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10" t="s">
        <v>8317</v>
      </c>
      <c r="P599" t="s">
        <v>8318</v>
      </c>
      <c r="Q599" s="15">
        <f t="shared" si="27"/>
        <v>41781.717268518521</v>
      </c>
      <c r="R599" s="17">
        <f t="shared" si="28"/>
        <v>41811.717268518521</v>
      </c>
      <c r="S599">
        <f t="shared" si="29"/>
        <v>2014</v>
      </c>
    </row>
    <row r="600" spans="1:19" ht="45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10" t="s">
        <v>8317</v>
      </c>
      <c r="P600" t="s">
        <v>8318</v>
      </c>
      <c r="Q600" s="15">
        <f t="shared" si="27"/>
        <v>41464.934386574074</v>
      </c>
      <c r="R600" s="17">
        <f t="shared" si="28"/>
        <v>41524.934386574074</v>
      </c>
      <c r="S600">
        <f t="shared" si="29"/>
        <v>2013</v>
      </c>
    </row>
    <row r="601" spans="1:19" ht="6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10" t="s">
        <v>8317</v>
      </c>
      <c r="P601" t="s">
        <v>8318</v>
      </c>
      <c r="Q601" s="15">
        <f t="shared" si="27"/>
        <v>42396.8440625</v>
      </c>
      <c r="R601" s="17">
        <f t="shared" si="28"/>
        <v>42415.332638888889</v>
      </c>
      <c r="S601">
        <f t="shared" si="29"/>
        <v>2016</v>
      </c>
    </row>
    <row r="602" spans="1:19" ht="60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10" t="s">
        <v>8320</v>
      </c>
      <c r="P602" t="s">
        <v>8321</v>
      </c>
      <c r="Q602" s="15">
        <f t="shared" si="27"/>
        <v>41951.695671296293</v>
      </c>
      <c r="R602" s="17">
        <f t="shared" si="28"/>
        <v>42011.6956712963</v>
      </c>
      <c r="S602">
        <f t="shared" si="29"/>
        <v>2014</v>
      </c>
    </row>
    <row r="603" spans="1:19" ht="60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10" t="s">
        <v>8320</v>
      </c>
      <c r="P603" t="s">
        <v>8321</v>
      </c>
      <c r="Q603" s="15">
        <f t="shared" si="27"/>
        <v>42049.733240740738</v>
      </c>
      <c r="R603" s="17">
        <f t="shared" si="28"/>
        <v>42079.691574074073</v>
      </c>
      <c r="S603">
        <f t="shared" si="29"/>
        <v>2015</v>
      </c>
    </row>
    <row r="604" spans="1:19" ht="15.75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10" t="s">
        <v>8320</v>
      </c>
      <c r="P604" t="s">
        <v>8321</v>
      </c>
      <c r="Q604" s="15">
        <f t="shared" si="27"/>
        <v>41924.996099537035</v>
      </c>
      <c r="R604" s="17">
        <f t="shared" si="28"/>
        <v>41970.037766203706</v>
      </c>
      <c r="S604">
        <f t="shared" si="29"/>
        <v>2014</v>
      </c>
    </row>
    <row r="605" spans="1:19" ht="4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10" t="s">
        <v>8320</v>
      </c>
      <c r="P605" t="s">
        <v>8321</v>
      </c>
      <c r="Q605" s="15">
        <f t="shared" si="27"/>
        <v>42292.002893518518</v>
      </c>
      <c r="R605" s="17">
        <f t="shared" si="28"/>
        <v>42322.044560185182</v>
      </c>
      <c r="S605">
        <f t="shared" si="29"/>
        <v>2015</v>
      </c>
    </row>
    <row r="606" spans="1:19" ht="4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10" t="s">
        <v>8320</v>
      </c>
      <c r="P606" t="s">
        <v>8321</v>
      </c>
      <c r="Q606" s="15">
        <f t="shared" si="27"/>
        <v>42146.190902777773</v>
      </c>
      <c r="R606" s="17">
        <f t="shared" si="28"/>
        <v>42170.190902777773</v>
      </c>
      <c r="S606">
        <f t="shared" si="29"/>
        <v>2015</v>
      </c>
    </row>
    <row r="607" spans="1:19" ht="6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10" t="s">
        <v>8320</v>
      </c>
      <c r="P607" t="s">
        <v>8321</v>
      </c>
      <c r="Q607" s="15">
        <f t="shared" si="27"/>
        <v>41710.594282407408</v>
      </c>
      <c r="R607" s="17">
        <f t="shared" si="28"/>
        <v>41740.594282407408</v>
      </c>
      <c r="S607">
        <f t="shared" si="29"/>
        <v>2014</v>
      </c>
    </row>
    <row r="608" spans="1:19" ht="30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10" t="s">
        <v>8320</v>
      </c>
      <c r="P608" t="s">
        <v>8321</v>
      </c>
      <c r="Q608" s="15">
        <f t="shared" si="27"/>
        <v>41548.00335648148</v>
      </c>
      <c r="R608" s="17">
        <f t="shared" si="28"/>
        <v>41563.00335648148</v>
      </c>
      <c r="S608">
        <f t="shared" si="29"/>
        <v>2013</v>
      </c>
    </row>
    <row r="609" spans="1:19" ht="6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10" t="s">
        <v>8320</v>
      </c>
      <c r="P609" t="s">
        <v>8321</v>
      </c>
      <c r="Q609" s="15">
        <f t="shared" si="27"/>
        <v>42101.758587962962</v>
      </c>
      <c r="R609" s="17">
        <f t="shared" si="28"/>
        <v>42131.758587962962</v>
      </c>
      <c r="S609">
        <f t="shared" si="29"/>
        <v>2015</v>
      </c>
    </row>
    <row r="610" spans="1:19" ht="3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10" t="s">
        <v>8320</v>
      </c>
      <c r="P610" t="s">
        <v>8321</v>
      </c>
      <c r="Q610" s="15">
        <f t="shared" si="27"/>
        <v>41072.739953703705</v>
      </c>
      <c r="R610" s="17">
        <f t="shared" si="28"/>
        <v>41102.739953703705</v>
      </c>
      <c r="S610">
        <f t="shared" si="29"/>
        <v>2012</v>
      </c>
    </row>
    <row r="611" spans="1:19" ht="45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10" t="s">
        <v>8320</v>
      </c>
      <c r="P611" t="s">
        <v>8321</v>
      </c>
      <c r="Q611" s="15">
        <f t="shared" si="27"/>
        <v>42704.95177083333</v>
      </c>
      <c r="R611" s="17">
        <f t="shared" si="28"/>
        <v>42734.95177083333</v>
      </c>
      <c r="S611">
        <f t="shared" si="29"/>
        <v>2016</v>
      </c>
    </row>
    <row r="612" spans="1:19" ht="60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10" t="s">
        <v>8320</v>
      </c>
      <c r="P612" t="s">
        <v>8321</v>
      </c>
      <c r="Q612" s="15">
        <f t="shared" si="27"/>
        <v>42424.161898148144</v>
      </c>
      <c r="R612" s="17">
        <f t="shared" si="28"/>
        <v>42454.12023148148</v>
      </c>
      <c r="S612">
        <f t="shared" si="29"/>
        <v>2016</v>
      </c>
    </row>
    <row r="613" spans="1:19" ht="60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10" t="s">
        <v>8320</v>
      </c>
      <c r="P613" t="s">
        <v>8321</v>
      </c>
      <c r="Q613" s="15">
        <f t="shared" si="27"/>
        <v>42720.066192129627</v>
      </c>
      <c r="R613" s="17">
        <f t="shared" si="28"/>
        <v>42750.066192129627</v>
      </c>
      <c r="S613">
        <f t="shared" si="29"/>
        <v>2016</v>
      </c>
    </row>
    <row r="614" spans="1:19" ht="3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10" t="s">
        <v>8320</v>
      </c>
      <c r="P614" t="s">
        <v>8321</v>
      </c>
      <c r="Q614" s="15">
        <f t="shared" si="27"/>
        <v>42677.669050925921</v>
      </c>
      <c r="R614" s="17">
        <f t="shared" si="28"/>
        <v>42707.710717592592</v>
      </c>
      <c r="S614">
        <f t="shared" si="29"/>
        <v>2016</v>
      </c>
    </row>
    <row r="615" spans="1:19" ht="6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10" t="s">
        <v>8320</v>
      </c>
      <c r="P615" t="s">
        <v>8321</v>
      </c>
      <c r="Q615" s="15">
        <f t="shared" si="27"/>
        <v>42747.219560185185</v>
      </c>
      <c r="R615" s="17">
        <f t="shared" si="28"/>
        <v>42769.174305555556</v>
      </c>
      <c r="S615">
        <f t="shared" si="29"/>
        <v>2017</v>
      </c>
    </row>
    <row r="616" spans="1:19" ht="15.75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10" t="s">
        <v>8320</v>
      </c>
      <c r="P616" t="s">
        <v>8321</v>
      </c>
      <c r="Q616" s="15">
        <f t="shared" si="27"/>
        <v>42568.759374999994</v>
      </c>
      <c r="R616" s="17">
        <f t="shared" si="28"/>
        <v>42583.759374999994</v>
      </c>
      <c r="S616">
        <f t="shared" si="29"/>
        <v>2016</v>
      </c>
    </row>
    <row r="617" spans="1:19" ht="3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10" t="s">
        <v>8320</v>
      </c>
      <c r="P617" t="s">
        <v>8321</v>
      </c>
      <c r="Q617" s="15">
        <f t="shared" si="27"/>
        <v>42130.491620370376</v>
      </c>
      <c r="R617" s="17">
        <f t="shared" si="28"/>
        <v>42160.491620370376</v>
      </c>
      <c r="S617">
        <f t="shared" si="29"/>
        <v>2015</v>
      </c>
    </row>
    <row r="618" spans="1:19" ht="45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10" t="s">
        <v>8320</v>
      </c>
      <c r="P618" t="s">
        <v>8321</v>
      </c>
      <c r="Q618" s="15">
        <f t="shared" si="27"/>
        <v>42141.762800925921</v>
      </c>
      <c r="R618" s="17">
        <f t="shared" si="28"/>
        <v>42164.083333333328</v>
      </c>
      <c r="S618">
        <f t="shared" si="29"/>
        <v>2015</v>
      </c>
    </row>
    <row r="619" spans="1:19" ht="60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10" t="s">
        <v>8320</v>
      </c>
      <c r="P619" t="s">
        <v>8321</v>
      </c>
      <c r="Q619" s="15">
        <f t="shared" si="27"/>
        <v>42703.214409722219</v>
      </c>
      <c r="R619" s="17">
        <f t="shared" si="28"/>
        <v>42733.214409722219</v>
      </c>
      <c r="S619">
        <f t="shared" si="29"/>
        <v>2016</v>
      </c>
    </row>
    <row r="620" spans="1:19" ht="45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10" t="s">
        <v>8320</v>
      </c>
      <c r="P620" t="s">
        <v>8321</v>
      </c>
      <c r="Q620" s="15">
        <f t="shared" si="27"/>
        <v>41370.800185185188</v>
      </c>
      <c r="R620" s="17">
        <f t="shared" si="28"/>
        <v>41400.800185185188</v>
      </c>
      <c r="S620">
        <f t="shared" si="29"/>
        <v>2013</v>
      </c>
    </row>
    <row r="621" spans="1:19" ht="60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10" t="s">
        <v>8320</v>
      </c>
      <c r="P621" t="s">
        <v>8321</v>
      </c>
      <c r="Q621" s="15">
        <f t="shared" si="27"/>
        <v>42707.074976851851</v>
      </c>
      <c r="R621" s="17">
        <f t="shared" si="28"/>
        <v>42727.074976851851</v>
      </c>
      <c r="S621">
        <f t="shared" si="29"/>
        <v>2016</v>
      </c>
    </row>
    <row r="622" spans="1:19" ht="4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10" t="s">
        <v>8320</v>
      </c>
      <c r="P622" t="s">
        <v>8321</v>
      </c>
      <c r="Q622" s="15">
        <f t="shared" si="27"/>
        <v>42160.735208333332</v>
      </c>
      <c r="R622" s="17">
        <f t="shared" si="28"/>
        <v>42190.735208333332</v>
      </c>
      <c r="S622">
        <f t="shared" si="29"/>
        <v>2015</v>
      </c>
    </row>
    <row r="623" spans="1:19" ht="45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10" t="s">
        <v>8320</v>
      </c>
      <c r="P623" t="s">
        <v>8321</v>
      </c>
      <c r="Q623" s="15">
        <f t="shared" si="27"/>
        <v>42433.688900462963</v>
      </c>
      <c r="R623" s="17">
        <f t="shared" si="28"/>
        <v>42489.507638888885</v>
      </c>
      <c r="S623">
        <f t="shared" si="29"/>
        <v>2016</v>
      </c>
    </row>
    <row r="624" spans="1:19" ht="3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10" t="s">
        <v>8320</v>
      </c>
      <c r="P624" t="s">
        <v>8321</v>
      </c>
      <c r="Q624" s="15">
        <f t="shared" si="27"/>
        <v>42184.646863425922</v>
      </c>
      <c r="R624" s="17">
        <f t="shared" si="28"/>
        <v>42214.646863425922</v>
      </c>
      <c r="S624">
        <f t="shared" si="29"/>
        <v>2015</v>
      </c>
    </row>
    <row r="625" spans="1:19" ht="6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10" t="s">
        <v>8320</v>
      </c>
      <c r="P625" t="s">
        <v>8321</v>
      </c>
      <c r="Q625" s="15">
        <f t="shared" si="27"/>
        <v>42126.92123842593</v>
      </c>
      <c r="R625" s="17">
        <f t="shared" si="28"/>
        <v>42158.1875</v>
      </c>
      <c r="S625">
        <f t="shared" si="29"/>
        <v>2015</v>
      </c>
    </row>
    <row r="626" spans="1:19" ht="60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10" t="s">
        <v>8320</v>
      </c>
      <c r="P626" t="s">
        <v>8321</v>
      </c>
      <c r="Q626" s="15">
        <f t="shared" si="27"/>
        <v>42634.614780092597</v>
      </c>
      <c r="R626" s="17">
        <f t="shared" si="28"/>
        <v>42660.676388888889</v>
      </c>
      <c r="S626">
        <f t="shared" si="29"/>
        <v>2016</v>
      </c>
    </row>
    <row r="627" spans="1:19" ht="30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10" t="s">
        <v>8320</v>
      </c>
      <c r="P627" t="s">
        <v>8321</v>
      </c>
      <c r="Q627" s="15">
        <f t="shared" si="27"/>
        <v>42565.480983796297</v>
      </c>
      <c r="R627" s="17">
        <f t="shared" si="28"/>
        <v>42595.480983796297</v>
      </c>
      <c r="S627">
        <f t="shared" si="29"/>
        <v>2016</v>
      </c>
    </row>
    <row r="628" spans="1:19" ht="45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10" t="s">
        <v>8320</v>
      </c>
      <c r="P628" t="s">
        <v>8321</v>
      </c>
      <c r="Q628" s="15">
        <f t="shared" si="27"/>
        <v>42087.803310185183</v>
      </c>
      <c r="R628" s="17">
        <f t="shared" si="28"/>
        <v>42121.716666666667</v>
      </c>
      <c r="S628">
        <f t="shared" si="29"/>
        <v>2015</v>
      </c>
    </row>
    <row r="629" spans="1:19" ht="4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10" t="s">
        <v>8320</v>
      </c>
      <c r="P629" t="s">
        <v>8321</v>
      </c>
      <c r="Q629" s="15">
        <f t="shared" si="27"/>
        <v>42193.650671296295</v>
      </c>
      <c r="R629" s="17">
        <f t="shared" si="28"/>
        <v>42238.207638888889</v>
      </c>
      <c r="S629">
        <f t="shared" si="29"/>
        <v>2015</v>
      </c>
    </row>
    <row r="630" spans="1:19" ht="45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10" t="s">
        <v>8320</v>
      </c>
      <c r="P630" t="s">
        <v>8321</v>
      </c>
      <c r="Q630" s="15">
        <f t="shared" si="27"/>
        <v>42401.154930555553</v>
      </c>
      <c r="R630" s="17">
        <f t="shared" si="28"/>
        <v>42432.154930555553</v>
      </c>
      <c r="S630">
        <f t="shared" si="29"/>
        <v>2016</v>
      </c>
    </row>
    <row r="631" spans="1:19" ht="30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10" t="s">
        <v>8320</v>
      </c>
      <c r="P631" t="s">
        <v>8321</v>
      </c>
      <c r="Q631" s="15">
        <f t="shared" si="27"/>
        <v>42553.681979166664</v>
      </c>
      <c r="R631" s="17">
        <f t="shared" si="28"/>
        <v>42583.681979166664</v>
      </c>
      <c r="S631">
        <f t="shared" si="29"/>
        <v>2016</v>
      </c>
    </row>
    <row r="632" spans="1:19" ht="45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10" t="s">
        <v>8320</v>
      </c>
      <c r="P632" t="s">
        <v>8321</v>
      </c>
      <c r="Q632" s="15">
        <f t="shared" si="27"/>
        <v>42752.144976851851</v>
      </c>
      <c r="R632" s="17">
        <f t="shared" si="28"/>
        <v>42795.125</v>
      </c>
      <c r="S632">
        <f t="shared" si="29"/>
        <v>2017</v>
      </c>
    </row>
    <row r="633" spans="1:19" ht="30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10" t="s">
        <v>8320</v>
      </c>
      <c r="P633" t="s">
        <v>8321</v>
      </c>
      <c r="Q633" s="15">
        <f t="shared" si="27"/>
        <v>42719.90834490741</v>
      </c>
      <c r="R633" s="17">
        <f t="shared" si="28"/>
        <v>42749.90834490741</v>
      </c>
      <c r="S633">
        <f t="shared" si="29"/>
        <v>2016</v>
      </c>
    </row>
    <row r="634" spans="1:19" ht="6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10" t="s">
        <v>8320</v>
      </c>
      <c r="P634" t="s">
        <v>8321</v>
      </c>
      <c r="Q634" s="15">
        <f t="shared" si="27"/>
        <v>42018.99863425926</v>
      </c>
      <c r="R634" s="17">
        <f t="shared" si="28"/>
        <v>42048.99863425926</v>
      </c>
      <c r="S634">
        <f t="shared" si="29"/>
        <v>2015</v>
      </c>
    </row>
    <row r="635" spans="1:19" ht="4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10" t="s">
        <v>8320</v>
      </c>
      <c r="P635" t="s">
        <v>8321</v>
      </c>
      <c r="Q635" s="15">
        <f t="shared" si="27"/>
        <v>42640.917939814812</v>
      </c>
      <c r="R635" s="17">
        <f t="shared" si="28"/>
        <v>42670.888194444444</v>
      </c>
      <c r="S635">
        <f t="shared" si="29"/>
        <v>2016</v>
      </c>
    </row>
    <row r="636" spans="1:19" ht="45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10" t="s">
        <v>8320</v>
      </c>
      <c r="P636" t="s">
        <v>8321</v>
      </c>
      <c r="Q636" s="15">
        <f t="shared" si="27"/>
        <v>42526.874236111107</v>
      </c>
      <c r="R636" s="17">
        <f t="shared" si="28"/>
        <v>42556.874236111107</v>
      </c>
      <c r="S636">
        <f t="shared" si="29"/>
        <v>2016</v>
      </c>
    </row>
    <row r="637" spans="1:19" ht="45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10" t="s">
        <v>8320</v>
      </c>
      <c r="P637" t="s">
        <v>8321</v>
      </c>
      <c r="Q637" s="15">
        <f t="shared" si="27"/>
        <v>41889.004317129627</v>
      </c>
      <c r="R637" s="17">
        <f t="shared" si="28"/>
        <v>41919.004317129627</v>
      </c>
      <c r="S637">
        <f t="shared" si="29"/>
        <v>2014</v>
      </c>
    </row>
    <row r="638" spans="1:19" ht="4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10" t="s">
        <v>8320</v>
      </c>
      <c r="P638" t="s">
        <v>8321</v>
      </c>
      <c r="Q638" s="15">
        <f t="shared" si="27"/>
        <v>42498.341122685189</v>
      </c>
      <c r="R638" s="17">
        <f t="shared" si="28"/>
        <v>42533.229166666672</v>
      </c>
      <c r="S638">
        <f t="shared" si="29"/>
        <v>2016</v>
      </c>
    </row>
    <row r="639" spans="1:19" ht="6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10" t="s">
        <v>8320</v>
      </c>
      <c r="P639" t="s">
        <v>8321</v>
      </c>
      <c r="Q639" s="15">
        <f t="shared" si="27"/>
        <v>41399.99622685185</v>
      </c>
      <c r="R639" s="17">
        <f t="shared" si="28"/>
        <v>41420.99622685185</v>
      </c>
      <c r="S639">
        <f t="shared" si="29"/>
        <v>2013</v>
      </c>
    </row>
    <row r="640" spans="1:19" ht="60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10" t="s">
        <v>8320</v>
      </c>
      <c r="P640" t="s">
        <v>8321</v>
      </c>
      <c r="Q640" s="15">
        <f t="shared" si="27"/>
        <v>42065.053368055553</v>
      </c>
      <c r="R640" s="17">
        <f t="shared" si="28"/>
        <v>42125.011701388896</v>
      </c>
      <c r="S640">
        <f t="shared" si="29"/>
        <v>2015</v>
      </c>
    </row>
    <row r="641" spans="1:19" ht="60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10" t="s">
        <v>8320</v>
      </c>
      <c r="P641" t="s">
        <v>8321</v>
      </c>
      <c r="Q641" s="15">
        <f t="shared" si="27"/>
        <v>41451.062905092593</v>
      </c>
      <c r="R641" s="17">
        <f t="shared" si="28"/>
        <v>41481.062905092593</v>
      </c>
      <c r="S641">
        <f t="shared" si="29"/>
        <v>2013</v>
      </c>
    </row>
    <row r="642" spans="1:19" ht="3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10" t="s">
        <v>8317</v>
      </c>
      <c r="P642" t="s">
        <v>8337</v>
      </c>
      <c r="Q642" s="15">
        <f t="shared" ref="Q642:Q705" si="30">(((J642/60)/60)/24)+DATE(1970,1,1)</f>
        <v>41899.645300925928</v>
      </c>
      <c r="R642" s="17">
        <f t="shared" ref="R642:R705" si="31">(((I642/60)/60)/24)+DATE(1970,1,1)</f>
        <v>41933</v>
      </c>
      <c r="S642">
        <f t="shared" ref="S642:S705" si="32">YEAR(Q:Q)</f>
        <v>2014</v>
      </c>
    </row>
    <row r="643" spans="1:19" ht="30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10" t="s">
        <v>8317</v>
      </c>
      <c r="P643" t="s">
        <v>8337</v>
      </c>
      <c r="Q643" s="15">
        <f t="shared" si="30"/>
        <v>41344.662858796299</v>
      </c>
      <c r="R643" s="17">
        <f t="shared" si="31"/>
        <v>41374.662858796299</v>
      </c>
      <c r="S643">
        <f t="shared" si="32"/>
        <v>2013</v>
      </c>
    </row>
    <row r="644" spans="1:19" ht="60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10" t="s">
        <v>8317</v>
      </c>
      <c r="P644" t="s">
        <v>8337</v>
      </c>
      <c r="Q644" s="15">
        <f t="shared" si="30"/>
        <v>41326.911319444444</v>
      </c>
      <c r="R644" s="17">
        <f t="shared" si="31"/>
        <v>41371.869652777779</v>
      </c>
      <c r="S644">
        <f t="shared" si="32"/>
        <v>2013</v>
      </c>
    </row>
    <row r="645" spans="1:19" ht="15.75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10" t="s">
        <v>8317</v>
      </c>
      <c r="P645" t="s">
        <v>8337</v>
      </c>
      <c r="Q645" s="15">
        <f t="shared" si="30"/>
        <v>41291.661550925928</v>
      </c>
      <c r="R645" s="17">
        <f t="shared" si="31"/>
        <v>41321.661550925928</v>
      </c>
      <c r="S645">
        <f t="shared" si="32"/>
        <v>2013</v>
      </c>
    </row>
    <row r="646" spans="1:19" ht="60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10" t="s">
        <v>8317</v>
      </c>
      <c r="P646" t="s">
        <v>8337</v>
      </c>
      <c r="Q646" s="15">
        <f t="shared" si="30"/>
        <v>40959.734398148146</v>
      </c>
      <c r="R646" s="17">
        <f t="shared" si="31"/>
        <v>40990.125</v>
      </c>
      <c r="S646">
        <f t="shared" si="32"/>
        <v>2012</v>
      </c>
    </row>
    <row r="647" spans="1:19" ht="6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10" t="s">
        <v>8317</v>
      </c>
      <c r="P647" t="s">
        <v>8337</v>
      </c>
      <c r="Q647" s="15">
        <f t="shared" si="30"/>
        <v>42340.172060185185</v>
      </c>
      <c r="R647" s="17">
        <f t="shared" si="31"/>
        <v>42381.208333333328</v>
      </c>
      <c r="S647">
        <f t="shared" si="32"/>
        <v>2015</v>
      </c>
    </row>
    <row r="648" spans="1:19" ht="3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10" t="s">
        <v>8317</v>
      </c>
      <c r="P648" t="s">
        <v>8337</v>
      </c>
      <c r="Q648" s="15">
        <f t="shared" si="30"/>
        <v>40933.80190972222</v>
      </c>
      <c r="R648" s="17">
        <f t="shared" si="31"/>
        <v>40993.760243055556</v>
      </c>
      <c r="S648">
        <f t="shared" si="32"/>
        <v>2012</v>
      </c>
    </row>
    <row r="649" spans="1:19" ht="60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10" t="s">
        <v>8317</v>
      </c>
      <c r="P649" t="s">
        <v>8337</v>
      </c>
      <c r="Q649" s="15">
        <f t="shared" si="30"/>
        <v>40646.014456018522</v>
      </c>
      <c r="R649" s="17">
        <f t="shared" si="31"/>
        <v>40706.014456018522</v>
      </c>
      <c r="S649">
        <f t="shared" si="32"/>
        <v>2011</v>
      </c>
    </row>
    <row r="650" spans="1:19" ht="45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10" t="s">
        <v>8317</v>
      </c>
      <c r="P650" t="s">
        <v>8337</v>
      </c>
      <c r="Q650" s="15">
        <f t="shared" si="30"/>
        <v>41290.598483796297</v>
      </c>
      <c r="R650" s="17">
        <f t="shared" si="31"/>
        <v>41320.598483796297</v>
      </c>
      <c r="S650">
        <f t="shared" si="32"/>
        <v>2013</v>
      </c>
    </row>
    <row r="651" spans="1:19" ht="60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10" t="s">
        <v>8317</v>
      </c>
      <c r="P651" t="s">
        <v>8337</v>
      </c>
      <c r="Q651" s="15">
        <f t="shared" si="30"/>
        <v>41250.827118055553</v>
      </c>
      <c r="R651" s="17">
        <f t="shared" si="31"/>
        <v>41271.827118055553</v>
      </c>
      <c r="S651">
        <f t="shared" si="32"/>
        <v>2012</v>
      </c>
    </row>
    <row r="652" spans="1:19" ht="60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10" t="s">
        <v>8317</v>
      </c>
      <c r="P652" t="s">
        <v>8337</v>
      </c>
      <c r="Q652" s="15">
        <f t="shared" si="30"/>
        <v>42073.957569444443</v>
      </c>
      <c r="R652" s="17">
        <f t="shared" si="31"/>
        <v>42103.957569444443</v>
      </c>
      <c r="S652">
        <f t="shared" si="32"/>
        <v>2015</v>
      </c>
    </row>
    <row r="653" spans="1:19" ht="6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10" t="s">
        <v>8317</v>
      </c>
      <c r="P653" t="s">
        <v>8337</v>
      </c>
      <c r="Q653" s="15">
        <f t="shared" si="30"/>
        <v>41533.542858796296</v>
      </c>
      <c r="R653" s="17">
        <f t="shared" si="31"/>
        <v>41563.542858796296</v>
      </c>
      <c r="S653">
        <f t="shared" si="32"/>
        <v>2013</v>
      </c>
    </row>
    <row r="654" spans="1:19" ht="15.75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10" t="s">
        <v>8317</v>
      </c>
      <c r="P654" t="s">
        <v>8337</v>
      </c>
      <c r="Q654" s="15">
        <f t="shared" si="30"/>
        <v>40939.979618055557</v>
      </c>
      <c r="R654" s="17">
        <f t="shared" si="31"/>
        <v>40969.979618055557</v>
      </c>
      <c r="S654">
        <f t="shared" si="32"/>
        <v>2012</v>
      </c>
    </row>
    <row r="655" spans="1:19" ht="6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10" t="s">
        <v>8317</v>
      </c>
      <c r="P655" t="s">
        <v>8337</v>
      </c>
      <c r="Q655" s="15">
        <f t="shared" si="30"/>
        <v>41500.727916666663</v>
      </c>
      <c r="R655" s="17">
        <f t="shared" si="31"/>
        <v>41530.727916666663</v>
      </c>
      <c r="S655">
        <f t="shared" si="32"/>
        <v>2013</v>
      </c>
    </row>
    <row r="656" spans="1:19" ht="4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10" t="s">
        <v>8317</v>
      </c>
      <c r="P656" t="s">
        <v>8337</v>
      </c>
      <c r="Q656" s="15">
        <f t="shared" si="30"/>
        <v>41960.722951388889</v>
      </c>
      <c r="R656" s="17">
        <f t="shared" si="31"/>
        <v>41993.207638888889</v>
      </c>
      <c r="S656">
        <f t="shared" si="32"/>
        <v>2014</v>
      </c>
    </row>
    <row r="657" spans="1:19" ht="4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10" t="s">
        <v>8317</v>
      </c>
      <c r="P657" t="s">
        <v>8337</v>
      </c>
      <c r="Q657" s="15">
        <f t="shared" si="30"/>
        <v>40766.041921296295</v>
      </c>
      <c r="R657" s="17">
        <f t="shared" si="31"/>
        <v>40796.041921296295</v>
      </c>
      <c r="S657">
        <f t="shared" si="32"/>
        <v>2011</v>
      </c>
    </row>
    <row r="658" spans="1:19" ht="60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10" t="s">
        <v>8317</v>
      </c>
      <c r="P658" t="s">
        <v>8337</v>
      </c>
      <c r="Q658" s="15">
        <f t="shared" si="30"/>
        <v>40840.615787037037</v>
      </c>
      <c r="R658" s="17">
        <f t="shared" si="31"/>
        <v>40900.125</v>
      </c>
      <c r="S658">
        <f t="shared" si="32"/>
        <v>2011</v>
      </c>
    </row>
    <row r="659" spans="1:19" ht="6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10" t="s">
        <v>8317</v>
      </c>
      <c r="P659" t="s">
        <v>8337</v>
      </c>
      <c r="Q659" s="15">
        <f t="shared" si="30"/>
        <v>41394.871678240743</v>
      </c>
      <c r="R659" s="17">
        <f t="shared" si="31"/>
        <v>41408.871678240743</v>
      </c>
      <c r="S659">
        <f t="shared" si="32"/>
        <v>2013</v>
      </c>
    </row>
    <row r="660" spans="1:19" ht="6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10" t="s">
        <v>8317</v>
      </c>
      <c r="P660" t="s">
        <v>8337</v>
      </c>
      <c r="Q660" s="15">
        <f t="shared" si="30"/>
        <v>41754.745243055557</v>
      </c>
      <c r="R660" s="17">
        <f t="shared" si="31"/>
        <v>41769.165972222225</v>
      </c>
      <c r="S660">
        <f t="shared" si="32"/>
        <v>2014</v>
      </c>
    </row>
    <row r="661" spans="1:19" ht="60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10" t="s">
        <v>8317</v>
      </c>
      <c r="P661" t="s">
        <v>8337</v>
      </c>
      <c r="Q661" s="15">
        <f t="shared" si="30"/>
        <v>41464.934016203704</v>
      </c>
      <c r="R661" s="17">
        <f t="shared" si="31"/>
        <v>41481.708333333336</v>
      </c>
      <c r="S661">
        <f t="shared" si="32"/>
        <v>2013</v>
      </c>
    </row>
    <row r="662" spans="1:19" ht="45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10" t="s">
        <v>8333</v>
      </c>
      <c r="P662" t="s">
        <v>8334</v>
      </c>
      <c r="Q662" s="15">
        <f t="shared" si="30"/>
        <v>42163.583599537036</v>
      </c>
      <c r="R662" s="17">
        <f t="shared" si="31"/>
        <v>42193.583599537036</v>
      </c>
      <c r="S662">
        <f t="shared" si="32"/>
        <v>2015</v>
      </c>
    </row>
    <row r="663" spans="1:19" ht="60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10" t="s">
        <v>8333</v>
      </c>
      <c r="P663" t="s">
        <v>8334</v>
      </c>
      <c r="Q663" s="15">
        <f t="shared" si="30"/>
        <v>42426.542592592596</v>
      </c>
      <c r="R663" s="17">
        <f t="shared" si="31"/>
        <v>42454.916666666672</v>
      </c>
      <c r="S663">
        <f t="shared" si="32"/>
        <v>2016</v>
      </c>
    </row>
    <row r="664" spans="1:19" ht="6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10" t="s">
        <v>8333</v>
      </c>
      <c r="P664" t="s">
        <v>8334</v>
      </c>
      <c r="Q664" s="15">
        <f t="shared" si="30"/>
        <v>42606.347233796296</v>
      </c>
      <c r="R664" s="17">
        <f t="shared" si="31"/>
        <v>42666.347233796296</v>
      </c>
      <c r="S664">
        <f t="shared" si="32"/>
        <v>2016</v>
      </c>
    </row>
    <row r="665" spans="1:19" ht="4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10" t="s">
        <v>8333</v>
      </c>
      <c r="P665" t="s">
        <v>8334</v>
      </c>
      <c r="Q665" s="15">
        <f t="shared" si="30"/>
        <v>41772.657685185186</v>
      </c>
      <c r="R665" s="17">
        <f t="shared" si="31"/>
        <v>41800.356249999997</v>
      </c>
      <c r="S665">
        <f t="shared" si="32"/>
        <v>2014</v>
      </c>
    </row>
    <row r="666" spans="1:19" ht="6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10" t="s">
        <v>8333</v>
      </c>
      <c r="P666" t="s">
        <v>8334</v>
      </c>
      <c r="Q666" s="15">
        <f t="shared" si="30"/>
        <v>42414.44332175926</v>
      </c>
      <c r="R666" s="17">
        <f t="shared" si="31"/>
        <v>42451.834027777775</v>
      </c>
      <c r="S666">
        <f t="shared" si="32"/>
        <v>2016</v>
      </c>
    </row>
    <row r="667" spans="1:19" ht="45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10" t="s">
        <v>8333</v>
      </c>
      <c r="P667" t="s">
        <v>8334</v>
      </c>
      <c r="Q667" s="15">
        <f t="shared" si="30"/>
        <v>41814.785925925928</v>
      </c>
      <c r="R667" s="17">
        <f t="shared" si="31"/>
        <v>41844.785925925928</v>
      </c>
      <c r="S667">
        <f t="shared" si="32"/>
        <v>2014</v>
      </c>
    </row>
    <row r="668" spans="1:19" ht="6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10" t="s">
        <v>8333</v>
      </c>
      <c r="P668" t="s">
        <v>8334</v>
      </c>
      <c r="Q668" s="15">
        <f t="shared" si="30"/>
        <v>40254.450335648151</v>
      </c>
      <c r="R668" s="17">
        <f t="shared" si="31"/>
        <v>40313.340277777781</v>
      </c>
      <c r="S668">
        <f t="shared" si="32"/>
        <v>2010</v>
      </c>
    </row>
    <row r="669" spans="1:19" ht="4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10" t="s">
        <v>8333</v>
      </c>
      <c r="P669" t="s">
        <v>8334</v>
      </c>
      <c r="Q669" s="15">
        <f t="shared" si="30"/>
        <v>41786.614363425928</v>
      </c>
      <c r="R669" s="17">
        <f t="shared" si="31"/>
        <v>41817.614363425928</v>
      </c>
      <c r="S669">
        <f t="shared" si="32"/>
        <v>2014</v>
      </c>
    </row>
    <row r="670" spans="1:19" ht="60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10" t="s">
        <v>8333</v>
      </c>
      <c r="P670" t="s">
        <v>8334</v>
      </c>
      <c r="Q670" s="15">
        <f t="shared" si="30"/>
        <v>42751.533391203702</v>
      </c>
      <c r="R670" s="17">
        <f t="shared" si="31"/>
        <v>42780.957638888889</v>
      </c>
      <c r="S670">
        <f t="shared" si="32"/>
        <v>2017</v>
      </c>
    </row>
    <row r="671" spans="1:19" ht="60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10" t="s">
        <v>8333</v>
      </c>
      <c r="P671" t="s">
        <v>8334</v>
      </c>
      <c r="Q671" s="15">
        <f t="shared" si="30"/>
        <v>41809.385162037033</v>
      </c>
      <c r="R671" s="17">
        <f t="shared" si="31"/>
        <v>41839.385162037033</v>
      </c>
      <c r="S671">
        <f t="shared" si="32"/>
        <v>2014</v>
      </c>
    </row>
    <row r="672" spans="1:19" ht="60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10" t="s">
        <v>8333</v>
      </c>
      <c r="P672" t="s">
        <v>8334</v>
      </c>
      <c r="Q672" s="15">
        <f t="shared" si="30"/>
        <v>42296.583379629628</v>
      </c>
      <c r="R672" s="17">
        <f t="shared" si="31"/>
        <v>42326.625046296293</v>
      </c>
      <c r="S672">
        <f t="shared" si="32"/>
        <v>2015</v>
      </c>
    </row>
    <row r="673" spans="1:19" ht="6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10" t="s">
        <v>8333</v>
      </c>
      <c r="P673" t="s">
        <v>8334</v>
      </c>
      <c r="Q673" s="15">
        <f t="shared" si="30"/>
        <v>42741.684479166666</v>
      </c>
      <c r="R673" s="17">
        <f t="shared" si="31"/>
        <v>42771.684479166666</v>
      </c>
      <c r="S673">
        <f t="shared" si="32"/>
        <v>2017</v>
      </c>
    </row>
    <row r="674" spans="1:19" ht="4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10" t="s">
        <v>8333</v>
      </c>
      <c r="P674" t="s">
        <v>8334</v>
      </c>
      <c r="Q674" s="15">
        <f t="shared" si="30"/>
        <v>41806.637337962966</v>
      </c>
      <c r="R674" s="17">
        <f t="shared" si="31"/>
        <v>41836.637337962966</v>
      </c>
      <c r="S674">
        <f t="shared" si="32"/>
        <v>2014</v>
      </c>
    </row>
    <row r="675" spans="1:19" ht="45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10" t="s">
        <v>8333</v>
      </c>
      <c r="P675" t="s">
        <v>8334</v>
      </c>
      <c r="Q675" s="15">
        <f t="shared" si="30"/>
        <v>42234.597685185188</v>
      </c>
      <c r="R675" s="17">
        <f t="shared" si="31"/>
        <v>42274.597685185188</v>
      </c>
      <c r="S675">
        <f t="shared" si="32"/>
        <v>2015</v>
      </c>
    </row>
    <row r="676" spans="1:19" ht="6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10" t="s">
        <v>8333</v>
      </c>
      <c r="P676" t="s">
        <v>8334</v>
      </c>
      <c r="Q676" s="15">
        <f t="shared" si="30"/>
        <v>42415.253437499996</v>
      </c>
      <c r="R676" s="17">
        <f t="shared" si="31"/>
        <v>42445.211770833332</v>
      </c>
      <c r="S676">
        <f t="shared" si="32"/>
        <v>2016</v>
      </c>
    </row>
    <row r="677" spans="1:19" ht="4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10" t="s">
        <v>8333</v>
      </c>
      <c r="P677" t="s">
        <v>8334</v>
      </c>
      <c r="Q677" s="15">
        <f t="shared" si="30"/>
        <v>42619.466342592597</v>
      </c>
      <c r="R677" s="17">
        <f t="shared" si="31"/>
        <v>42649.583333333328</v>
      </c>
      <c r="S677">
        <f t="shared" si="32"/>
        <v>2016</v>
      </c>
    </row>
    <row r="678" spans="1:19" ht="60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10" t="s">
        <v>8333</v>
      </c>
      <c r="P678" t="s">
        <v>8334</v>
      </c>
      <c r="Q678" s="15">
        <f t="shared" si="30"/>
        <v>41948.56658564815</v>
      </c>
      <c r="R678" s="17">
        <f t="shared" si="31"/>
        <v>41979.25</v>
      </c>
      <c r="S678">
        <f t="shared" si="32"/>
        <v>2014</v>
      </c>
    </row>
    <row r="679" spans="1:19" ht="30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10" t="s">
        <v>8333</v>
      </c>
      <c r="P679" t="s">
        <v>8334</v>
      </c>
      <c r="Q679" s="15">
        <f t="shared" si="30"/>
        <v>41760.8200462963</v>
      </c>
      <c r="R679" s="17">
        <f t="shared" si="31"/>
        <v>41790.8200462963</v>
      </c>
      <c r="S679">
        <f t="shared" si="32"/>
        <v>2014</v>
      </c>
    </row>
    <row r="680" spans="1:19" ht="60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10" t="s">
        <v>8333</v>
      </c>
      <c r="P680" t="s">
        <v>8334</v>
      </c>
      <c r="Q680" s="15">
        <f t="shared" si="30"/>
        <v>41782.741701388892</v>
      </c>
      <c r="R680" s="17">
        <f t="shared" si="31"/>
        <v>41810.915972222225</v>
      </c>
      <c r="S680">
        <f t="shared" si="32"/>
        <v>2014</v>
      </c>
    </row>
    <row r="681" spans="1:19" ht="4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10" t="s">
        <v>8333</v>
      </c>
      <c r="P681" t="s">
        <v>8334</v>
      </c>
      <c r="Q681" s="15">
        <f t="shared" si="30"/>
        <v>41955.857789351852</v>
      </c>
      <c r="R681" s="17">
        <f t="shared" si="31"/>
        <v>41992.166666666672</v>
      </c>
      <c r="S681">
        <f t="shared" si="32"/>
        <v>2014</v>
      </c>
    </row>
    <row r="682" spans="1:19" ht="45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10" t="s">
        <v>8333</v>
      </c>
      <c r="P682" t="s">
        <v>8334</v>
      </c>
      <c r="Q682" s="15">
        <f t="shared" si="30"/>
        <v>42493.167719907404</v>
      </c>
      <c r="R682" s="17">
        <f t="shared" si="31"/>
        <v>42528.167719907404</v>
      </c>
      <c r="S682">
        <f t="shared" si="32"/>
        <v>2016</v>
      </c>
    </row>
    <row r="683" spans="1:19" ht="6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10" t="s">
        <v>8333</v>
      </c>
      <c r="P683" t="s">
        <v>8334</v>
      </c>
      <c r="Q683" s="15">
        <f t="shared" si="30"/>
        <v>41899.830312500002</v>
      </c>
      <c r="R683" s="17">
        <f t="shared" si="31"/>
        <v>41929.830312500002</v>
      </c>
      <c r="S683">
        <f t="shared" si="32"/>
        <v>2014</v>
      </c>
    </row>
    <row r="684" spans="1:19" ht="60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10" t="s">
        <v>8333</v>
      </c>
      <c r="P684" t="s">
        <v>8334</v>
      </c>
      <c r="Q684" s="15">
        <f t="shared" si="30"/>
        <v>41964.751342592594</v>
      </c>
      <c r="R684" s="17">
        <f t="shared" si="31"/>
        <v>41996</v>
      </c>
      <c r="S684">
        <f t="shared" si="32"/>
        <v>2014</v>
      </c>
    </row>
    <row r="685" spans="1:19" ht="45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10" t="s">
        <v>8333</v>
      </c>
      <c r="P685" t="s">
        <v>8334</v>
      </c>
      <c r="Q685" s="15">
        <f t="shared" si="30"/>
        <v>42756.501041666663</v>
      </c>
      <c r="R685" s="17">
        <f t="shared" si="31"/>
        <v>42786.501041666663</v>
      </c>
      <c r="S685">
        <f t="shared" si="32"/>
        <v>2017</v>
      </c>
    </row>
    <row r="686" spans="1:19" ht="60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10" t="s">
        <v>8333</v>
      </c>
      <c r="P686" t="s">
        <v>8334</v>
      </c>
      <c r="Q686" s="15">
        <f t="shared" si="30"/>
        <v>42570.702986111108</v>
      </c>
      <c r="R686" s="17">
        <f t="shared" si="31"/>
        <v>42600.702986111108</v>
      </c>
      <c r="S686">
        <f t="shared" si="32"/>
        <v>2016</v>
      </c>
    </row>
    <row r="687" spans="1:19" ht="6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10" t="s">
        <v>8333</v>
      </c>
      <c r="P687" t="s">
        <v>8334</v>
      </c>
      <c r="Q687" s="15">
        <f t="shared" si="30"/>
        <v>42339.276006944448</v>
      </c>
      <c r="R687" s="17">
        <f t="shared" si="31"/>
        <v>42388.276006944448</v>
      </c>
      <c r="S687">
        <f t="shared" si="32"/>
        <v>2015</v>
      </c>
    </row>
    <row r="688" spans="1:19" ht="45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10" t="s">
        <v>8333</v>
      </c>
      <c r="P688" t="s">
        <v>8334</v>
      </c>
      <c r="Q688" s="15">
        <f t="shared" si="30"/>
        <v>42780.600532407407</v>
      </c>
      <c r="R688" s="17">
        <f t="shared" si="31"/>
        <v>42808.558865740735</v>
      </c>
      <c r="S688">
        <f t="shared" si="32"/>
        <v>2017</v>
      </c>
    </row>
    <row r="689" spans="1:19" ht="30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10" t="s">
        <v>8333</v>
      </c>
      <c r="P689" t="s">
        <v>8334</v>
      </c>
      <c r="Q689" s="15">
        <f t="shared" si="30"/>
        <v>42736.732893518521</v>
      </c>
      <c r="R689" s="17">
        <f t="shared" si="31"/>
        <v>42767</v>
      </c>
      <c r="S689">
        <f t="shared" si="32"/>
        <v>2017</v>
      </c>
    </row>
    <row r="690" spans="1:19" ht="4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10" t="s">
        <v>8333</v>
      </c>
      <c r="P690" t="s">
        <v>8334</v>
      </c>
      <c r="Q690" s="15">
        <f t="shared" si="30"/>
        <v>42052.628703703704</v>
      </c>
      <c r="R690" s="17">
        <f t="shared" si="31"/>
        <v>42082.587037037039</v>
      </c>
      <c r="S690">
        <f t="shared" si="32"/>
        <v>2015</v>
      </c>
    </row>
    <row r="691" spans="1:19" ht="60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10" t="s">
        <v>8333</v>
      </c>
      <c r="P691" t="s">
        <v>8334</v>
      </c>
      <c r="Q691" s="15">
        <f t="shared" si="30"/>
        <v>42275.767303240747</v>
      </c>
      <c r="R691" s="17">
        <f t="shared" si="31"/>
        <v>42300.767303240747</v>
      </c>
      <c r="S691">
        <f t="shared" si="32"/>
        <v>2015</v>
      </c>
    </row>
    <row r="692" spans="1:19" ht="60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10" t="s">
        <v>8333</v>
      </c>
      <c r="P692" t="s">
        <v>8334</v>
      </c>
      <c r="Q692" s="15">
        <f t="shared" si="30"/>
        <v>41941.802384259259</v>
      </c>
      <c r="R692" s="17">
        <f t="shared" si="31"/>
        <v>41974.125</v>
      </c>
      <c r="S692">
        <f t="shared" si="32"/>
        <v>2014</v>
      </c>
    </row>
    <row r="693" spans="1:19" ht="6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10" t="s">
        <v>8333</v>
      </c>
      <c r="P693" t="s">
        <v>8334</v>
      </c>
      <c r="Q693" s="15">
        <f t="shared" si="30"/>
        <v>42391.475289351853</v>
      </c>
      <c r="R693" s="17">
        <f t="shared" si="31"/>
        <v>42415.625</v>
      </c>
      <c r="S693">
        <f t="shared" si="32"/>
        <v>2016</v>
      </c>
    </row>
    <row r="694" spans="1:19" ht="4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10" t="s">
        <v>8333</v>
      </c>
      <c r="P694" t="s">
        <v>8334</v>
      </c>
      <c r="Q694" s="15">
        <f t="shared" si="30"/>
        <v>42443.00204861111</v>
      </c>
      <c r="R694" s="17">
        <f t="shared" si="31"/>
        <v>42492.165972222225</v>
      </c>
      <c r="S694">
        <f t="shared" si="32"/>
        <v>2016</v>
      </c>
    </row>
    <row r="695" spans="1:19" ht="6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10" t="s">
        <v>8333</v>
      </c>
      <c r="P695" t="s">
        <v>8334</v>
      </c>
      <c r="Q695" s="15">
        <f t="shared" si="30"/>
        <v>42221.67432870371</v>
      </c>
      <c r="R695" s="17">
        <f t="shared" si="31"/>
        <v>42251.67432870371</v>
      </c>
      <c r="S695">
        <f t="shared" si="32"/>
        <v>2015</v>
      </c>
    </row>
    <row r="696" spans="1:19" ht="6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10" t="s">
        <v>8333</v>
      </c>
      <c r="P696" t="s">
        <v>8334</v>
      </c>
      <c r="Q696" s="15">
        <f t="shared" si="30"/>
        <v>42484.829062500001</v>
      </c>
      <c r="R696" s="17">
        <f t="shared" si="31"/>
        <v>42513.916666666672</v>
      </c>
      <c r="S696">
        <f t="shared" si="32"/>
        <v>2016</v>
      </c>
    </row>
    <row r="697" spans="1:19" ht="60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10" t="s">
        <v>8333</v>
      </c>
      <c r="P697" t="s">
        <v>8334</v>
      </c>
      <c r="Q697" s="15">
        <f t="shared" si="30"/>
        <v>42213.802199074074</v>
      </c>
      <c r="R697" s="17">
        <f t="shared" si="31"/>
        <v>42243.802199074074</v>
      </c>
      <c r="S697">
        <f t="shared" si="32"/>
        <v>2015</v>
      </c>
    </row>
    <row r="698" spans="1:19" ht="4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10" t="s">
        <v>8333</v>
      </c>
      <c r="P698" t="s">
        <v>8334</v>
      </c>
      <c r="Q698" s="15">
        <f t="shared" si="30"/>
        <v>42552.315127314811</v>
      </c>
      <c r="R698" s="17">
        <f t="shared" si="31"/>
        <v>42588.75</v>
      </c>
      <c r="S698">
        <f t="shared" si="32"/>
        <v>2016</v>
      </c>
    </row>
    <row r="699" spans="1:19" ht="45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10" t="s">
        <v>8333</v>
      </c>
      <c r="P699" t="s">
        <v>8334</v>
      </c>
      <c r="Q699" s="15">
        <f t="shared" si="30"/>
        <v>41981.782060185185</v>
      </c>
      <c r="R699" s="17">
        <f t="shared" si="31"/>
        <v>42026.782060185185</v>
      </c>
      <c r="S699">
        <f t="shared" si="32"/>
        <v>2014</v>
      </c>
    </row>
    <row r="700" spans="1:19" ht="60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10" t="s">
        <v>8333</v>
      </c>
      <c r="P700" t="s">
        <v>8334</v>
      </c>
      <c r="Q700" s="15">
        <f t="shared" si="30"/>
        <v>42705.919201388882</v>
      </c>
      <c r="R700" s="17">
        <f t="shared" si="31"/>
        <v>42738.919201388882</v>
      </c>
      <c r="S700">
        <f t="shared" si="32"/>
        <v>2016</v>
      </c>
    </row>
    <row r="701" spans="1:19" ht="6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10" t="s">
        <v>8333</v>
      </c>
      <c r="P701" t="s">
        <v>8334</v>
      </c>
      <c r="Q701" s="15">
        <f t="shared" si="30"/>
        <v>41939.00712962963</v>
      </c>
      <c r="R701" s="17">
        <f t="shared" si="31"/>
        <v>41969.052083333328</v>
      </c>
      <c r="S701">
        <f t="shared" si="32"/>
        <v>2014</v>
      </c>
    </row>
    <row r="702" spans="1:19" ht="4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10" t="s">
        <v>8320</v>
      </c>
      <c r="P702" t="s">
        <v>8321</v>
      </c>
      <c r="Q702" s="15">
        <f t="shared" si="30"/>
        <v>40638.092974537038</v>
      </c>
      <c r="R702" s="17">
        <f t="shared" si="31"/>
        <v>40668.092974537038</v>
      </c>
      <c r="S702">
        <f t="shared" si="32"/>
        <v>2011</v>
      </c>
    </row>
    <row r="703" spans="1:19" ht="45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10" t="s">
        <v>8320</v>
      </c>
      <c r="P703" t="s">
        <v>8321</v>
      </c>
      <c r="Q703" s="15">
        <f t="shared" si="30"/>
        <v>40788.297650462962</v>
      </c>
      <c r="R703" s="17">
        <f t="shared" si="31"/>
        <v>40830.958333333336</v>
      </c>
      <c r="S703">
        <f t="shared" si="32"/>
        <v>2011</v>
      </c>
    </row>
    <row r="704" spans="1:19" ht="4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10" t="s">
        <v>8320</v>
      </c>
      <c r="P704" t="s">
        <v>8321</v>
      </c>
      <c r="Q704" s="15">
        <f t="shared" si="30"/>
        <v>40876.169664351852</v>
      </c>
      <c r="R704" s="17">
        <f t="shared" si="31"/>
        <v>40936.169664351852</v>
      </c>
      <c r="S704">
        <f t="shared" si="32"/>
        <v>2011</v>
      </c>
    </row>
    <row r="705" spans="1:19" ht="60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10" t="s">
        <v>8320</v>
      </c>
      <c r="P705" t="s">
        <v>8321</v>
      </c>
      <c r="Q705" s="15">
        <f t="shared" si="30"/>
        <v>40945.845312500001</v>
      </c>
      <c r="R705" s="17">
        <f t="shared" si="31"/>
        <v>40985.80364583333</v>
      </c>
      <c r="S705">
        <f t="shared" si="32"/>
        <v>2012</v>
      </c>
    </row>
    <row r="706" spans="1:19" ht="60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10" t="s">
        <v>8320</v>
      </c>
      <c r="P706" t="s">
        <v>8321</v>
      </c>
      <c r="Q706" s="15">
        <f t="shared" ref="Q706:Q769" si="33">(((J706/60)/60)/24)+DATE(1970,1,1)</f>
        <v>40747.012881944444</v>
      </c>
      <c r="R706" s="17">
        <f t="shared" ref="R706:R769" si="34">(((I706/60)/60)/24)+DATE(1970,1,1)</f>
        <v>40756.291666666664</v>
      </c>
      <c r="S706">
        <f t="shared" ref="S706:S769" si="35">YEAR(Q:Q)</f>
        <v>2011</v>
      </c>
    </row>
    <row r="707" spans="1:19" ht="60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10" t="s">
        <v>8320</v>
      </c>
      <c r="P707" t="s">
        <v>8321</v>
      </c>
      <c r="Q707" s="15">
        <f t="shared" si="33"/>
        <v>40536.111550925925</v>
      </c>
      <c r="R707" s="17">
        <f t="shared" si="34"/>
        <v>40626.069884259261</v>
      </c>
      <c r="S707">
        <f t="shared" si="35"/>
        <v>2010</v>
      </c>
    </row>
    <row r="708" spans="1:19" ht="4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10" t="s">
        <v>8320</v>
      </c>
      <c r="P708" t="s">
        <v>8321</v>
      </c>
      <c r="Q708" s="15">
        <f t="shared" si="33"/>
        <v>41053.80846064815</v>
      </c>
      <c r="R708" s="17">
        <f t="shared" si="34"/>
        <v>41074.80846064815</v>
      </c>
      <c r="S708">
        <f t="shared" si="35"/>
        <v>2012</v>
      </c>
    </row>
    <row r="709" spans="1:19" ht="45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10" t="s">
        <v>8320</v>
      </c>
      <c r="P709" t="s">
        <v>8321</v>
      </c>
      <c r="Q709" s="15">
        <f t="shared" si="33"/>
        <v>41607.83085648148</v>
      </c>
      <c r="R709" s="17">
        <f t="shared" si="34"/>
        <v>41640.226388888892</v>
      </c>
      <c r="S709">
        <f t="shared" si="35"/>
        <v>2013</v>
      </c>
    </row>
    <row r="710" spans="1:19" ht="4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10" t="s">
        <v>8320</v>
      </c>
      <c r="P710" t="s">
        <v>8321</v>
      </c>
      <c r="Q710" s="15">
        <f t="shared" si="33"/>
        <v>40796.001261574071</v>
      </c>
      <c r="R710" s="17">
        <f t="shared" si="34"/>
        <v>40849.333333333336</v>
      </c>
      <c r="S710">
        <f t="shared" si="35"/>
        <v>2011</v>
      </c>
    </row>
    <row r="711" spans="1:19" ht="3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10" t="s">
        <v>8320</v>
      </c>
      <c r="P711" t="s">
        <v>8321</v>
      </c>
      <c r="Q711" s="15">
        <f t="shared" si="33"/>
        <v>41228.924884259257</v>
      </c>
      <c r="R711" s="17">
        <f t="shared" si="34"/>
        <v>41258.924884259257</v>
      </c>
      <c r="S711">
        <f t="shared" si="35"/>
        <v>2012</v>
      </c>
    </row>
    <row r="712" spans="1:19" ht="15.75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10" t="s">
        <v>8320</v>
      </c>
      <c r="P712" t="s">
        <v>8321</v>
      </c>
      <c r="Q712" s="15">
        <f t="shared" si="33"/>
        <v>41409.00037037037</v>
      </c>
      <c r="R712" s="17">
        <f t="shared" si="34"/>
        <v>41430.00037037037</v>
      </c>
      <c r="S712">
        <f t="shared" si="35"/>
        <v>2013</v>
      </c>
    </row>
    <row r="713" spans="1:19" ht="4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10" t="s">
        <v>8320</v>
      </c>
      <c r="P713" t="s">
        <v>8321</v>
      </c>
      <c r="Q713" s="15">
        <f t="shared" si="33"/>
        <v>41246.874814814815</v>
      </c>
      <c r="R713" s="17">
        <f t="shared" si="34"/>
        <v>41276.874814814815</v>
      </c>
      <c r="S713">
        <f t="shared" si="35"/>
        <v>2012</v>
      </c>
    </row>
    <row r="714" spans="1:19" ht="60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10" t="s">
        <v>8320</v>
      </c>
      <c r="P714" t="s">
        <v>8321</v>
      </c>
      <c r="Q714" s="15">
        <f t="shared" si="33"/>
        <v>41082.069467592592</v>
      </c>
      <c r="R714" s="17">
        <f t="shared" si="34"/>
        <v>41112.069467592592</v>
      </c>
      <c r="S714">
        <f t="shared" si="35"/>
        <v>2012</v>
      </c>
    </row>
    <row r="715" spans="1:19" ht="6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10" t="s">
        <v>8320</v>
      </c>
      <c r="P715" t="s">
        <v>8321</v>
      </c>
      <c r="Q715" s="15">
        <f t="shared" si="33"/>
        <v>41794.981122685182</v>
      </c>
      <c r="R715" s="17">
        <f t="shared" si="34"/>
        <v>41854.708333333336</v>
      </c>
      <c r="S715">
        <f t="shared" si="35"/>
        <v>2014</v>
      </c>
    </row>
    <row r="716" spans="1:19" ht="4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10" t="s">
        <v>8320</v>
      </c>
      <c r="P716" t="s">
        <v>8321</v>
      </c>
      <c r="Q716" s="15">
        <f t="shared" si="33"/>
        <v>40845.050879629627</v>
      </c>
      <c r="R716" s="17">
        <f t="shared" si="34"/>
        <v>40890.092546296299</v>
      </c>
      <c r="S716">
        <f t="shared" si="35"/>
        <v>2011</v>
      </c>
    </row>
    <row r="717" spans="1:19" ht="4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10" t="s">
        <v>8320</v>
      </c>
      <c r="P717" t="s">
        <v>8321</v>
      </c>
      <c r="Q717" s="15">
        <f t="shared" si="33"/>
        <v>41194.715520833335</v>
      </c>
      <c r="R717" s="17">
        <f t="shared" si="34"/>
        <v>41235.916666666664</v>
      </c>
      <c r="S717">
        <f t="shared" si="35"/>
        <v>2012</v>
      </c>
    </row>
    <row r="718" spans="1:19" ht="45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10" t="s">
        <v>8320</v>
      </c>
      <c r="P718" t="s">
        <v>8321</v>
      </c>
      <c r="Q718" s="15">
        <f t="shared" si="33"/>
        <v>41546.664212962962</v>
      </c>
      <c r="R718" s="17">
        <f t="shared" si="34"/>
        <v>41579.791666666664</v>
      </c>
      <c r="S718">
        <f t="shared" si="35"/>
        <v>2013</v>
      </c>
    </row>
    <row r="719" spans="1:19" ht="45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10" t="s">
        <v>8320</v>
      </c>
      <c r="P719" t="s">
        <v>8321</v>
      </c>
      <c r="Q719" s="15">
        <f t="shared" si="33"/>
        <v>41301.654340277775</v>
      </c>
      <c r="R719" s="17">
        <f t="shared" si="34"/>
        <v>41341.654340277775</v>
      </c>
      <c r="S719">
        <f t="shared" si="35"/>
        <v>2013</v>
      </c>
    </row>
    <row r="720" spans="1:19" ht="60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10" t="s">
        <v>8320</v>
      </c>
      <c r="P720" t="s">
        <v>8321</v>
      </c>
      <c r="Q720" s="15">
        <f t="shared" si="33"/>
        <v>41876.18618055556</v>
      </c>
      <c r="R720" s="17">
        <f t="shared" si="34"/>
        <v>41897.18618055556</v>
      </c>
      <c r="S720">
        <f t="shared" si="35"/>
        <v>2014</v>
      </c>
    </row>
    <row r="721" spans="1:19" ht="3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10" t="s">
        <v>8320</v>
      </c>
      <c r="P721" t="s">
        <v>8321</v>
      </c>
      <c r="Q721" s="15">
        <f t="shared" si="33"/>
        <v>41321.339583333334</v>
      </c>
      <c r="R721" s="17">
        <f t="shared" si="34"/>
        <v>41328.339583333334</v>
      </c>
      <c r="S721">
        <f t="shared" si="35"/>
        <v>2013</v>
      </c>
    </row>
    <row r="722" spans="1:19" ht="45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10" t="s">
        <v>8320</v>
      </c>
      <c r="P722" t="s">
        <v>8321</v>
      </c>
      <c r="Q722" s="15">
        <f t="shared" si="33"/>
        <v>41003.60665509259</v>
      </c>
      <c r="R722" s="17">
        <f t="shared" si="34"/>
        <v>41057.165972222225</v>
      </c>
      <c r="S722">
        <f t="shared" si="35"/>
        <v>2012</v>
      </c>
    </row>
    <row r="723" spans="1:19" ht="45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10" t="s">
        <v>8320</v>
      </c>
      <c r="P723" t="s">
        <v>8321</v>
      </c>
      <c r="Q723" s="15">
        <f t="shared" si="33"/>
        <v>41950.29483796296</v>
      </c>
      <c r="R723" s="17">
        <f t="shared" si="34"/>
        <v>41990.332638888889</v>
      </c>
      <c r="S723">
        <f t="shared" si="35"/>
        <v>2014</v>
      </c>
    </row>
    <row r="724" spans="1:19" ht="6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10" t="s">
        <v>8320</v>
      </c>
      <c r="P724" t="s">
        <v>8321</v>
      </c>
      <c r="Q724" s="15">
        <f t="shared" si="33"/>
        <v>41453.688530092593</v>
      </c>
      <c r="R724" s="17">
        <f t="shared" si="34"/>
        <v>41513.688530092593</v>
      </c>
      <c r="S724">
        <f t="shared" si="35"/>
        <v>2013</v>
      </c>
    </row>
    <row r="725" spans="1:19" ht="4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10" t="s">
        <v>8320</v>
      </c>
      <c r="P725" t="s">
        <v>8321</v>
      </c>
      <c r="Q725" s="15">
        <f t="shared" si="33"/>
        <v>41243.367303240739</v>
      </c>
      <c r="R725" s="17">
        <f t="shared" si="34"/>
        <v>41283.367303240739</v>
      </c>
      <c r="S725">
        <f t="shared" si="35"/>
        <v>2012</v>
      </c>
    </row>
    <row r="726" spans="1:19" ht="60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10" t="s">
        <v>8320</v>
      </c>
      <c r="P726" t="s">
        <v>8321</v>
      </c>
      <c r="Q726" s="15">
        <f t="shared" si="33"/>
        <v>41135.699687500004</v>
      </c>
      <c r="R726" s="17">
        <f t="shared" si="34"/>
        <v>41163.699687500004</v>
      </c>
      <c r="S726">
        <f t="shared" si="35"/>
        <v>2012</v>
      </c>
    </row>
    <row r="727" spans="1:19" ht="4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10" t="s">
        <v>8320</v>
      </c>
      <c r="P727" t="s">
        <v>8321</v>
      </c>
      <c r="Q727" s="15">
        <f t="shared" si="33"/>
        <v>41579.847997685189</v>
      </c>
      <c r="R727" s="17">
        <f t="shared" si="34"/>
        <v>41609.889664351853</v>
      </c>
      <c r="S727">
        <f t="shared" si="35"/>
        <v>2013</v>
      </c>
    </row>
    <row r="728" spans="1:19" ht="60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10" t="s">
        <v>8320</v>
      </c>
      <c r="P728" t="s">
        <v>8321</v>
      </c>
      <c r="Q728" s="15">
        <f t="shared" si="33"/>
        <v>41205.707048611112</v>
      </c>
      <c r="R728" s="17">
        <f t="shared" si="34"/>
        <v>41239.207638888889</v>
      </c>
      <c r="S728">
        <f t="shared" si="35"/>
        <v>2012</v>
      </c>
    </row>
    <row r="729" spans="1:19" ht="3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10" t="s">
        <v>8320</v>
      </c>
      <c r="P729" t="s">
        <v>8321</v>
      </c>
      <c r="Q729" s="15">
        <f t="shared" si="33"/>
        <v>41774.737060185187</v>
      </c>
      <c r="R729" s="17">
        <f t="shared" si="34"/>
        <v>41807.737060185187</v>
      </c>
      <c r="S729">
        <f t="shared" si="35"/>
        <v>2014</v>
      </c>
    </row>
    <row r="730" spans="1:19" ht="3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10" t="s">
        <v>8320</v>
      </c>
      <c r="P730" t="s">
        <v>8321</v>
      </c>
      <c r="Q730" s="15">
        <f t="shared" si="33"/>
        <v>41645.867280092592</v>
      </c>
      <c r="R730" s="17">
        <f t="shared" si="34"/>
        <v>41690.867280092592</v>
      </c>
      <c r="S730">
        <f t="shared" si="35"/>
        <v>2014</v>
      </c>
    </row>
    <row r="731" spans="1:19" ht="6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10" t="s">
        <v>8320</v>
      </c>
      <c r="P731" t="s">
        <v>8321</v>
      </c>
      <c r="Q731" s="15">
        <f t="shared" si="33"/>
        <v>40939.837673611109</v>
      </c>
      <c r="R731" s="17">
        <f t="shared" si="34"/>
        <v>40970.290972222225</v>
      </c>
      <c r="S731">
        <f t="shared" si="35"/>
        <v>2012</v>
      </c>
    </row>
    <row r="732" spans="1:19" ht="60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10" t="s">
        <v>8320</v>
      </c>
      <c r="P732" t="s">
        <v>8321</v>
      </c>
      <c r="Q732" s="15">
        <f t="shared" si="33"/>
        <v>41164.859502314815</v>
      </c>
      <c r="R732" s="17">
        <f t="shared" si="34"/>
        <v>41194.859502314815</v>
      </c>
      <c r="S732">
        <f t="shared" si="35"/>
        <v>2012</v>
      </c>
    </row>
    <row r="733" spans="1:19" ht="6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10" t="s">
        <v>8320</v>
      </c>
      <c r="P733" t="s">
        <v>8321</v>
      </c>
      <c r="Q733" s="15">
        <f t="shared" si="33"/>
        <v>40750.340902777774</v>
      </c>
      <c r="R733" s="17">
        <f t="shared" si="34"/>
        <v>40810.340902777774</v>
      </c>
      <c r="S733">
        <f t="shared" si="35"/>
        <v>2011</v>
      </c>
    </row>
    <row r="734" spans="1:19" ht="60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10" t="s">
        <v>8320</v>
      </c>
      <c r="P734" t="s">
        <v>8321</v>
      </c>
      <c r="Q734" s="15">
        <f t="shared" si="33"/>
        <v>40896.883750000001</v>
      </c>
      <c r="R734" s="17">
        <f t="shared" si="34"/>
        <v>40924.208333333336</v>
      </c>
      <c r="S734">
        <f t="shared" si="35"/>
        <v>2011</v>
      </c>
    </row>
    <row r="735" spans="1:19" ht="4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10" t="s">
        <v>8320</v>
      </c>
      <c r="P735" t="s">
        <v>8321</v>
      </c>
      <c r="Q735" s="15">
        <f t="shared" si="33"/>
        <v>40658.189826388887</v>
      </c>
      <c r="R735" s="17">
        <f t="shared" si="34"/>
        <v>40696.249305555553</v>
      </c>
      <c r="S735">
        <f t="shared" si="35"/>
        <v>2011</v>
      </c>
    </row>
    <row r="736" spans="1:19" ht="6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10" t="s">
        <v>8320</v>
      </c>
      <c r="P736" t="s">
        <v>8321</v>
      </c>
      <c r="Q736" s="15">
        <f t="shared" si="33"/>
        <v>42502.868761574078</v>
      </c>
      <c r="R736" s="17">
        <f t="shared" si="34"/>
        <v>42562.868761574078</v>
      </c>
      <c r="S736">
        <f t="shared" si="35"/>
        <v>2016</v>
      </c>
    </row>
    <row r="737" spans="1:19" ht="4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10" t="s">
        <v>8320</v>
      </c>
      <c r="P737" t="s">
        <v>8321</v>
      </c>
      <c r="Q737" s="15">
        <f t="shared" si="33"/>
        <v>40663.08666666667</v>
      </c>
      <c r="R737" s="17">
        <f t="shared" si="34"/>
        <v>40706.166666666664</v>
      </c>
      <c r="S737">
        <f t="shared" si="35"/>
        <v>2011</v>
      </c>
    </row>
    <row r="738" spans="1:19" ht="4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10" t="s">
        <v>8320</v>
      </c>
      <c r="P738" t="s">
        <v>8321</v>
      </c>
      <c r="Q738" s="15">
        <f t="shared" si="33"/>
        <v>40122.751620370371</v>
      </c>
      <c r="R738" s="17">
        <f t="shared" si="34"/>
        <v>40178.98541666667</v>
      </c>
      <c r="S738">
        <f t="shared" si="35"/>
        <v>2009</v>
      </c>
    </row>
    <row r="739" spans="1:19" ht="3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10" t="s">
        <v>8320</v>
      </c>
      <c r="P739" t="s">
        <v>8321</v>
      </c>
      <c r="Q739" s="15">
        <f t="shared" si="33"/>
        <v>41288.68712962963</v>
      </c>
      <c r="R739" s="17">
        <f t="shared" si="34"/>
        <v>41333.892361111109</v>
      </c>
      <c r="S739">
        <f t="shared" si="35"/>
        <v>2013</v>
      </c>
    </row>
    <row r="740" spans="1:19" ht="60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10" t="s">
        <v>8320</v>
      </c>
      <c r="P740" t="s">
        <v>8321</v>
      </c>
      <c r="Q740" s="15">
        <f t="shared" si="33"/>
        <v>40941.652372685188</v>
      </c>
      <c r="R740" s="17">
        <f t="shared" si="34"/>
        <v>40971.652372685188</v>
      </c>
      <c r="S740">
        <f t="shared" si="35"/>
        <v>2012</v>
      </c>
    </row>
    <row r="741" spans="1:19" ht="60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10" t="s">
        <v>8320</v>
      </c>
      <c r="P741" t="s">
        <v>8321</v>
      </c>
      <c r="Q741" s="15">
        <f t="shared" si="33"/>
        <v>40379.23096064815</v>
      </c>
      <c r="R741" s="17">
        <f t="shared" si="34"/>
        <v>40393.082638888889</v>
      </c>
      <c r="S741">
        <f t="shared" si="35"/>
        <v>2010</v>
      </c>
    </row>
    <row r="742" spans="1:19" ht="30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10" t="s">
        <v>8320</v>
      </c>
      <c r="P742" t="s">
        <v>8341</v>
      </c>
      <c r="Q742" s="15">
        <f t="shared" si="33"/>
        <v>41962.596574074079</v>
      </c>
      <c r="R742" s="17">
        <f t="shared" si="34"/>
        <v>41992.596574074079</v>
      </c>
      <c r="S742">
        <f t="shared" si="35"/>
        <v>2014</v>
      </c>
    </row>
    <row r="743" spans="1:19" ht="4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10" t="s">
        <v>8320</v>
      </c>
      <c r="P743" t="s">
        <v>8341</v>
      </c>
      <c r="Q743" s="15">
        <f t="shared" si="33"/>
        <v>40688.024618055555</v>
      </c>
      <c r="R743" s="17">
        <f t="shared" si="34"/>
        <v>40708.024618055555</v>
      </c>
      <c r="S743">
        <f t="shared" si="35"/>
        <v>2011</v>
      </c>
    </row>
    <row r="744" spans="1:19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10" t="s">
        <v>8320</v>
      </c>
      <c r="P744" t="s">
        <v>8341</v>
      </c>
      <c r="Q744" s="15">
        <f t="shared" si="33"/>
        <v>41146.824212962965</v>
      </c>
      <c r="R744" s="17">
        <f t="shared" si="34"/>
        <v>41176.824212962965</v>
      </c>
      <c r="S744">
        <f t="shared" si="35"/>
        <v>2012</v>
      </c>
    </row>
    <row r="745" spans="1:19" ht="60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10" t="s">
        <v>8320</v>
      </c>
      <c r="P745" t="s">
        <v>8341</v>
      </c>
      <c r="Q745" s="15">
        <f t="shared" si="33"/>
        <v>41175.05972222222</v>
      </c>
      <c r="R745" s="17">
        <f t="shared" si="34"/>
        <v>41235.101388888892</v>
      </c>
      <c r="S745">
        <f t="shared" si="35"/>
        <v>2012</v>
      </c>
    </row>
    <row r="746" spans="1:19" ht="4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10" t="s">
        <v>8320</v>
      </c>
      <c r="P746" t="s">
        <v>8341</v>
      </c>
      <c r="Q746" s="15">
        <f t="shared" si="33"/>
        <v>41521.617361111108</v>
      </c>
      <c r="R746" s="17">
        <f t="shared" si="34"/>
        <v>41535.617361111108</v>
      </c>
      <c r="S746">
        <f t="shared" si="35"/>
        <v>2013</v>
      </c>
    </row>
    <row r="747" spans="1:19" ht="60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10" t="s">
        <v>8320</v>
      </c>
      <c r="P747" t="s">
        <v>8341</v>
      </c>
      <c r="Q747" s="15">
        <f t="shared" si="33"/>
        <v>41833.450266203705</v>
      </c>
      <c r="R747" s="17">
        <f t="shared" si="34"/>
        <v>41865.757638888892</v>
      </c>
      <c r="S747">
        <f t="shared" si="35"/>
        <v>2014</v>
      </c>
    </row>
    <row r="748" spans="1:19" ht="45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10" t="s">
        <v>8320</v>
      </c>
      <c r="P748" t="s">
        <v>8341</v>
      </c>
      <c r="Q748" s="15">
        <f t="shared" si="33"/>
        <v>41039.409456018519</v>
      </c>
      <c r="R748" s="17">
        <f t="shared" si="34"/>
        <v>41069.409456018519</v>
      </c>
      <c r="S748">
        <f t="shared" si="35"/>
        <v>2012</v>
      </c>
    </row>
    <row r="749" spans="1:19" ht="4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10" t="s">
        <v>8320</v>
      </c>
      <c r="P749" t="s">
        <v>8341</v>
      </c>
      <c r="Q749" s="15">
        <f t="shared" si="33"/>
        <v>40592.704652777778</v>
      </c>
      <c r="R749" s="17">
        <f t="shared" si="34"/>
        <v>40622.662986111114</v>
      </c>
      <c r="S749">
        <f t="shared" si="35"/>
        <v>2011</v>
      </c>
    </row>
    <row r="750" spans="1:19" ht="60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10" t="s">
        <v>8320</v>
      </c>
      <c r="P750" t="s">
        <v>8341</v>
      </c>
      <c r="Q750" s="15">
        <f t="shared" si="33"/>
        <v>41737.684664351851</v>
      </c>
      <c r="R750" s="17">
        <f t="shared" si="34"/>
        <v>41782.684664351851</v>
      </c>
      <c r="S750">
        <f t="shared" si="35"/>
        <v>2014</v>
      </c>
    </row>
    <row r="751" spans="1:19" ht="4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10" t="s">
        <v>8320</v>
      </c>
      <c r="P751" t="s">
        <v>8341</v>
      </c>
      <c r="Q751" s="15">
        <f t="shared" si="33"/>
        <v>41526.435613425929</v>
      </c>
      <c r="R751" s="17">
        <f t="shared" si="34"/>
        <v>41556.435613425929</v>
      </c>
      <c r="S751">
        <f t="shared" si="35"/>
        <v>2013</v>
      </c>
    </row>
    <row r="752" spans="1:19" ht="60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10" t="s">
        <v>8320</v>
      </c>
      <c r="P752" t="s">
        <v>8341</v>
      </c>
      <c r="Q752" s="15">
        <f t="shared" si="33"/>
        <v>40625.900694444441</v>
      </c>
      <c r="R752" s="17">
        <f t="shared" si="34"/>
        <v>40659.290972222225</v>
      </c>
      <c r="S752">
        <f t="shared" si="35"/>
        <v>2011</v>
      </c>
    </row>
    <row r="753" spans="1:19" ht="6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10" t="s">
        <v>8320</v>
      </c>
      <c r="P753" t="s">
        <v>8341</v>
      </c>
      <c r="Q753" s="15">
        <f t="shared" si="33"/>
        <v>41572.492974537039</v>
      </c>
      <c r="R753" s="17">
        <f t="shared" si="34"/>
        <v>41602.534641203703</v>
      </c>
      <c r="S753">
        <f t="shared" si="35"/>
        <v>2013</v>
      </c>
    </row>
    <row r="754" spans="1:19" ht="4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10" t="s">
        <v>8320</v>
      </c>
      <c r="P754" t="s">
        <v>8341</v>
      </c>
      <c r="Q754" s="15">
        <f t="shared" si="33"/>
        <v>40626.834444444445</v>
      </c>
      <c r="R754" s="17">
        <f t="shared" si="34"/>
        <v>40657.834444444445</v>
      </c>
      <c r="S754">
        <f t="shared" si="35"/>
        <v>2011</v>
      </c>
    </row>
    <row r="755" spans="1:19" ht="60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10" t="s">
        <v>8320</v>
      </c>
      <c r="P755" t="s">
        <v>8341</v>
      </c>
      <c r="Q755" s="15">
        <f t="shared" si="33"/>
        <v>40987.890740740739</v>
      </c>
      <c r="R755" s="17">
        <f t="shared" si="34"/>
        <v>41017.890740740739</v>
      </c>
      <c r="S755">
        <f t="shared" si="35"/>
        <v>2012</v>
      </c>
    </row>
    <row r="756" spans="1:19" ht="45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10" t="s">
        <v>8320</v>
      </c>
      <c r="P756" t="s">
        <v>8341</v>
      </c>
      <c r="Q756" s="15">
        <f t="shared" si="33"/>
        <v>40974.791898148149</v>
      </c>
      <c r="R756" s="17">
        <f t="shared" si="34"/>
        <v>41004.750231481477</v>
      </c>
      <c r="S756">
        <f t="shared" si="35"/>
        <v>2012</v>
      </c>
    </row>
    <row r="757" spans="1:19" ht="6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10" t="s">
        <v>8320</v>
      </c>
      <c r="P757" t="s">
        <v>8341</v>
      </c>
      <c r="Q757" s="15">
        <f t="shared" si="33"/>
        <v>41226.928842592592</v>
      </c>
      <c r="R757" s="17">
        <f t="shared" si="34"/>
        <v>41256.928842592592</v>
      </c>
      <c r="S757">
        <f t="shared" si="35"/>
        <v>2012</v>
      </c>
    </row>
    <row r="758" spans="1:19" ht="60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10" t="s">
        <v>8320</v>
      </c>
      <c r="P758" t="s">
        <v>8341</v>
      </c>
      <c r="Q758" s="15">
        <f t="shared" si="33"/>
        <v>41023.782037037039</v>
      </c>
      <c r="R758" s="17">
        <f t="shared" si="34"/>
        <v>41053.782037037039</v>
      </c>
      <c r="S758">
        <f t="shared" si="35"/>
        <v>2012</v>
      </c>
    </row>
    <row r="759" spans="1:19" ht="6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10" t="s">
        <v>8320</v>
      </c>
      <c r="P759" t="s">
        <v>8341</v>
      </c>
      <c r="Q759" s="15">
        <f t="shared" si="33"/>
        <v>41223.22184027778</v>
      </c>
      <c r="R759" s="17">
        <f t="shared" si="34"/>
        <v>41261.597222222219</v>
      </c>
      <c r="S759">
        <f t="shared" si="35"/>
        <v>2012</v>
      </c>
    </row>
    <row r="760" spans="1:19" ht="60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10" t="s">
        <v>8320</v>
      </c>
      <c r="P760" t="s">
        <v>8341</v>
      </c>
      <c r="Q760" s="15">
        <f t="shared" si="33"/>
        <v>41596.913437499999</v>
      </c>
      <c r="R760" s="17">
        <f t="shared" si="34"/>
        <v>41625.5</v>
      </c>
      <c r="S760">
        <f t="shared" si="35"/>
        <v>2013</v>
      </c>
    </row>
    <row r="761" spans="1:19" ht="60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10" t="s">
        <v>8320</v>
      </c>
      <c r="P761" t="s">
        <v>8341</v>
      </c>
      <c r="Q761" s="15">
        <f t="shared" si="33"/>
        <v>42459.693865740745</v>
      </c>
      <c r="R761" s="17">
        <f t="shared" si="34"/>
        <v>42490.915972222225</v>
      </c>
      <c r="S761">
        <f t="shared" si="35"/>
        <v>2016</v>
      </c>
    </row>
    <row r="762" spans="1:19" ht="75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0" t="s">
        <v>8320</v>
      </c>
      <c r="P762" t="s">
        <v>8341</v>
      </c>
      <c r="Q762" s="15">
        <f t="shared" si="33"/>
        <v>42343.998043981483</v>
      </c>
      <c r="R762" s="17">
        <f t="shared" si="34"/>
        <v>42386.875</v>
      </c>
      <c r="S762">
        <f t="shared" si="35"/>
        <v>2015</v>
      </c>
    </row>
    <row r="763" spans="1:19" ht="6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10" t="s">
        <v>8320</v>
      </c>
      <c r="P763" t="s">
        <v>8341</v>
      </c>
      <c r="Q763" s="15">
        <f t="shared" si="33"/>
        <v>40848.198333333334</v>
      </c>
      <c r="R763" s="17">
        <f t="shared" si="34"/>
        <v>40908.239999999998</v>
      </c>
      <c r="S763">
        <f t="shared" si="35"/>
        <v>2011</v>
      </c>
    </row>
    <row r="764" spans="1:19" ht="45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10" t="s">
        <v>8320</v>
      </c>
      <c r="P764" t="s">
        <v>8341</v>
      </c>
      <c r="Q764" s="15">
        <f t="shared" si="33"/>
        <v>42006.02207175926</v>
      </c>
      <c r="R764" s="17">
        <f t="shared" si="34"/>
        <v>42036.02207175926</v>
      </c>
      <c r="S764">
        <f t="shared" si="35"/>
        <v>2015</v>
      </c>
    </row>
    <row r="765" spans="1:19" ht="4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10" t="s">
        <v>8320</v>
      </c>
      <c r="P765" t="s">
        <v>8341</v>
      </c>
      <c r="Q765" s="15">
        <f t="shared" si="33"/>
        <v>40939.761782407404</v>
      </c>
      <c r="R765" s="17">
        <f t="shared" si="34"/>
        <v>40984.165972222225</v>
      </c>
      <c r="S765">
        <f t="shared" si="35"/>
        <v>2012</v>
      </c>
    </row>
    <row r="766" spans="1:19" ht="60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10" t="s">
        <v>8320</v>
      </c>
      <c r="P766" t="s">
        <v>8341</v>
      </c>
      <c r="Q766" s="15">
        <f t="shared" si="33"/>
        <v>40564.649456018517</v>
      </c>
      <c r="R766" s="17">
        <f t="shared" si="34"/>
        <v>40596.125</v>
      </c>
      <c r="S766">
        <f t="shared" si="35"/>
        <v>2011</v>
      </c>
    </row>
    <row r="767" spans="1:19" ht="45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10" t="s">
        <v>8320</v>
      </c>
      <c r="P767" t="s">
        <v>8341</v>
      </c>
      <c r="Q767" s="15">
        <f t="shared" si="33"/>
        <v>41331.253159722226</v>
      </c>
      <c r="R767" s="17">
        <f t="shared" si="34"/>
        <v>41361.211493055554</v>
      </c>
      <c r="S767">
        <f t="shared" si="35"/>
        <v>2013</v>
      </c>
    </row>
    <row r="768" spans="1:19" ht="45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10" t="s">
        <v>8320</v>
      </c>
      <c r="P768" t="s">
        <v>8341</v>
      </c>
      <c r="Q768" s="15">
        <f t="shared" si="33"/>
        <v>41682.0705787037</v>
      </c>
      <c r="R768" s="17">
        <f t="shared" si="34"/>
        <v>41709.290972222225</v>
      </c>
      <c r="S768">
        <f t="shared" si="35"/>
        <v>2014</v>
      </c>
    </row>
    <row r="769" spans="1:19" ht="60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10" t="s">
        <v>8320</v>
      </c>
      <c r="P769" t="s">
        <v>8341</v>
      </c>
      <c r="Q769" s="15">
        <f t="shared" si="33"/>
        <v>40845.14975694444</v>
      </c>
      <c r="R769" s="17">
        <f t="shared" si="34"/>
        <v>40875.191423611112</v>
      </c>
      <c r="S769">
        <f t="shared" si="35"/>
        <v>2011</v>
      </c>
    </row>
    <row r="770" spans="1:19" ht="6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10" t="s">
        <v>8320</v>
      </c>
      <c r="P770" t="s">
        <v>8341</v>
      </c>
      <c r="Q770" s="15">
        <f t="shared" ref="Q770:Q833" si="36">(((J770/60)/60)/24)+DATE(1970,1,1)</f>
        <v>42461.885138888887</v>
      </c>
      <c r="R770" s="17">
        <f t="shared" ref="R770:R833" si="37">(((I770/60)/60)/24)+DATE(1970,1,1)</f>
        <v>42521.885138888887</v>
      </c>
      <c r="S770">
        <f t="shared" ref="S770:S833" si="38">YEAR(Q:Q)</f>
        <v>2016</v>
      </c>
    </row>
    <row r="771" spans="1:19" ht="60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10" t="s">
        <v>8320</v>
      </c>
      <c r="P771" t="s">
        <v>8341</v>
      </c>
      <c r="Q771" s="15">
        <f t="shared" si="36"/>
        <v>40313.930543981485</v>
      </c>
      <c r="R771" s="17">
        <f t="shared" si="37"/>
        <v>40364.166666666664</v>
      </c>
      <c r="S771">
        <f t="shared" si="38"/>
        <v>2010</v>
      </c>
    </row>
    <row r="772" spans="1:19" ht="3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10" t="s">
        <v>8320</v>
      </c>
      <c r="P772" t="s">
        <v>8341</v>
      </c>
      <c r="Q772" s="15">
        <f t="shared" si="36"/>
        <v>42553.54414351852</v>
      </c>
      <c r="R772" s="17">
        <f t="shared" si="37"/>
        <v>42583.54414351852</v>
      </c>
      <c r="S772">
        <f t="shared" si="38"/>
        <v>2016</v>
      </c>
    </row>
    <row r="773" spans="1:19" ht="4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10" t="s">
        <v>8320</v>
      </c>
      <c r="P773" t="s">
        <v>8341</v>
      </c>
      <c r="Q773" s="15">
        <f t="shared" si="36"/>
        <v>41034.656597222223</v>
      </c>
      <c r="R773" s="17">
        <f t="shared" si="37"/>
        <v>41064.656597222223</v>
      </c>
      <c r="S773">
        <f t="shared" si="38"/>
        <v>2012</v>
      </c>
    </row>
    <row r="774" spans="1:19" ht="45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10" t="s">
        <v>8320</v>
      </c>
      <c r="P774" t="s">
        <v>8341</v>
      </c>
      <c r="Q774" s="15">
        <f t="shared" si="36"/>
        <v>42039.878379629634</v>
      </c>
      <c r="R774" s="17">
        <f t="shared" si="37"/>
        <v>42069.878379629634</v>
      </c>
      <c r="S774">
        <f t="shared" si="38"/>
        <v>2015</v>
      </c>
    </row>
    <row r="775" spans="1:19" ht="60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10" t="s">
        <v>8320</v>
      </c>
      <c r="P775" t="s">
        <v>8341</v>
      </c>
      <c r="Q775" s="15">
        <f t="shared" si="36"/>
        <v>42569.605393518519</v>
      </c>
      <c r="R775" s="17">
        <f t="shared" si="37"/>
        <v>42600.290972222225</v>
      </c>
      <c r="S775">
        <f t="shared" si="38"/>
        <v>2016</v>
      </c>
    </row>
    <row r="776" spans="1:19" ht="30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10" t="s">
        <v>8320</v>
      </c>
      <c r="P776" t="s">
        <v>8341</v>
      </c>
      <c r="Q776" s="15">
        <f t="shared" si="36"/>
        <v>40802.733101851853</v>
      </c>
      <c r="R776" s="17">
        <f t="shared" si="37"/>
        <v>40832.918749999997</v>
      </c>
      <c r="S776">
        <f t="shared" si="38"/>
        <v>2011</v>
      </c>
    </row>
    <row r="777" spans="1:19" ht="4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10" t="s">
        <v>8320</v>
      </c>
      <c r="P777" t="s">
        <v>8341</v>
      </c>
      <c r="Q777" s="15">
        <f t="shared" si="36"/>
        <v>40973.72623842593</v>
      </c>
      <c r="R777" s="17">
        <f t="shared" si="37"/>
        <v>41020.165972222225</v>
      </c>
      <c r="S777">
        <f t="shared" si="38"/>
        <v>2012</v>
      </c>
    </row>
    <row r="778" spans="1:19" ht="45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10" t="s">
        <v>8320</v>
      </c>
      <c r="P778" t="s">
        <v>8341</v>
      </c>
      <c r="Q778" s="15">
        <f t="shared" si="36"/>
        <v>42416.407129629632</v>
      </c>
      <c r="R778" s="17">
        <f t="shared" si="37"/>
        <v>42476.249305555553</v>
      </c>
      <c r="S778">
        <f t="shared" si="38"/>
        <v>2016</v>
      </c>
    </row>
    <row r="779" spans="1:19" ht="4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10" t="s">
        <v>8320</v>
      </c>
      <c r="P779" t="s">
        <v>8341</v>
      </c>
      <c r="Q779" s="15">
        <f t="shared" si="36"/>
        <v>41662.854988425926</v>
      </c>
      <c r="R779" s="17">
        <f t="shared" si="37"/>
        <v>41676.854988425926</v>
      </c>
      <c r="S779">
        <f t="shared" si="38"/>
        <v>2014</v>
      </c>
    </row>
    <row r="780" spans="1:19" ht="60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10" t="s">
        <v>8320</v>
      </c>
      <c r="P780" t="s">
        <v>8341</v>
      </c>
      <c r="Q780" s="15">
        <f t="shared" si="36"/>
        <v>40723.068807870368</v>
      </c>
      <c r="R780" s="17">
        <f t="shared" si="37"/>
        <v>40746.068807870368</v>
      </c>
      <c r="S780">
        <f t="shared" si="38"/>
        <v>2011</v>
      </c>
    </row>
    <row r="781" spans="1:19" ht="30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10" t="s">
        <v>8320</v>
      </c>
      <c r="P781" t="s">
        <v>8341</v>
      </c>
      <c r="Q781" s="15">
        <f t="shared" si="36"/>
        <v>41802.757719907408</v>
      </c>
      <c r="R781" s="17">
        <f t="shared" si="37"/>
        <v>41832.757719907408</v>
      </c>
      <c r="S781">
        <f t="shared" si="38"/>
        <v>2014</v>
      </c>
    </row>
    <row r="782" spans="1:19" ht="45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10" t="s">
        <v>8333</v>
      </c>
      <c r="P782" t="s">
        <v>8334</v>
      </c>
      <c r="Q782" s="15">
        <f t="shared" si="36"/>
        <v>42120.628136574072</v>
      </c>
      <c r="R782" s="17">
        <f t="shared" si="37"/>
        <v>42165.628136574072</v>
      </c>
      <c r="S782">
        <f t="shared" si="38"/>
        <v>2015</v>
      </c>
    </row>
    <row r="783" spans="1:19" ht="60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10" t="s">
        <v>8333</v>
      </c>
      <c r="P783" t="s">
        <v>8334</v>
      </c>
      <c r="Q783" s="15">
        <f t="shared" si="36"/>
        <v>42710.876967592587</v>
      </c>
      <c r="R783" s="17">
        <f t="shared" si="37"/>
        <v>42742.875</v>
      </c>
      <c r="S783">
        <f t="shared" si="38"/>
        <v>2016</v>
      </c>
    </row>
    <row r="784" spans="1:19" ht="45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10" t="s">
        <v>8333</v>
      </c>
      <c r="P784" t="s">
        <v>8334</v>
      </c>
      <c r="Q784" s="15">
        <f t="shared" si="36"/>
        <v>42586.925636574073</v>
      </c>
      <c r="R784" s="17">
        <f t="shared" si="37"/>
        <v>42609.165972222225</v>
      </c>
      <c r="S784">
        <f t="shared" si="38"/>
        <v>2016</v>
      </c>
    </row>
    <row r="785" spans="1:19" ht="60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10" t="s">
        <v>8333</v>
      </c>
      <c r="P785" t="s">
        <v>8334</v>
      </c>
      <c r="Q785" s="15">
        <f t="shared" si="36"/>
        <v>42026.605057870373</v>
      </c>
      <c r="R785" s="17">
        <f t="shared" si="37"/>
        <v>42071.563391203701</v>
      </c>
      <c r="S785">
        <f t="shared" si="38"/>
        <v>2015</v>
      </c>
    </row>
    <row r="786" spans="1:19" ht="60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10" t="s">
        <v>8333</v>
      </c>
      <c r="P786" t="s">
        <v>8334</v>
      </c>
      <c r="Q786" s="15">
        <f t="shared" si="36"/>
        <v>42690.259699074071</v>
      </c>
      <c r="R786" s="17">
        <f t="shared" si="37"/>
        <v>42726.083333333328</v>
      </c>
      <c r="S786">
        <f t="shared" si="38"/>
        <v>2016</v>
      </c>
    </row>
    <row r="787" spans="1:19" ht="60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10" t="s">
        <v>8333</v>
      </c>
      <c r="P787" t="s">
        <v>8334</v>
      </c>
      <c r="Q787" s="15">
        <f t="shared" si="36"/>
        <v>42668.176701388889</v>
      </c>
      <c r="R787" s="17">
        <f t="shared" si="37"/>
        <v>42698.083333333328</v>
      </c>
      <c r="S787">
        <f t="shared" si="38"/>
        <v>2016</v>
      </c>
    </row>
    <row r="788" spans="1:19" ht="60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10" t="s">
        <v>8333</v>
      </c>
      <c r="P788" t="s">
        <v>8334</v>
      </c>
      <c r="Q788" s="15">
        <f t="shared" si="36"/>
        <v>42292.435532407413</v>
      </c>
      <c r="R788" s="17">
        <f t="shared" si="37"/>
        <v>42321.625</v>
      </c>
      <c r="S788">
        <f t="shared" si="38"/>
        <v>2015</v>
      </c>
    </row>
    <row r="789" spans="1:19" ht="45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10" t="s">
        <v>8333</v>
      </c>
      <c r="P789" t="s">
        <v>8334</v>
      </c>
      <c r="Q789" s="15">
        <f t="shared" si="36"/>
        <v>42219.950729166667</v>
      </c>
      <c r="R789" s="17">
        <f t="shared" si="37"/>
        <v>42249.950729166667</v>
      </c>
      <c r="S789">
        <f t="shared" si="38"/>
        <v>2015</v>
      </c>
    </row>
    <row r="790" spans="1:19" ht="45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10" t="s">
        <v>8333</v>
      </c>
      <c r="P790" t="s">
        <v>8334</v>
      </c>
      <c r="Q790" s="15">
        <f t="shared" si="36"/>
        <v>42758.975937499999</v>
      </c>
      <c r="R790" s="17">
        <f t="shared" si="37"/>
        <v>42795.791666666672</v>
      </c>
      <c r="S790">
        <f t="shared" si="38"/>
        <v>2017</v>
      </c>
    </row>
    <row r="791" spans="1:19" ht="60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10" t="s">
        <v>8333</v>
      </c>
      <c r="P791" t="s">
        <v>8334</v>
      </c>
      <c r="Q791" s="15">
        <f t="shared" si="36"/>
        <v>42454.836851851855</v>
      </c>
      <c r="R791" s="17">
        <f t="shared" si="37"/>
        <v>42479.836851851855</v>
      </c>
      <c r="S791">
        <f t="shared" si="38"/>
        <v>2016</v>
      </c>
    </row>
    <row r="792" spans="1:19" ht="30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10" t="s">
        <v>8333</v>
      </c>
      <c r="P792" t="s">
        <v>8334</v>
      </c>
      <c r="Q792" s="15">
        <f t="shared" si="36"/>
        <v>42052.7815162037</v>
      </c>
      <c r="R792" s="17">
        <f t="shared" si="37"/>
        <v>42082.739849537036</v>
      </c>
      <c r="S792">
        <f t="shared" si="38"/>
        <v>2015</v>
      </c>
    </row>
    <row r="793" spans="1:19" ht="45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10" t="s">
        <v>8333</v>
      </c>
      <c r="P793" t="s">
        <v>8334</v>
      </c>
      <c r="Q793" s="15">
        <f t="shared" si="36"/>
        <v>42627.253263888888</v>
      </c>
      <c r="R793" s="17">
        <f t="shared" si="37"/>
        <v>42657.253263888888</v>
      </c>
      <c r="S793">
        <f t="shared" si="38"/>
        <v>2016</v>
      </c>
    </row>
    <row r="794" spans="1:19" ht="4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10" t="s">
        <v>8333</v>
      </c>
      <c r="P794" t="s">
        <v>8334</v>
      </c>
      <c r="Q794" s="15">
        <f t="shared" si="36"/>
        <v>42420.74962962963</v>
      </c>
      <c r="R794" s="17">
        <f t="shared" si="37"/>
        <v>42450.707962962959</v>
      </c>
      <c r="S794">
        <f t="shared" si="38"/>
        <v>2016</v>
      </c>
    </row>
    <row r="795" spans="1:19" ht="60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10" t="s">
        <v>8333</v>
      </c>
      <c r="P795" t="s">
        <v>8334</v>
      </c>
      <c r="Q795" s="15">
        <f t="shared" si="36"/>
        <v>42067.876770833333</v>
      </c>
      <c r="R795" s="17">
        <f t="shared" si="37"/>
        <v>42097.835104166668</v>
      </c>
      <c r="S795">
        <f t="shared" si="38"/>
        <v>2015</v>
      </c>
    </row>
    <row r="796" spans="1:19" ht="60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10" t="s">
        <v>8333</v>
      </c>
      <c r="P796" t="s">
        <v>8334</v>
      </c>
      <c r="Q796" s="15">
        <f t="shared" si="36"/>
        <v>42252.788900462961</v>
      </c>
      <c r="R796" s="17">
        <f t="shared" si="37"/>
        <v>42282.788900462961</v>
      </c>
      <c r="S796">
        <f t="shared" si="38"/>
        <v>2015</v>
      </c>
    </row>
    <row r="797" spans="1:19" ht="4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10" t="s">
        <v>8333</v>
      </c>
      <c r="P797" t="s">
        <v>8334</v>
      </c>
      <c r="Q797" s="15">
        <f t="shared" si="36"/>
        <v>42571.167465277773</v>
      </c>
      <c r="R797" s="17">
        <f t="shared" si="37"/>
        <v>42611.167465277773</v>
      </c>
      <c r="S797">
        <f t="shared" si="38"/>
        <v>2016</v>
      </c>
    </row>
    <row r="798" spans="1:19" ht="4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10" t="s">
        <v>8333</v>
      </c>
      <c r="P798" t="s">
        <v>8334</v>
      </c>
      <c r="Q798" s="15">
        <f t="shared" si="36"/>
        <v>42733.827349537038</v>
      </c>
      <c r="R798" s="17">
        <f t="shared" si="37"/>
        <v>42763.811805555553</v>
      </c>
      <c r="S798">
        <f t="shared" si="38"/>
        <v>2016</v>
      </c>
    </row>
    <row r="799" spans="1:19" ht="60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10" t="s">
        <v>8333</v>
      </c>
      <c r="P799" t="s">
        <v>8334</v>
      </c>
      <c r="Q799" s="15">
        <f t="shared" si="36"/>
        <v>42505.955925925926</v>
      </c>
      <c r="R799" s="17">
        <f t="shared" si="37"/>
        <v>42565.955925925926</v>
      </c>
      <c r="S799">
        <f t="shared" si="38"/>
        <v>2016</v>
      </c>
    </row>
    <row r="800" spans="1:19" ht="3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10" t="s">
        <v>8333</v>
      </c>
      <c r="P800" t="s">
        <v>8334</v>
      </c>
      <c r="Q800" s="15">
        <f t="shared" si="36"/>
        <v>42068.829039351855</v>
      </c>
      <c r="R800" s="17">
        <f t="shared" si="37"/>
        <v>42088.787372685183</v>
      </c>
      <c r="S800">
        <f t="shared" si="38"/>
        <v>2015</v>
      </c>
    </row>
    <row r="801" spans="1:19" ht="6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10" t="s">
        <v>8333</v>
      </c>
      <c r="P801" t="s">
        <v>8334</v>
      </c>
      <c r="Q801" s="15">
        <f t="shared" si="36"/>
        <v>42405.67260416667</v>
      </c>
      <c r="R801" s="17">
        <f t="shared" si="37"/>
        <v>42425.67260416667</v>
      </c>
      <c r="S801">
        <f t="shared" si="38"/>
        <v>2016</v>
      </c>
    </row>
    <row r="802" spans="1:19" ht="30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10" t="s">
        <v>8333</v>
      </c>
      <c r="P802" t="s">
        <v>8334</v>
      </c>
      <c r="Q802" s="15">
        <f t="shared" si="36"/>
        <v>42209.567824074074</v>
      </c>
      <c r="R802" s="17">
        <f t="shared" si="37"/>
        <v>42259.567824074074</v>
      </c>
      <c r="S802">
        <f t="shared" si="38"/>
        <v>2015</v>
      </c>
    </row>
    <row r="803" spans="1:19" ht="3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10" t="s">
        <v>8333</v>
      </c>
      <c r="P803" t="s">
        <v>8334</v>
      </c>
      <c r="Q803" s="15">
        <f t="shared" si="36"/>
        <v>42410.982002314813</v>
      </c>
      <c r="R803" s="17">
        <f t="shared" si="37"/>
        <v>42440.982002314813</v>
      </c>
      <c r="S803">
        <f t="shared" si="38"/>
        <v>2016</v>
      </c>
    </row>
    <row r="804" spans="1:19" ht="60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10" t="s">
        <v>8333</v>
      </c>
      <c r="P804" t="s">
        <v>8334</v>
      </c>
      <c r="Q804" s="15">
        <f t="shared" si="36"/>
        <v>42636.868518518517</v>
      </c>
      <c r="R804" s="17">
        <f t="shared" si="37"/>
        <v>42666.868518518517</v>
      </c>
      <c r="S804">
        <f t="shared" si="38"/>
        <v>2016</v>
      </c>
    </row>
    <row r="805" spans="1:19" ht="45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10" t="s">
        <v>8320</v>
      </c>
      <c r="P805" t="s">
        <v>8321</v>
      </c>
      <c r="Q805" s="15">
        <f t="shared" si="36"/>
        <v>40926.319062499999</v>
      </c>
      <c r="R805" s="17">
        <f t="shared" si="37"/>
        <v>40971.319062499999</v>
      </c>
      <c r="S805">
        <f t="shared" si="38"/>
        <v>2012</v>
      </c>
    </row>
    <row r="806" spans="1:19" ht="3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10" t="s">
        <v>8320</v>
      </c>
      <c r="P806" t="s">
        <v>8321</v>
      </c>
      <c r="Q806" s="15">
        <f t="shared" si="36"/>
        <v>41634.797013888885</v>
      </c>
      <c r="R806" s="17">
        <f t="shared" si="37"/>
        <v>41670.792361111111</v>
      </c>
      <c r="S806">
        <f t="shared" si="38"/>
        <v>2013</v>
      </c>
    </row>
    <row r="807" spans="1:19" ht="60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10" t="s">
        <v>8320</v>
      </c>
      <c r="P807" t="s">
        <v>8321</v>
      </c>
      <c r="Q807" s="15">
        <f t="shared" si="36"/>
        <v>41176.684907407405</v>
      </c>
      <c r="R807" s="17">
        <f t="shared" si="37"/>
        <v>41206.684907407405</v>
      </c>
      <c r="S807">
        <f t="shared" si="38"/>
        <v>2012</v>
      </c>
    </row>
    <row r="808" spans="1:19" ht="15.75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10" t="s">
        <v>8320</v>
      </c>
      <c r="P808" t="s">
        <v>8321</v>
      </c>
      <c r="Q808" s="15">
        <f t="shared" si="36"/>
        <v>41626.916284722225</v>
      </c>
      <c r="R808" s="17">
        <f t="shared" si="37"/>
        <v>41647.088888888888</v>
      </c>
      <c r="S808">
        <f t="shared" si="38"/>
        <v>2013</v>
      </c>
    </row>
    <row r="809" spans="1:19" ht="60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10" t="s">
        <v>8320</v>
      </c>
      <c r="P809" t="s">
        <v>8321</v>
      </c>
      <c r="Q809" s="15">
        <f t="shared" si="36"/>
        <v>41443.83452546296</v>
      </c>
      <c r="R809" s="17">
        <f t="shared" si="37"/>
        <v>41466.83452546296</v>
      </c>
      <c r="S809">
        <f t="shared" si="38"/>
        <v>2013</v>
      </c>
    </row>
    <row r="810" spans="1:19" ht="30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10" t="s">
        <v>8320</v>
      </c>
      <c r="P810" t="s">
        <v>8321</v>
      </c>
      <c r="Q810" s="15">
        <f t="shared" si="36"/>
        <v>41657.923807870371</v>
      </c>
      <c r="R810" s="17">
        <f t="shared" si="37"/>
        <v>41687.923807870371</v>
      </c>
      <c r="S810">
        <f t="shared" si="38"/>
        <v>2014</v>
      </c>
    </row>
    <row r="811" spans="1:19" ht="6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10" t="s">
        <v>8320</v>
      </c>
      <c r="P811" t="s">
        <v>8321</v>
      </c>
      <c r="Q811" s="15">
        <f t="shared" si="36"/>
        <v>40555.325937499998</v>
      </c>
      <c r="R811" s="17">
        <f t="shared" si="37"/>
        <v>40605.325937499998</v>
      </c>
      <c r="S811">
        <f t="shared" si="38"/>
        <v>2011</v>
      </c>
    </row>
    <row r="812" spans="1:19" ht="60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10" t="s">
        <v>8320</v>
      </c>
      <c r="P812" t="s">
        <v>8321</v>
      </c>
      <c r="Q812" s="15">
        <f t="shared" si="36"/>
        <v>41736.899652777778</v>
      </c>
      <c r="R812" s="17">
        <f t="shared" si="37"/>
        <v>41768.916666666664</v>
      </c>
      <c r="S812">
        <f t="shared" si="38"/>
        <v>2014</v>
      </c>
    </row>
    <row r="813" spans="1:19" ht="4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10" t="s">
        <v>8320</v>
      </c>
      <c r="P813" t="s">
        <v>8321</v>
      </c>
      <c r="Q813" s="15">
        <f t="shared" si="36"/>
        <v>40516.087627314817</v>
      </c>
      <c r="R813" s="17">
        <f t="shared" si="37"/>
        <v>40564.916666666664</v>
      </c>
      <c r="S813">
        <f t="shared" si="38"/>
        <v>2010</v>
      </c>
    </row>
    <row r="814" spans="1:19" ht="45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10" t="s">
        <v>8320</v>
      </c>
      <c r="P814" t="s">
        <v>8321</v>
      </c>
      <c r="Q814" s="15">
        <f t="shared" si="36"/>
        <v>41664.684108796297</v>
      </c>
      <c r="R814" s="17">
        <f t="shared" si="37"/>
        <v>41694.684108796297</v>
      </c>
      <c r="S814">
        <f t="shared" si="38"/>
        <v>2014</v>
      </c>
    </row>
    <row r="815" spans="1:19" ht="4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10" t="s">
        <v>8320</v>
      </c>
      <c r="P815" t="s">
        <v>8321</v>
      </c>
      <c r="Q815" s="15">
        <f t="shared" si="36"/>
        <v>41026.996099537035</v>
      </c>
      <c r="R815" s="17">
        <f t="shared" si="37"/>
        <v>41041.996099537035</v>
      </c>
      <c r="S815">
        <f t="shared" si="38"/>
        <v>2012</v>
      </c>
    </row>
    <row r="816" spans="1:19" ht="60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10" t="s">
        <v>8320</v>
      </c>
      <c r="P816" t="s">
        <v>8321</v>
      </c>
      <c r="Q816" s="15">
        <f t="shared" si="36"/>
        <v>40576.539664351854</v>
      </c>
      <c r="R816" s="17">
        <f t="shared" si="37"/>
        <v>40606.539664351854</v>
      </c>
      <c r="S816">
        <f t="shared" si="38"/>
        <v>2011</v>
      </c>
    </row>
    <row r="817" spans="1:19" ht="60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10" t="s">
        <v>8320</v>
      </c>
      <c r="P817" t="s">
        <v>8321</v>
      </c>
      <c r="Q817" s="15">
        <f t="shared" si="36"/>
        <v>41303.044016203705</v>
      </c>
      <c r="R817" s="17">
        <f t="shared" si="37"/>
        <v>41335.332638888889</v>
      </c>
      <c r="S817">
        <f t="shared" si="38"/>
        <v>2013</v>
      </c>
    </row>
    <row r="818" spans="1:19" ht="30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10" t="s">
        <v>8320</v>
      </c>
      <c r="P818" t="s">
        <v>8321</v>
      </c>
      <c r="Q818" s="15">
        <f t="shared" si="36"/>
        <v>41988.964062500003</v>
      </c>
      <c r="R818" s="17">
        <f t="shared" si="37"/>
        <v>42028.964062500003</v>
      </c>
      <c r="S818">
        <f t="shared" si="38"/>
        <v>2014</v>
      </c>
    </row>
    <row r="819" spans="1:19" ht="7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10" t="s">
        <v>8320</v>
      </c>
      <c r="P819" t="s">
        <v>8321</v>
      </c>
      <c r="Q819" s="15">
        <f t="shared" si="36"/>
        <v>42430.702210648145</v>
      </c>
      <c r="R819" s="17">
        <f t="shared" si="37"/>
        <v>42460.660543981481</v>
      </c>
      <c r="S819">
        <f t="shared" si="38"/>
        <v>2016</v>
      </c>
    </row>
    <row r="820" spans="1:19" ht="30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10" t="s">
        <v>8320</v>
      </c>
      <c r="P820" t="s">
        <v>8321</v>
      </c>
      <c r="Q820" s="15">
        <f t="shared" si="36"/>
        <v>41305.809363425928</v>
      </c>
      <c r="R820" s="17">
        <f t="shared" si="37"/>
        <v>41322.809363425928</v>
      </c>
      <c r="S820">
        <f t="shared" si="38"/>
        <v>2013</v>
      </c>
    </row>
    <row r="821" spans="1:19" ht="60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10" t="s">
        <v>8320</v>
      </c>
      <c r="P821" t="s">
        <v>8321</v>
      </c>
      <c r="Q821" s="15">
        <f t="shared" si="36"/>
        <v>40926.047858796301</v>
      </c>
      <c r="R821" s="17">
        <f t="shared" si="37"/>
        <v>40986.006192129629</v>
      </c>
      <c r="S821">
        <f t="shared" si="38"/>
        <v>2012</v>
      </c>
    </row>
    <row r="822" spans="1:19" ht="60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10" t="s">
        <v>8320</v>
      </c>
      <c r="P822" t="s">
        <v>8321</v>
      </c>
      <c r="Q822" s="15">
        <f t="shared" si="36"/>
        <v>40788.786539351851</v>
      </c>
      <c r="R822" s="17">
        <f t="shared" si="37"/>
        <v>40817.125</v>
      </c>
      <c r="S822">
        <f t="shared" si="38"/>
        <v>2011</v>
      </c>
    </row>
    <row r="823" spans="1:19" ht="45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10" t="s">
        <v>8320</v>
      </c>
      <c r="P823" t="s">
        <v>8321</v>
      </c>
      <c r="Q823" s="15">
        <f t="shared" si="36"/>
        <v>42614.722013888888</v>
      </c>
      <c r="R823" s="17">
        <f t="shared" si="37"/>
        <v>42644.722013888888</v>
      </c>
      <c r="S823">
        <f t="shared" si="38"/>
        <v>2016</v>
      </c>
    </row>
    <row r="824" spans="1:19" ht="60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10" t="s">
        <v>8320</v>
      </c>
      <c r="P824" t="s">
        <v>8321</v>
      </c>
      <c r="Q824" s="15">
        <f t="shared" si="36"/>
        <v>41382.096180555556</v>
      </c>
      <c r="R824" s="17">
        <f t="shared" si="37"/>
        <v>41401.207638888889</v>
      </c>
      <c r="S824">
        <f t="shared" si="38"/>
        <v>2013</v>
      </c>
    </row>
    <row r="825" spans="1:19" ht="30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10" t="s">
        <v>8320</v>
      </c>
      <c r="P825" t="s">
        <v>8321</v>
      </c>
      <c r="Q825" s="15">
        <f t="shared" si="36"/>
        <v>41745.84542824074</v>
      </c>
      <c r="R825" s="17">
        <f t="shared" si="37"/>
        <v>41779.207638888889</v>
      </c>
      <c r="S825">
        <f t="shared" si="38"/>
        <v>2014</v>
      </c>
    </row>
    <row r="826" spans="1:19" ht="45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10" t="s">
        <v>8320</v>
      </c>
      <c r="P826" t="s">
        <v>8321</v>
      </c>
      <c r="Q826" s="15">
        <f t="shared" si="36"/>
        <v>42031.631724537037</v>
      </c>
      <c r="R826" s="17">
        <f t="shared" si="37"/>
        <v>42065.249305555553</v>
      </c>
      <c r="S826">
        <f t="shared" si="38"/>
        <v>2015</v>
      </c>
    </row>
    <row r="827" spans="1:19" ht="6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10" t="s">
        <v>8320</v>
      </c>
      <c r="P827" t="s">
        <v>8321</v>
      </c>
      <c r="Q827" s="15">
        <f t="shared" si="36"/>
        <v>40564.994837962964</v>
      </c>
      <c r="R827" s="17">
        <f t="shared" si="37"/>
        <v>40594.994837962964</v>
      </c>
      <c r="S827">
        <f t="shared" si="38"/>
        <v>2011</v>
      </c>
    </row>
    <row r="828" spans="1:19" ht="60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10" t="s">
        <v>8320</v>
      </c>
      <c r="P828" t="s">
        <v>8321</v>
      </c>
      <c r="Q828" s="15">
        <f t="shared" si="36"/>
        <v>40666.973541666666</v>
      </c>
      <c r="R828" s="17">
        <f t="shared" si="37"/>
        <v>40705.125</v>
      </c>
      <c r="S828">
        <f t="shared" si="38"/>
        <v>2011</v>
      </c>
    </row>
    <row r="829" spans="1:19" ht="90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10" t="s">
        <v>8320</v>
      </c>
      <c r="P829" t="s">
        <v>8321</v>
      </c>
      <c r="Q829" s="15">
        <f t="shared" si="36"/>
        <v>42523.333310185189</v>
      </c>
      <c r="R829" s="17">
        <f t="shared" si="37"/>
        <v>42538.204861111109</v>
      </c>
      <c r="S829">
        <f t="shared" si="38"/>
        <v>2016</v>
      </c>
    </row>
    <row r="830" spans="1:19" ht="60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10" t="s">
        <v>8320</v>
      </c>
      <c r="P830" t="s">
        <v>8321</v>
      </c>
      <c r="Q830" s="15">
        <f t="shared" si="36"/>
        <v>41228.650196759263</v>
      </c>
      <c r="R830" s="17">
        <f t="shared" si="37"/>
        <v>41258.650196759263</v>
      </c>
      <c r="S830">
        <f t="shared" si="38"/>
        <v>2012</v>
      </c>
    </row>
    <row r="831" spans="1:19" ht="60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10" t="s">
        <v>8320</v>
      </c>
      <c r="P831" t="s">
        <v>8321</v>
      </c>
      <c r="Q831" s="15">
        <f t="shared" si="36"/>
        <v>42094.236481481479</v>
      </c>
      <c r="R831" s="17">
        <f t="shared" si="37"/>
        <v>42115.236481481479</v>
      </c>
      <c r="S831">
        <f t="shared" si="38"/>
        <v>2015</v>
      </c>
    </row>
    <row r="832" spans="1:19" ht="45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10" t="s">
        <v>8320</v>
      </c>
      <c r="P832" t="s">
        <v>8321</v>
      </c>
      <c r="Q832" s="15">
        <f t="shared" si="36"/>
        <v>40691.788055555553</v>
      </c>
      <c r="R832" s="17">
        <f t="shared" si="37"/>
        <v>40755.290972222225</v>
      </c>
      <c r="S832">
        <f t="shared" si="38"/>
        <v>2011</v>
      </c>
    </row>
    <row r="833" spans="1:19" ht="4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10" t="s">
        <v>8320</v>
      </c>
      <c r="P833" t="s">
        <v>8321</v>
      </c>
      <c r="Q833" s="15">
        <f t="shared" si="36"/>
        <v>41169.845590277779</v>
      </c>
      <c r="R833" s="17">
        <f t="shared" si="37"/>
        <v>41199.845590277779</v>
      </c>
      <c r="S833">
        <f t="shared" si="38"/>
        <v>2012</v>
      </c>
    </row>
    <row r="834" spans="1:19" ht="6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10" t="s">
        <v>8320</v>
      </c>
      <c r="P834" t="s">
        <v>8321</v>
      </c>
      <c r="Q834" s="15">
        <f t="shared" ref="Q834:Q897" si="39">(((J834/60)/60)/24)+DATE(1970,1,1)</f>
        <v>41800.959490740745</v>
      </c>
      <c r="R834" s="17">
        <f t="shared" ref="R834:R897" si="40">(((I834/60)/60)/24)+DATE(1970,1,1)</f>
        <v>41830.959490740745</v>
      </c>
      <c r="S834">
        <f t="shared" ref="S834:S897" si="41">YEAR(Q:Q)</f>
        <v>2014</v>
      </c>
    </row>
    <row r="835" spans="1:19" ht="6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10" t="s">
        <v>8320</v>
      </c>
      <c r="P835" t="s">
        <v>8321</v>
      </c>
      <c r="Q835" s="15">
        <f t="shared" si="39"/>
        <v>41827.906689814816</v>
      </c>
      <c r="R835" s="17">
        <f t="shared" si="40"/>
        <v>41848.041666666664</v>
      </c>
      <c r="S835">
        <f t="shared" si="41"/>
        <v>2014</v>
      </c>
    </row>
    <row r="836" spans="1:19" ht="6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10" t="s">
        <v>8320</v>
      </c>
      <c r="P836" t="s">
        <v>8321</v>
      </c>
      <c r="Q836" s="15">
        <f t="shared" si="39"/>
        <v>42081.77143518519</v>
      </c>
      <c r="R836" s="17">
        <f t="shared" si="40"/>
        <v>42119</v>
      </c>
      <c r="S836">
        <f t="shared" si="41"/>
        <v>2015</v>
      </c>
    </row>
    <row r="837" spans="1:19" ht="6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10" t="s">
        <v>8320</v>
      </c>
      <c r="P837" t="s">
        <v>8321</v>
      </c>
      <c r="Q837" s="15">
        <f t="shared" si="39"/>
        <v>41177.060381944444</v>
      </c>
      <c r="R837" s="17">
        <f t="shared" si="40"/>
        <v>41227.102048611108</v>
      </c>
      <c r="S837">
        <f t="shared" si="41"/>
        <v>2012</v>
      </c>
    </row>
    <row r="838" spans="1:19" ht="45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10" t="s">
        <v>8320</v>
      </c>
      <c r="P838" t="s">
        <v>8321</v>
      </c>
      <c r="Q838" s="15">
        <f t="shared" si="39"/>
        <v>41388.021261574075</v>
      </c>
      <c r="R838" s="17">
        <f t="shared" si="40"/>
        <v>41418.021261574075</v>
      </c>
      <c r="S838">
        <f t="shared" si="41"/>
        <v>2013</v>
      </c>
    </row>
    <row r="839" spans="1:19" ht="4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10" t="s">
        <v>8320</v>
      </c>
      <c r="P839" t="s">
        <v>8321</v>
      </c>
      <c r="Q839" s="15">
        <f t="shared" si="39"/>
        <v>41600.538657407407</v>
      </c>
      <c r="R839" s="17">
        <f t="shared" si="40"/>
        <v>41645.538657407407</v>
      </c>
      <c r="S839">
        <f t="shared" si="41"/>
        <v>2013</v>
      </c>
    </row>
    <row r="840" spans="1:19" ht="6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10" t="s">
        <v>8320</v>
      </c>
      <c r="P840" t="s">
        <v>8321</v>
      </c>
      <c r="Q840" s="15">
        <f t="shared" si="39"/>
        <v>41817.854999999996</v>
      </c>
      <c r="R840" s="17">
        <f t="shared" si="40"/>
        <v>41838.854999999996</v>
      </c>
      <c r="S840">
        <f t="shared" si="41"/>
        <v>2014</v>
      </c>
    </row>
    <row r="841" spans="1:19" ht="45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10" t="s">
        <v>8320</v>
      </c>
      <c r="P841" t="s">
        <v>8321</v>
      </c>
      <c r="Q841" s="15">
        <f t="shared" si="39"/>
        <v>41864.76866898148</v>
      </c>
      <c r="R841" s="17">
        <f t="shared" si="40"/>
        <v>41894.76866898148</v>
      </c>
      <c r="S841">
        <f t="shared" si="41"/>
        <v>2014</v>
      </c>
    </row>
    <row r="842" spans="1:19" ht="60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10" t="s">
        <v>8320</v>
      </c>
      <c r="P842" t="s">
        <v>8321</v>
      </c>
      <c r="Q842" s="15">
        <f t="shared" si="39"/>
        <v>40833.200474537036</v>
      </c>
      <c r="R842" s="17">
        <f t="shared" si="40"/>
        <v>40893.242141203707</v>
      </c>
      <c r="S842">
        <f t="shared" si="41"/>
        <v>2011</v>
      </c>
    </row>
    <row r="843" spans="1:19" ht="30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10" t="s">
        <v>8320</v>
      </c>
      <c r="P843" t="s">
        <v>8321</v>
      </c>
      <c r="Q843" s="15">
        <f t="shared" si="39"/>
        <v>40778.770011574074</v>
      </c>
      <c r="R843" s="17">
        <f t="shared" si="40"/>
        <v>40808.770011574074</v>
      </c>
      <c r="S843">
        <f t="shared" si="41"/>
        <v>2011</v>
      </c>
    </row>
    <row r="844" spans="1:19" ht="45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10" t="s">
        <v>8320</v>
      </c>
      <c r="P844" t="s">
        <v>8321</v>
      </c>
      <c r="Q844" s="15">
        <f t="shared" si="39"/>
        <v>41655.709305555552</v>
      </c>
      <c r="R844" s="17">
        <f t="shared" si="40"/>
        <v>41676.709305555552</v>
      </c>
      <c r="S844">
        <f t="shared" si="41"/>
        <v>2014</v>
      </c>
    </row>
    <row r="845" spans="1:19" ht="45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10" t="s">
        <v>8320</v>
      </c>
      <c r="P845" t="s">
        <v>8324</v>
      </c>
      <c r="Q845" s="15">
        <f t="shared" si="39"/>
        <v>42043.152650462958</v>
      </c>
      <c r="R845" s="17">
        <f t="shared" si="40"/>
        <v>42073.110983796301</v>
      </c>
      <c r="S845">
        <f t="shared" si="41"/>
        <v>2015</v>
      </c>
    </row>
    <row r="846" spans="1:19" ht="6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10" t="s">
        <v>8320</v>
      </c>
      <c r="P846" t="s">
        <v>8324</v>
      </c>
      <c r="Q846" s="15">
        <f t="shared" si="39"/>
        <v>41067.949212962965</v>
      </c>
      <c r="R846" s="17">
        <f t="shared" si="40"/>
        <v>41100.991666666669</v>
      </c>
      <c r="S846">
        <f t="shared" si="41"/>
        <v>2012</v>
      </c>
    </row>
    <row r="847" spans="1:19" ht="4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10" t="s">
        <v>8320</v>
      </c>
      <c r="P847" t="s">
        <v>8324</v>
      </c>
      <c r="Q847" s="15">
        <f t="shared" si="39"/>
        <v>40977.948009259257</v>
      </c>
      <c r="R847" s="17">
        <f t="shared" si="40"/>
        <v>41007.906342592592</v>
      </c>
      <c r="S847">
        <f t="shared" si="41"/>
        <v>2012</v>
      </c>
    </row>
    <row r="848" spans="1:19" ht="60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10" t="s">
        <v>8320</v>
      </c>
      <c r="P848" t="s">
        <v>8324</v>
      </c>
      <c r="Q848" s="15">
        <f t="shared" si="39"/>
        <v>41205.198321759257</v>
      </c>
      <c r="R848" s="17">
        <f t="shared" si="40"/>
        <v>41240.5</v>
      </c>
      <c r="S848">
        <f t="shared" si="41"/>
        <v>2012</v>
      </c>
    </row>
    <row r="849" spans="1:19" ht="4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10" t="s">
        <v>8320</v>
      </c>
      <c r="P849" t="s">
        <v>8324</v>
      </c>
      <c r="Q849" s="15">
        <f t="shared" si="39"/>
        <v>41099.093865740739</v>
      </c>
      <c r="R849" s="17">
        <f t="shared" si="40"/>
        <v>41131.916666666664</v>
      </c>
      <c r="S849">
        <f t="shared" si="41"/>
        <v>2012</v>
      </c>
    </row>
    <row r="850" spans="1:19" ht="4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10" t="s">
        <v>8320</v>
      </c>
      <c r="P850" t="s">
        <v>8324</v>
      </c>
      <c r="Q850" s="15">
        <f t="shared" si="39"/>
        <v>41925.906689814816</v>
      </c>
      <c r="R850" s="17">
        <f t="shared" si="40"/>
        <v>41955.94835648148</v>
      </c>
      <c r="S850">
        <f t="shared" si="41"/>
        <v>2014</v>
      </c>
    </row>
    <row r="851" spans="1:19" ht="60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10" t="s">
        <v>8320</v>
      </c>
      <c r="P851" t="s">
        <v>8324</v>
      </c>
      <c r="Q851" s="15">
        <f t="shared" si="39"/>
        <v>42323.800138888888</v>
      </c>
      <c r="R851" s="17">
        <f t="shared" si="40"/>
        <v>42341.895833333328</v>
      </c>
      <c r="S851">
        <f t="shared" si="41"/>
        <v>2015</v>
      </c>
    </row>
    <row r="852" spans="1:19" ht="60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10" t="s">
        <v>8320</v>
      </c>
      <c r="P852" t="s">
        <v>8324</v>
      </c>
      <c r="Q852" s="15">
        <f t="shared" si="39"/>
        <v>40299.239953703705</v>
      </c>
      <c r="R852" s="17">
        <f t="shared" si="40"/>
        <v>40330.207638888889</v>
      </c>
      <c r="S852">
        <f t="shared" si="41"/>
        <v>2010</v>
      </c>
    </row>
    <row r="853" spans="1:19" ht="6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10" t="s">
        <v>8320</v>
      </c>
      <c r="P853" t="s">
        <v>8324</v>
      </c>
      <c r="Q853" s="15">
        <f t="shared" si="39"/>
        <v>41299.793356481481</v>
      </c>
      <c r="R853" s="17">
        <f t="shared" si="40"/>
        <v>41344.751689814817</v>
      </c>
      <c r="S853">
        <f t="shared" si="41"/>
        <v>2013</v>
      </c>
    </row>
    <row r="854" spans="1:19" ht="4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10" t="s">
        <v>8320</v>
      </c>
      <c r="P854" t="s">
        <v>8324</v>
      </c>
      <c r="Q854" s="15">
        <f t="shared" si="39"/>
        <v>41228.786203703705</v>
      </c>
      <c r="R854" s="17">
        <f t="shared" si="40"/>
        <v>41258.786203703705</v>
      </c>
      <c r="S854">
        <f t="shared" si="41"/>
        <v>2012</v>
      </c>
    </row>
    <row r="855" spans="1:19" ht="6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10" t="s">
        <v>8320</v>
      </c>
      <c r="P855" t="s">
        <v>8324</v>
      </c>
      <c r="Q855" s="15">
        <f t="shared" si="39"/>
        <v>40335.798078703701</v>
      </c>
      <c r="R855" s="17">
        <f t="shared" si="40"/>
        <v>40381.25</v>
      </c>
      <c r="S855">
        <f t="shared" si="41"/>
        <v>2010</v>
      </c>
    </row>
    <row r="856" spans="1:19" ht="4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10" t="s">
        <v>8320</v>
      </c>
      <c r="P856" t="s">
        <v>8324</v>
      </c>
      <c r="Q856" s="15">
        <f t="shared" si="39"/>
        <v>40671.637511574074</v>
      </c>
      <c r="R856" s="17">
        <f t="shared" si="40"/>
        <v>40701.637511574074</v>
      </c>
      <c r="S856">
        <f t="shared" si="41"/>
        <v>2011</v>
      </c>
    </row>
    <row r="857" spans="1:19" ht="45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10" t="s">
        <v>8320</v>
      </c>
      <c r="P857" t="s">
        <v>8324</v>
      </c>
      <c r="Q857" s="15">
        <f t="shared" si="39"/>
        <v>40632.94195601852</v>
      </c>
      <c r="R857" s="17">
        <f t="shared" si="40"/>
        <v>40649.165972222225</v>
      </c>
      <c r="S857">
        <f t="shared" si="41"/>
        <v>2011</v>
      </c>
    </row>
    <row r="858" spans="1:19" ht="3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10" t="s">
        <v>8320</v>
      </c>
      <c r="P858" t="s">
        <v>8324</v>
      </c>
      <c r="Q858" s="15">
        <f t="shared" si="39"/>
        <v>40920.904895833337</v>
      </c>
      <c r="R858" s="17">
        <f t="shared" si="40"/>
        <v>40951.904895833337</v>
      </c>
      <c r="S858">
        <f t="shared" si="41"/>
        <v>2012</v>
      </c>
    </row>
    <row r="859" spans="1:19" ht="60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10" t="s">
        <v>8320</v>
      </c>
      <c r="P859" t="s">
        <v>8324</v>
      </c>
      <c r="Q859" s="15">
        <f t="shared" si="39"/>
        <v>42267.746782407412</v>
      </c>
      <c r="R859" s="17">
        <f t="shared" si="40"/>
        <v>42297.746782407412</v>
      </c>
      <c r="S859">
        <f t="shared" si="41"/>
        <v>2015</v>
      </c>
    </row>
    <row r="860" spans="1:19" ht="45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10" t="s">
        <v>8320</v>
      </c>
      <c r="P860" t="s">
        <v>8324</v>
      </c>
      <c r="Q860" s="15">
        <f t="shared" si="39"/>
        <v>40981.710243055553</v>
      </c>
      <c r="R860" s="17">
        <f t="shared" si="40"/>
        <v>41011.710243055553</v>
      </c>
      <c r="S860">
        <f t="shared" si="41"/>
        <v>2012</v>
      </c>
    </row>
    <row r="861" spans="1:19" ht="60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10" t="s">
        <v>8320</v>
      </c>
      <c r="P861" t="s">
        <v>8324</v>
      </c>
      <c r="Q861" s="15">
        <f t="shared" si="39"/>
        <v>41680.583402777782</v>
      </c>
      <c r="R861" s="17">
        <f t="shared" si="40"/>
        <v>41702.875</v>
      </c>
      <c r="S861">
        <f t="shared" si="41"/>
        <v>2014</v>
      </c>
    </row>
    <row r="862" spans="1:19" ht="4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10" t="s">
        <v>8320</v>
      </c>
      <c r="P862" t="s">
        <v>8324</v>
      </c>
      <c r="Q862" s="15">
        <f t="shared" si="39"/>
        <v>42366.192974537036</v>
      </c>
      <c r="R862" s="17">
        <f t="shared" si="40"/>
        <v>42401.75</v>
      </c>
      <c r="S862">
        <f t="shared" si="41"/>
        <v>2015</v>
      </c>
    </row>
    <row r="863" spans="1:19" ht="60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10" t="s">
        <v>8320</v>
      </c>
      <c r="P863" t="s">
        <v>8324</v>
      </c>
      <c r="Q863" s="15">
        <f t="shared" si="39"/>
        <v>42058.941736111112</v>
      </c>
      <c r="R863" s="17">
        <f t="shared" si="40"/>
        <v>42088.90006944444</v>
      </c>
      <c r="S863">
        <f t="shared" si="41"/>
        <v>2015</v>
      </c>
    </row>
    <row r="864" spans="1:19" ht="60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10" t="s">
        <v>8320</v>
      </c>
      <c r="P864" t="s">
        <v>8324</v>
      </c>
      <c r="Q864" s="15">
        <f t="shared" si="39"/>
        <v>41160.871886574074</v>
      </c>
      <c r="R864" s="17">
        <f t="shared" si="40"/>
        <v>41188.415972222225</v>
      </c>
      <c r="S864">
        <f t="shared" si="41"/>
        <v>2012</v>
      </c>
    </row>
    <row r="865" spans="1:19" ht="3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10" t="s">
        <v>8320</v>
      </c>
      <c r="P865" t="s">
        <v>8324</v>
      </c>
      <c r="Q865" s="15">
        <f t="shared" si="39"/>
        <v>41074.221562500003</v>
      </c>
      <c r="R865" s="17">
        <f t="shared" si="40"/>
        <v>41104.221562500003</v>
      </c>
      <c r="S865">
        <f t="shared" si="41"/>
        <v>2012</v>
      </c>
    </row>
    <row r="866" spans="1:19" ht="4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10" t="s">
        <v>8320</v>
      </c>
      <c r="P866" t="s">
        <v>8324</v>
      </c>
      <c r="Q866" s="15">
        <f t="shared" si="39"/>
        <v>41590.255868055552</v>
      </c>
      <c r="R866" s="17">
        <f t="shared" si="40"/>
        <v>41620.255868055552</v>
      </c>
      <c r="S866">
        <f t="shared" si="41"/>
        <v>2013</v>
      </c>
    </row>
    <row r="867" spans="1:19" ht="45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10" t="s">
        <v>8320</v>
      </c>
      <c r="P867" t="s">
        <v>8324</v>
      </c>
      <c r="Q867" s="15">
        <f t="shared" si="39"/>
        <v>40772.848749999997</v>
      </c>
      <c r="R867" s="17">
        <f t="shared" si="40"/>
        <v>40813.207638888889</v>
      </c>
      <c r="S867">
        <f t="shared" si="41"/>
        <v>2011</v>
      </c>
    </row>
    <row r="868" spans="1:19" ht="75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10" t="s">
        <v>8320</v>
      </c>
      <c r="P868" t="s">
        <v>8324</v>
      </c>
      <c r="Q868" s="15">
        <f t="shared" si="39"/>
        <v>41626.761053240742</v>
      </c>
      <c r="R868" s="17">
        <f t="shared" si="40"/>
        <v>41654.814583333333</v>
      </c>
      <c r="S868">
        <f t="shared" si="41"/>
        <v>2013</v>
      </c>
    </row>
    <row r="869" spans="1:19" ht="4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10" t="s">
        <v>8320</v>
      </c>
      <c r="P869" t="s">
        <v>8324</v>
      </c>
      <c r="Q869" s="15">
        <f t="shared" si="39"/>
        <v>41535.90148148148</v>
      </c>
      <c r="R869" s="17">
        <f t="shared" si="40"/>
        <v>41558</v>
      </c>
      <c r="S869">
        <f t="shared" si="41"/>
        <v>2013</v>
      </c>
    </row>
    <row r="870" spans="1:19" ht="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10" t="s">
        <v>8320</v>
      </c>
      <c r="P870" t="s">
        <v>8324</v>
      </c>
      <c r="Q870" s="15">
        <f t="shared" si="39"/>
        <v>40456.954351851848</v>
      </c>
      <c r="R870" s="17">
        <f t="shared" si="40"/>
        <v>40484.018055555556</v>
      </c>
      <c r="S870">
        <f t="shared" si="41"/>
        <v>2010</v>
      </c>
    </row>
    <row r="871" spans="1:19" ht="15.75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10" t="s">
        <v>8320</v>
      </c>
      <c r="P871" t="s">
        <v>8324</v>
      </c>
      <c r="Q871" s="15">
        <f t="shared" si="39"/>
        <v>40960.861562500002</v>
      </c>
      <c r="R871" s="17">
        <f t="shared" si="40"/>
        <v>40976.207638888889</v>
      </c>
      <c r="S871">
        <f t="shared" si="41"/>
        <v>2012</v>
      </c>
    </row>
    <row r="872" spans="1:19" ht="30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10" t="s">
        <v>8320</v>
      </c>
      <c r="P872" t="s">
        <v>8324</v>
      </c>
      <c r="Q872" s="15">
        <f t="shared" si="39"/>
        <v>41371.648078703707</v>
      </c>
      <c r="R872" s="17">
        <f t="shared" si="40"/>
        <v>41401.648078703707</v>
      </c>
      <c r="S872">
        <f t="shared" si="41"/>
        <v>2013</v>
      </c>
    </row>
    <row r="873" spans="1:19" ht="45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10" t="s">
        <v>8320</v>
      </c>
      <c r="P873" t="s">
        <v>8324</v>
      </c>
      <c r="Q873" s="15">
        <f t="shared" si="39"/>
        <v>40687.021597222221</v>
      </c>
      <c r="R873" s="17">
        <f t="shared" si="40"/>
        <v>40729.021597222221</v>
      </c>
      <c r="S873">
        <f t="shared" si="41"/>
        <v>2011</v>
      </c>
    </row>
    <row r="874" spans="1:19" ht="3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10" t="s">
        <v>8320</v>
      </c>
      <c r="P874" t="s">
        <v>8324</v>
      </c>
      <c r="Q874" s="15">
        <f t="shared" si="39"/>
        <v>41402.558819444443</v>
      </c>
      <c r="R874" s="17">
        <f t="shared" si="40"/>
        <v>41462.558819444443</v>
      </c>
      <c r="S874">
        <f t="shared" si="41"/>
        <v>2013</v>
      </c>
    </row>
    <row r="875" spans="1:19" ht="45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10" t="s">
        <v>8320</v>
      </c>
      <c r="P875" t="s">
        <v>8324</v>
      </c>
      <c r="Q875" s="15">
        <f t="shared" si="39"/>
        <v>41037.892465277779</v>
      </c>
      <c r="R875" s="17">
        <f t="shared" si="40"/>
        <v>41051.145833333336</v>
      </c>
      <c r="S875">
        <f t="shared" si="41"/>
        <v>2012</v>
      </c>
    </row>
    <row r="876" spans="1:19" ht="6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10" t="s">
        <v>8320</v>
      </c>
      <c r="P876" t="s">
        <v>8324</v>
      </c>
      <c r="Q876" s="15">
        <f t="shared" si="39"/>
        <v>40911.809872685182</v>
      </c>
      <c r="R876" s="17">
        <f t="shared" si="40"/>
        <v>40932.809872685182</v>
      </c>
      <c r="S876">
        <f t="shared" si="41"/>
        <v>2012</v>
      </c>
    </row>
    <row r="877" spans="1:19" ht="60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10" t="s">
        <v>8320</v>
      </c>
      <c r="P877" t="s">
        <v>8324</v>
      </c>
      <c r="Q877" s="15">
        <f t="shared" si="39"/>
        <v>41879.130868055552</v>
      </c>
      <c r="R877" s="17">
        <f t="shared" si="40"/>
        <v>41909.130868055552</v>
      </c>
      <c r="S877">
        <f t="shared" si="41"/>
        <v>2014</v>
      </c>
    </row>
    <row r="878" spans="1:19" ht="6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10" t="s">
        <v>8320</v>
      </c>
      <c r="P878" t="s">
        <v>8324</v>
      </c>
      <c r="Q878" s="15">
        <f t="shared" si="39"/>
        <v>40865.867141203707</v>
      </c>
      <c r="R878" s="17">
        <f t="shared" si="40"/>
        <v>40902.208333333336</v>
      </c>
      <c r="S878">
        <f t="shared" si="41"/>
        <v>2011</v>
      </c>
    </row>
    <row r="879" spans="1:19" ht="60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10" t="s">
        <v>8320</v>
      </c>
      <c r="P879" t="s">
        <v>8324</v>
      </c>
      <c r="Q879" s="15">
        <f t="shared" si="39"/>
        <v>41773.932534722226</v>
      </c>
      <c r="R879" s="17">
        <f t="shared" si="40"/>
        <v>41811.207638888889</v>
      </c>
      <c r="S879">
        <f t="shared" si="41"/>
        <v>2014</v>
      </c>
    </row>
    <row r="880" spans="1:19" ht="60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10" t="s">
        <v>8320</v>
      </c>
      <c r="P880" t="s">
        <v>8324</v>
      </c>
      <c r="Q880" s="15">
        <f t="shared" si="39"/>
        <v>40852.889699074076</v>
      </c>
      <c r="R880" s="17">
        <f t="shared" si="40"/>
        <v>40883.249305555553</v>
      </c>
      <c r="S880">
        <f t="shared" si="41"/>
        <v>2011</v>
      </c>
    </row>
    <row r="881" spans="1:19" ht="45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10" t="s">
        <v>8320</v>
      </c>
      <c r="P881" t="s">
        <v>8324</v>
      </c>
      <c r="Q881" s="15">
        <f t="shared" si="39"/>
        <v>41059.118993055556</v>
      </c>
      <c r="R881" s="17">
        <f t="shared" si="40"/>
        <v>41075.165972222225</v>
      </c>
      <c r="S881">
        <f t="shared" si="41"/>
        <v>2012</v>
      </c>
    </row>
    <row r="882" spans="1:19" ht="60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10" t="s">
        <v>8320</v>
      </c>
      <c r="P882" t="s">
        <v>8324</v>
      </c>
      <c r="Q882" s="15">
        <f t="shared" si="39"/>
        <v>41426.259618055556</v>
      </c>
      <c r="R882" s="17">
        <f t="shared" si="40"/>
        <v>41457.208333333336</v>
      </c>
      <c r="S882">
        <f t="shared" si="41"/>
        <v>2013</v>
      </c>
    </row>
    <row r="883" spans="1:19" ht="60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10" t="s">
        <v>8320</v>
      </c>
      <c r="P883" t="s">
        <v>8324</v>
      </c>
      <c r="Q883" s="15">
        <f t="shared" si="39"/>
        <v>41313.985046296293</v>
      </c>
      <c r="R883" s="17">
        <f t="shared" si="40"/>
        <v>41343.943379629629</v>
      </c>
      <c r="S883">
        <f t="shared" si="41"/>
        <v>2013</v>
      </c>
    </row>
    <row r="884" spans="1:19" ht="4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10" t="s">
        <v>8320</v>
      </c>
      <c r="P884" t="s">
        <v>8324</v>
      </c>
      <c r="Q884" s="15">
        <f t="shared" si="39"/>
        <v>40670.507326388892</v>
      </c>
      <c r="R884" s="17">
        <f t="shared" si="40"/>
        <v>40709.165972222225</v>
      </c>
      <c r="S884">
        <f t="shared" si="41"/>
        <v>2011</v>
      </c>
    </row>
    <row r="885" spans="1:19" ht="60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10" t="s">
        <v>8314</v>
      </c>
      <c r="P885" t="s">
        <v>8344</v>
      </c>
      <c r="Q885" s="15">
        <f t="shared" si="39"/>
        <v>41744.290868055556</v>
      </c>
      <c r="R885" s="17">
        <f t="shared" si="40"/>
        <v>41774.290868055556</v>
      </c>
      <c r="S885">
        <f t="shared" si="41"/>
        <v>2014</v>
      </c>
    </row>
    <row r="886" spans="1:19" ht="60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10" t="s">
        <v>8314</v>
      </c>
      <c r="P886" t="s">
        <v>8344</v>
      </c>
      <c r="Q886" s="15">
        <f t="shared" si="39"/>
        <v>40638.828009259261</v>
      </c>
      <c r="R886" s="17">
        <f t="shared" si="40"/>
        <v>40728.828009259261</v>
      </c>
      <c r="S886">
        <f t="shared" si="41"/>
        <v>2011</v>
      </c>
    </row>
    <row r="887" spans="1:19" ht="4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10" t="s">
        <v>8314</v>
      </c>
      <c r="P887" t="s">
        <v>8344</v>
      </c>
      <c r="Q887" s="15">
        <f t="shared" si="39"/>
        <v>42548.269861111112</v>
      </c>
      <c r="R887" s="17">
        <f t="shared" si="40"/>
        <v>42593.269861111112</v>
      </c>
      <c r="S887">
        <f t="shared" si="41"/>
        <v>2016</v>
      </c>
    </row>
    <row r="888" spans="1:19" ht="60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10" t="s">
        <v>8314</v>
      </c>
      <c r="P888" t="s">
        <v>8344</v>
      </c>
      <c r="Q888" s="15">
        <f t="shared" si="39"/>
        <v>41730.584374999999</v>
      </c>
      <c r="R888" s="17">
        <f t="shared" si="40"/>
        <v>41760.584374999999</v>
      </c>
      <c r="S888">
        <f t="shared" si="41"/>
        <v>2014</v>
      </c>
    </row>
    <row r="889" spans="1:19" ht="4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10" t="s">
        <v>8314</v>
      </c>
      <c r="P889" t="s">
        <v>8344</v>
      </c>
      <c r="Q889" s="15">
        <f t="shared" si="39"/>
        <v>42157.251828703709</v>
      </c>
      <c r="R889" s="17">
        <f t="shared" si="40"/>
        <v>42197.251828703709</v>
      </c>
      <c r="S889">
        <f t="shared" si="41"/>
        <v>2015</v>
      </c>
    </row>
    <row r="890" spans="1:19" ht="6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10" t="s">
        <v>8314</v>
      </c>
      <c r="P890" t="s">
        <v>8344</v>
      </c>
      <c r="Q890" s="15">
        <f t="shared" si="39"/>
        <v>41689.150011574071</v>
      </c>
      <c r="R890" s="17">
        <f t="shared" si="40"/>
        <v>41749.108344907407</v>
      </c>
      <c r="S890">
        <f t="shared" si="41"/>
        <v>2014</v>
      </c>
    </row>
    <row r="891" spans="1:19" ht="60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10" t="s">
        <v>8314</v>
      </c>
      <c r="P891" t="s">
        <v>8344</v>
      </c>
      <c r="Q891" s="15">
        <f t="shared" si="39"/>
        <v>40102.918055555558</v>
      </c>
      <c r="R891" s="17">
        <f t="shared" si="40"/>
        <v>40140.249305555553</v>
      </c>
      <c r="S891">
        <f t="shared" si="41"/>
        <v>2009</v>
      </c>
    </row>
    <row r="892" spans="1:19" ht="3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10" t="s">
        <v>8314</v>
      </c>
      <c r="P892" t="s">
        <v>8344</v>
      </c>
      <c r="Q892" s="15">
        <f t="shared" si="39"/>
        <v>42473.604270833333</v>
      </c>
      <c r="R892" s="17">
        <f t="shared" si="40"/>
        <v>42527.709722222222</v>
      </c>
      <c r="S892">
        <f t="shared" si="41"/>
        <v>2016</v>
      </c>
    </row>
    <row r="893" spans="1:19" ht="4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10" t="s">
        <v>8314</v>
      </c>
      <c r="P893" t="s">
        <v>8344</v>
      </c>
      <c r="Q893" s="15">
        <f t="shared" si="39"/>
        <v>41800.423043981478</v>
      </c>
      <c r="R893" s="17">
        <f t="shared" si="40"/>
        <v>41830.423043981478</v>
      </c>
      <c r="S893">
        <f t="shared" si="41"/>
        <v>2014</v>
      </c>
    </row>
    <row r="894" spans="1:19" ht="45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10" t="s">
        <v>8314</v>
      </c>
      <c r="P894" t="s">
        <v>8344</v>
      </c>
      <c r="Q894" s="15">
        <f t="shared" si="39"/>
        <v>40624.181400462963</v>
      </c>
      <c r="R894" s="17">
        <f t="shared" si="40"/>
        <v>40655.181400462963</v>
      </c>
      <c r="S894">
        <f t="shared" si="41"/>
        <v>2011</v>
      </c>
    </row>
    <row r="895" spans="1:19" ht="60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10" t="s">
        <v>8314</v>
      </c>
      <c r="P895" t="s">
        <v>8344</v>
      </c>
      <c r="Q895" s="15">
        <f t="shared" si="39"/>
        <v>42651.420567129629</v>
      </c>
      <c r="R895" s="17">
        <f t="shared" si="40"/>
        <v>42681.462233796294</v>
      </c>
      <c r="S895">
        <f t="shared" si="41"/>
        <v>2016</v>
      </c>
    </row>
    <row r="896" spans="1:19" ht="60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10" t="s">
        <v>8314</v>
      </c>
      <c r="P896" t="s">
        <v>8344</v>
      </c>
      <c r="Q896" s="15">
        <f t="shared" si="39"/>
        <v>41526.60665509259</v>
      </c>
      <c r="R896" s="17">
        <f t="shared" si="40"/>
        <v>41563.60665509259</v>
      </c>
      <c r="S896">
        <f t="shared" si="41"/>
        <v>2013</v>
      </c>
    </row>
    <row r="897" spans="1:19" ht="4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10" t="s">
        <v>8314</v>
      </c>
      <c r="P897" t="s">
        <v>8344</v>
      </c>
      <c r="Q897" s="15">
        <f t="shared" si="39"/>
        <v>40941.199826388889</v>
      </c>
      <c r="R897" s="17">
        <f t="shared" si="40"/>
        <v>40970.125</v>
      </c>
      <c r="S897">
        <f t="shared" si="41"/>
        <v>2012</v>
      </c>
    </row>
    <row r="898" spans="1:19" ht="3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10" t="s">
        <v>8314</v>
      </c>
      <c r="P898" t="s">
        <v>8344</v>
      </c>
      <c r="Q898" s="15">
        <f t="shared" ref="Q898:Q961" si="42">(((J898/60)/60)/24)+DATE(1970,1,1)</f>
        <v>42394.580740740741</v>
      </c>
      <c r="R898" s="17">
        <f t="shared" ref="R898:R961" si="43">(((I898/60)/60)/24)+DATE(1970,1,1)</f>
        <v>42441.208333333328</v>
      </c>
      <c r="S898">
        <f t="shared" ref="S898:S961" si="44">YEAR(Q:Q)</f>
        <v>2016</v>
      </c>
    </row>
    <row r="899" spans="1:19" ht="6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10" t="s">
        <v>8314</v>
      </c>
      <c r="P899" t="s">
        <v>8344</v>
      </c>
      <c r="Q899" s="15">
        <f t="shared" si="42"/>
        <v>41020.271770833337</v>
      </c>
      <c r="R899" s="17">
        <f t="shared" si="43"/>
        <v>41052.791666666664</v>
      </c>
      <c r="S899">
        <f t="shared" si="44"/>
        <v>2012</v>
      </c>
    </row>
    <row r="900" spans="1:19" ht="6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10" t="s">
        <v>8314</v>
      </c>
      <c r="P900" t="s">
        <v>8344</v>
      </c>
      <c r="Q900" s="15">
        <f t="shared" si="42"/>
        <v>42067.923668981486</v>
      </c>
      <c r="R900" s="17">
        <f t="shared" si="43"/>
        <v>42112.882002314815</v>
      </c>
      <c r="S900">
        <f t="shared" si="44"/>
        <v>2015</v>
      </c>
    </row>
    <row r="901" spans="1:19" ht="3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10" t="s">
        <v>8314</v>
      </c>
      <c r="P901" t="s">
        <v>8344</v>
      </c>
      <c r="Q901" s="15">
        <f t="shared" si="42"/>
        <v>41179.098530092589</v>
      </c>
      <c r="R901" s="17">
        <f t="shared" si="43"/>
        <v>41209.098530092589</v>
      </c>
      <c r="S901">
        <f t="shared" si="44"/>
        <v>2012</v>
      </c>
    </row>
    <row r="902" spans="1:19" ht="60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10" t="s">
        <v>8314</v>
      </c>
      <c r="P902" t="s">
        <v>8344</v>
      </c>
      <c r="Q902" s="15">
        <f t="shared" si="42"/>
        <v>41326.987974537034</v>
      </c>
      <c r="R902" s="17">
        <f t="shared" si="43"/>
        <v>41356.94630787037</v>
      </c>
      <c r="S902">
        <f t="shared" si="44"/>
        <v>2013</v>
      </c>
    </row>
    <row r="903" spans="1:19" ht="6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10" t="s">
        <v>8314</v>
      </c>
      <c r="P903" t="s">
        <v>8344</v>
      </c>
      <c r="Q903" s="15">
        <f t="shared" si="42"/>
        <v>41871.845601851855</v>
      </c>
      <c r="R903" s="17">
        <f t="shared" si="43"/>
        <v>41913</v>
      </c>
      <c r="S903">
        <f t="shared" si="44"/>
        <v>2014</v>
      </c>
    </row>
    <row r="904" spans="1:19" ht="60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10" t="s">
        <v>8314</v>
      </c>
      <c r="P904" t="s">
        <v>8344</v>
      </c>
      <c r="Q904" s="15">
        <f t="shared" si="42"/>
        <v>41964.362743055557</v>
      </c>
      <c r="R904" s="17">
        <f t="shared" si="43"/>
        <v>41994.362743055557</v>
      </c>
      <c r="S904">
        <f t="shared" si="44"/>
        <v>2014</v>
      </c>
    </row>
    <row r="905" spans="1:19" ht="45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10" t="s">
        <v>8314</v>
      </c>
      <c r="P905" t="s">
        <v>8344</v>
      </c>
      <c r="Q905" s="15">
        <f t="shared" si="42"/>
        <v>41148.194641203707</v>
      </c>
      <c r="R905" s="17">
        <f t="shared" si="43"/>
        <v>41188.165972222225</v>
      </c>
      <c r="S905">
        <f t="shared" si="44"/>
        <v>2012</v>
      </c>
    </row>
    <row r="906" spans="1:19" ht="6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10" t="s">
        <v>8314</v>
      </c>
      <c r="P906" t="s">
        <v>8344</v>
      </c>
      <c r="Q906" s="15">
        <f t="shared" si="42"/>
        <v>41742.780509259261</v>
      </c>
      <c r="R906" s="17">
        <f t="shared" si="43"/>
        <v>41772.780509259261</v>
      </c>
      <c r="S906">
        <f t="shared" si="44"/>
        <v>2014</v>
      </c>
    </row>
    <row r="907" spans="1:19" ht="60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10" t="s">
        <v>8314</v>
      </c>
      <c r="P907" t="s">
        <v>8344</v>
      </c>
      <c r="Q907" s="15">
        <f t="shared" si="42"/>
        <v>41863.429791666669</v>
      </c>
      <c r="R907" s="17">
        <f t="shared" si="43"/>
        <v>41898.429791666669</v>
      </c>
      <c r="S907">
        <f t="shared" si="44"/>
        <v>2014</v>
      </c>
    </row>
    <row r="908" spans="1:19" ht="45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10" t="s">
        <v>8314</v>
      </c>
      <c r="P908" t="s">
        <v>8344</v>
      </c>
      <c r="Q908" s="15">
        <f t="shared" si="42"/>
        <v>42452.272824074069</v>
      </c>
      <c r="R908" s="17">
        <f t="shared" si="43"/>
        <v>42482.272824074069</v>
      </c>
      <c r="S908">
        <f t="shared" si="44"/>
        <v>2016</v>
      </c>
    </row>
    <row r="909" spans="1:19" ht="4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10" t="s">
        <v>8314</v>
      </c>
      <c r="P909" t="s">
        <v>8344</v>
      </c>
      <c r="Q909" s="15">
        <f t="shared" si="42"/>
        <v>40898.089236111111</v>
      </c>
      <c r="R909" s="17">
        <f t="shared" si="43"/>
        <v>40920.041666666664</v>
      </c>
      <c r="S909">
        <f t="shared" si="44"/>
        <v>2011</v>
      </c>
    </row>
    <row r="910" spans="1:19" ht="6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10" t="s">
        <v>8314</v>
      </c>
      <c r="P910" t="s">
        <v>8344</v>
      </c>
      <c r="Q910" s="15">
        <f t="shared" si="42"/>
        <v>41835.540486111109</v>
      </c>
      <c r="R910" s="17">
        <f t="shared" si="43"/>
        <v>41865.540486111109</v>
      </c>
      <c r="S910">
        <f t="shared" si="44"/>
        <v>2014</v>
      </c>
    </row>
    <row r="911" spans="1:19" ht="6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10" t="s">
        <v>8314</v>
      </c>
      <c r="P911" t="s">
        <v>8344</v>
      </c>
      <c r="Q911" s="15">
        <f t="shared" si="42"/>
        <v>41730.663530092592</v>
      </c>
      <c r="R911" s="17">
        <f t="shared" si="43"/>
        <v>41760.663530092592</v>
      </c>
      <c r="S911">
        <f t="shared" si="44"/>
        <v>2014</v>
      </c>
    </row>
    <row r="912" spans="1:19" ht="30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10" t="s">
        <v>8314</v>
      </c>
      <c r="P912" t="s">
        <v>8344</v>
      </c>
      <c r="Q912" s="15">
        <f t="shared" si="42"/>
        <v>42676.586979166663</v>
      </c>
      <c r="R912" s="17">
        <f t="shared" si="43"/>
        <v>42707.628645833334</v>
      </c>
      <c r="S912">
        <f t="shared" si="44"/>
        <v>2016</v>
      </c>
    </row>
    <row r="913" spans="1:19" ht="60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10" t="s">
        <v>8314</v>
      </c>
      <c r="P913" t="s">
        <v>8344</v>
      </c>
      <c r="Q913" s="15">
        <f t="shared" si="42"/>
        <v>42557.792453703703</v>
      </c>
      <c r="R913" s="17">
        <f t="shared" si="43"/>
        <v>42587.792453703703</v>
      </c>
      <c r="S913">
        <f t="shared" si="44"/>
        <v>2016</v>
      </c>
    </row>
    <row r="914" spans="1:19" ht="45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10" t="s">
        <v>8314</v>
      </c>
      <c r="P914" t="s">
        <v>8344</v>
      </c>
      <c r="Q914" s="15">
        <f t="shared" si="42"/>
        <v>41324.193298611113</v>
      </c>
      <c r="R914" s="17">
        <f t="shared" si="43"/>
        <v>41384.151631944449</v>
      </c>
      <c r="S914">
        <f t="shared" si="44"/>
        <v>2013</v>
      </c>
    </row>
    <row r="915" spans="1:19" ht="60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10" t="s">
        <v>8314</v>
      </c>
      <c r="P915" t="s">
        <v>8344</v>
      </c>
      <c r="Q915" s="15">
        <f t="shared" si="42"/>
        <v>41561.500706018516</v>
      </c>
      <c r="R915" s="17">
        <f t="shared" si="43"/>
        <v>41593.166666666664</v>
      </c>
      <c r="S915">
        <f t="shared" si="44"/>
        <v>2013</v>
      </c>
    </row>
    <row r="916" spans="1:19" ht="60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10" t="s">
        <v>8314</v>
      </c>
      <c r="P916" t="s">
        <v>8344</v>
      </c>
      <c r="Q916" s="15">
        <f t="shared" si="42"/>
        <v>41201.012083333335</v>
      </c>
      <c r="R916" s="17">
        <f t="shared" si="43"/>
        <v>41231.053749999999</v>
      </c>
      <c r="S916">
        <f t="shared" si="44"/>
        <v>2012</v>
      </c>
    </row>
    <row r="917" spans="1:19" ht="6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10" t="s">
        <v>8314</v>
      </c>
      <c r="P917" t="s">
        <v>8344</v>
      </c>
      <c r="Q917" s="15">
        <f t="shared" si="42"/>
        <v>42549.722962962958</v>
      </c>
      <c r="R917" s="17">
        <f t="shared" si="43"/>
        <v>42588.291666666672</v>
      </c>
      <c r="S917">
        <f t="shared" si="44"/>
        <v>2016</v>
      </c>
    </row>
    <row r="918" spans="1:19" ht="6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10" t="s">
        <v>8314</v>
      </c>
      <c r="P918" t="s">
        <v>8344</v>
      </c>
      <c r="Q918" s="15">
        <f t="shared" si="42"/>
        <v>41445.334131944444</v>
      </c>
      <c r="R918" s="17">
        <f t="shared" si="43"/>
        <v>41505.334131944444</v>
      </c>
      <c r="S918">
        <f t="shared" si="44"/>
        <v>2013</v>
      </c>
    </row>
    <row r="919" spans="1:19" ht="3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10" t="s">
        <v>8314</v>
      </c>
      <c r="P919" t="s">
        <v>8344</v>
      </c>
      <c r="Q919" s="15">
        <f t="shared" si="42"/>
        <v>41313.755219907405</v>
      </c>
      <c r="R919" s="17">
        <f t="shared" si="43"/>
        <v>41343.755219907405</v>
      </c>
      <c r="S919">
        <f t="shared" si="44"/>
        <v>2013</v>
      </c>
    </row>
    <row r="920" spans="1:19" ht="30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10" t="s">
        <v>8314</v>
      </c>
      <c r="P920" t="s">
        <v>8344</v>
      </c>
      <c r="Q920" s="15">
        <f t="shared" si="42"/>
        <v>41438.899594907409</v>
      </c>
      <c r="R920" s="17">
        <f t="shared" si="43"/>
        <v>41468.899594907409</v>
      </c>
      <c r="S920">
        <f t="shared" si="44"/>
        <v>2013</v>
      </c>
    </row>
    <row r="921" spans="1:19" ht="45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10" t="s">
        <v>8314</v>
      </c>
      <c r="P921" t="s">
        <v>8344</v>
      </c>
      <c r="Q921" s="15">
        <f t="shared" si="42"/>
        <v>42311.216898148152</v>
      </c>
      <c r="R921" s="17">
        <f t="shared" si="43"/>
        <v>42357.332638888889</v>
      </c>
      <c r="S921">
        <f t="shared" si="44"/>
        <v>2015</v>
      </c>
    </row>
    <row r="922" spans="1:19" ht="60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10" t="s">
        <v>8314</v>
      </c>
      <c r="P922" t="s">
        <v>8344</v>
      </c>
      <c r="Q922" s="15">
        <f t="shared" si="42"/>
        <v>41039.225601851853</v>
      </c>
      <c r="R922" s="17">
        <f t="shared" si="43"/>
        <v>41072.291666666664</v>
      </c>
      <c r="S922">
        <f t="shared" si="44"/>
        <v>2012</v>
      </c>
    </row>
    <row r="923" spans="1:19" ht="4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10" t="s">
        <v>8314</v>
      </c>
      <c r="P923" t="s">
        <v>8344</v>
      </c>
      <c r="Q923" s="15">
        <f t="shared" si="42"/>
        <v>42290.460023148145</v>
      </c>
      <c r="R923" s="17">
        <f t="shared" si="43"/>
        <v>42327.207638888889</v>
      </c>
      <c r="S923">
        <f t="shared" si="44"/>
        <v>2015</v>
      </c>
    </row>
    <row r="924" spans="1:19" ht="30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10" t="s">
        <v>8314</v>
      </c>
      <c r="P924" t="s">
        <v>8344</v>
      </c>
      <c r="Q924" s="15">
        <f t="shared" si="42"/>
        <v>42423.542384259257</v>
      </c>
      <c r="R924" s="17">
        <f t="shared" si="43"/>
        <v>42463.500717592593</v>
      </c>
      <c r="S924">
        <f t="shared" si="44"/>
        <v>2016</v>
      </c>
    </row>
    <row r="925" spans="1:19" ht="45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10" t="s">
        <v>8314</v>
      </c>
      <c r="P925" t="s">
        <v>8344</v>
      </c>
      <c r="Q925" s="15">
        <f t="shared" si="42"/>
        <v>42136.209675925929</v>
      </c>
      <c r="R925" s="17">
        <f t="shared" si="43"/>
        <v>42167.833333333328</v>
      </c>
      <c r="S925">
        <f t="shared" si="44"/>
        <v>2015</v>
      </c>
    </row>
    <row r="926" spans="1:19" ht="4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10" t="s">
        <v>8314</v>
      </c>
      <c r="P926" t="s">
        <v>8344</v>
      </c>
      <c r="Q926" s="15">
        <f t="shared" si="42"/>
        <v>42728.71230324074</v>
      </c>
      <c r="R926" s="17">
        <f t="shared" si="43"/>
        <v>42758.71230324074</v>
      </c>
      <c r="S926">
        <f t="shared" si="44"/>
        <v>2016</v>
      </c>
    </row>
    <row r="927" spans="1:19" ht="60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10" t="s">
        <v>8314</v>
      </c>
      <c r="P927" t="s">
        <v>8344</v>
      </c>
      <c r="Q927" s="15">
        <f t="shared" si="42"/>
        <v>40347.125601851854</v>
      </c>
      <c r="R927" s="17">
        <f t="shared" si="43"/>
        <v>40361.958333333336</v>
      </c>
      <c r="S927">
        <f t="shared" si="44"/>
        <v>2010</v>
      </c>
    </row>
    <row r="928" spans="1:19" ht="60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10" t="s">
        <v>8314</v>
      </c>
      <c r="P928" t="s">
        <v>8344</v>
      </c>
      <c r="Q928" s="15">
        <f t="shared" si="42"/>
        <v>41800.604895833334</v>
      </c>
      <c r="R928" s="17">
        <f t="shared" si="43"/>
        <v>41830.604895833334</v>
      </c>
      <c r="S928">
        <f t="shared" si="44"/>
        <v>2014</v>
      </c>
    </row>
    <row r="929" spans="1:19" ht="6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10" t="s">
        <v>8314</v>
      </c>
      <c r="P929" t="s">
        <v>8344</v>
      </c>
      <c r="Q929" s="15">
        <f t="shared" si="42"/>
        <v>41535.812708333331</v>
      </c>
      <c r="R929" s="17">
        <f t="shared" si="43"/>
        <v>41563.165972222225</v>
      </c>
      <c r="S929">
        <f t="shared" si="44"/>
        <v>2013</v>
      </c>
    </row>
    <row r="930" spans="1:19" ht="6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10" t="s">
        <v>8314</v>
      </c>
      <c r="P930" t="s">
        <v>8344</v>
      </c>
      <c r="Q930" s="15">
        <f t="shared" si="42"/>
        <v>41941.500520833331</v>
      </c>
      <c r="R930" s="17">
        <f t="shared" si="43"/>
        <v>41976.542187500003</v>
      </c>
      <c r="S930">
        <f t="shared" si="44"/>
        <v>2014</v>
      </c>
    </row>
    <row r="931" spans="1:19" ht="6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10" t="s">
        <v>8314</v>
      </c>
      <c r="P931" t="s">
        <v>8344</v>
      </c>
      <c r="Q931" s="15">
        <f t="shared" si="42"/>
        <v>40347.837800925925</v>
      </c>
      <c r="R931" s="17">
        <f t="shared" si="43"/>
        <v>40414.166666666664</v>
      </c>
      <c r="S931">
        <f t="shared" si="44"/>
        <v>2010</v>
      </c>
    </row>
    <row r="932" spans="1:19" ht="6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10" t="s">
        <v>8314</v>
      </c>
      <c r="P932" t="s">
        <v>8344</v>
      </c>
      <c r="Q932" s="15">
        <f t="shared" si="42"/>
        <v>40761.604421296295</v>
      </c>
      <c r="R932" s="17">
        <f t="shared" si="43"/>
        <v>40805.604421296295</v>
      </c>
      <c r="S932">
        <f t="shared" si="44"/>
        <v>2011</v>
      </c>
    </row>
    <row r="933" spans="1:19" ht="6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10" t="s">
        <v>8314</v>
      </c>
      <c r="P933" t="s">
        <v>8344</v>
      </c>
      <c r="Q933" s="15">
        <f t="shared" si="42"/>
        <v>42661.323414351849</v>
      </c>
      <c r="R933" s="17">
        <f t="shared" si="43"/>
        <v>42697.365081018521</v>
      </c>
      <c r="S933">
        <f t="shared" si="44"/>
        <v>2016</v>
      </c>
    </row>
    <row r="934" spans="1:19" ht="3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10" t="s">
        <v>8314</v>
      </c>
      <c r="P934" t="s">
        <v>8344</v>
      </c>
      <c r="Q934" s="15">
        <f t="shared" si="42"/>
        <v>42570.996423611112</v>
      </c>
      <c r="R934" s="17">
        <f t="shared" si="43"/>
        <v>42600.996423611112</v>
      </c>
      <c r="S934">
        <f t="shared" si="44"/>
        <v>2016</v>
      </c>
    </row>
    <row r="935" spans="1:19" ht="45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10" t="s">
        <v>8314</v>
      </c>
      <c r="P935" t="s">
        <v>8344</v>
      </c>
      <c r="Q935" s="15">
        <f t="shared" si="42"/>
        <v>42347.358483796299</v>
      </c>
      <c r="R935" s="17">
        <f t="shared" si="43"/>
        <v>42380.958333333328</v>
      </c>
      <c r="S935">
        <f t="shared" si="44"/>
        <v>2015</v>
      </c>
    </row>
    <row r="936" spans="1:19" ht="4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10" t="s">
        <v>8314</v>
      </c>
      <c r="P936" t="s">
        <v>8344</v>
      </c>
      <c r="Q936" s="15">
        <f t="shared" si="42"/>
        <v>42010.822233796294</v>
      </c>
      <c r="R936" s="17">
        <f t="shared" si="43"/>
        <v>42040.822233796294</v>
      </c>
      <c r="S936">
        <f t="shared" si="44"/>
        <v>2015</v>
      </c>
    </row>
    <row r="937" spans="1:19" ht="60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10" t="s">
        <v>8314</v>
      </c>
      <c r="P937" t="s">
        <v>8344</v>
      </c>
      <c r="Q937" s="15">
        <f t="shared" si="42"/>
        <v>42499.960810185185</v>
      </c>
      <c r="R937" s="17">
        <f t="shared" si="43"/>
        <v>42559.960810185185</v>
      </c>
      <c r="S937">
        <f t="shared" si="44"/>
        <v>2016</v>
      </c>
    </row>
    <row r="938" spans="1:19" ht="45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10" t="s">
        <v>8314</v>
      </c>
      <c r="P938" t="s">
        <v>8344</v>
      </c>
      <c r="Q938" s="15">
        <f t="shared" si="42"/>
        <v>41324.214571759258</v>
      </c>
      <c r="R938" s="17">
        <f t="shared" si="43"/>
        <v>41358.172905092593</v>
      </c>
      <c r="S938">
        <f t="shared" si="44"/>
        <v>2013</v>
      </c>
    </row>
    <row r="939" spans="1:19" ht="45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10" t="s">
        <v>8314</v>
      </c>
      <c r="P939" t="s">
        <v>8344</v>
      </c>
      <c r="Q939" s="15">
        <f t="shared" si="42"/>
        <v>40765.876886574071</v>
      </c>
      <c r="R939" s="17">
        <f t="shared" si="43"/>
        <v>40795.876886574071</v>
      </c>
      <c r="S939">
        <f t="shared" si="44"/>
        <v>2011</v>
      </c>
    </row>
    <row r="940" spans="1:19" ht="3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10" t="s">
        <v>8314</v>
      </c>
      <c r="P940" t="s">
        <v>8344</v>
      </c>
      <c r="Q940" s="15">
        <f t="shared" si="42"/>
        <v>41312.88077546296</v>
      </c>
      <c r="R940" s="17">
        <f t="shared" si="43"/>
        <v>41342.88077546296</v>
      </c>
      <c r="S940">
        <f t="shared" si="44"/>
        <v>2013</v>
      </c>
    </row>
    <row r="941" spans="1:19" ht="6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10" t="s">
        <v>8314</v>
      </c>
      <c r="P941" t="s">
        <v>8344</v>
      </c>
      <c r="Q941" s="15">
        <f t="shared" si="42"/>
        <v>40961.057349537034</v>
      </c>
      <c r="R941" s="17">
        <f t="shared" si="43"/>
        <v>40992.166666666664</v>
      </c>
      <c r="S941">
        <f t="shared" si="44"/>
        <v>2012</v>
      </c>
    </row>
    <row r="942" spans="1:19" ht="60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10" t="s">
        <v>8314</v>
      </c>
      <c r="P942" t="s">
        <v>8344</v>
      </c>
      <c r="Q942" s="15">
        <f t="shared" si="42"/>
        <v>42199.365844907406</v>
      </c>
      <c r="R942" s="17">
        <f t="shared" si="43"/>
        <v>42229.365844907406</v>
      </c>
      <c r="S942">
        <f t="shared" si="44"/>
        <v>2015</v>
      </c>
    </row>
    <row r="943" spans="1:19" ht="6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10" t="s">
        <v>8314</v>
      </c>
      <c r="P943" t="s">
        <v>8344</v>
      </c>
      <c r="Q943" s="15">
        <f t="shared" si="42"/>
        <v>42605.70857638889</v>
      </c>
      <c r="R943" s="17">
        <f t="shared" si="43"/>
        <v>42635.70857638889</v>
      </c>
      <c r="S943">
        <f t="shared" si="44"/>
        <v>2016</v>
      </c>
    </row>
    <row r="944" spans="1:19" ht="6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10" t="s">
        <v>8314</v>
      </c>
      <c r="P944" t="s">
        <v>8344</v>
      </c>
      <c r="Q944" s="15">
        <f t="shared" si="42"/>
        <v>41737.097499999996</v>
      </c>
      <c r="R944" s="17">
        <f t="shared" si="43"/>
        <v>41773.961111111108</v>
      </c>
      <c r="S944">
        <f t="shared" si="44"/>
        <v>2014</v>
      </c>
    </row>
    <row r="945" spans="1:19" ht="60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10" t="s">
        <v>8314</v>
      </c>
      <c r="P945" t="s">
        <v>8344</v>
      </c>
      <c r="Q945" s="15">
        <f t="shared" si="42"/>
        <v>41861.070567129631</v>
      </c>
      <c r="R945" s="17">
        <f t="shared" si="43"/>
        <v>41906.070567129631</v>
      </c>
      <c r="S945">
        <f t="shared" si="44"/>
        <v>2014</v>
      </c>
    </row>
    <row r="946" spans="1:19" ht="60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10" t="s">
        <v>8314</v>
      </c>
      <c r="P946" t="s">
        <v>8344</v>
      </c>
      <c r="Q946" s="15">
        <f t="shared" si="42"/>
        <v>42502.569120370375</v>
      </c>
      <c r="R946" s="17">
        <f t="shared" si="43"/>
        <v>42532.569120370375</v>
      </c>
      <c r="S946">
        <f t="shared" si="44"/>
        <v>2016</v>
      </c>
    </row>
    <row r="947" spans="1:19" ht="6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10" t="s">
        <v>8314</v>
      </c>
      <c r="P947" t="s">
        <v>8344</v>
      </c>
      <c r="Q947" s="15">
        <f t="shared" si="42"/>
        <v>42136.420752314814</v>
      </c>
      <c r="R947" s="17">
        <f t="shared" si="43"/>
        <v>42166.420752314814</v>
      </c>
      <c r="S947">
        <f t="shared" si="44"/>
        <v>2015</v>
      </c>
    </row>
    <row r="948" spans="1:19" ht="60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10" t="s">
        <v>8314</v>
      </c>
      <c r="P948" t="s">
        <v>8344</v>
      </c>
      <c r="Q948" s="15">
        <f t="shared" si="42"/>
        <v>41099.966944444444</v>
      </c>
      <c r="R948" s="17">
        <f t="shared" si="43"/>
        <v>41134.125</v>
      </c>
      <c r="S948">
        <f t="shared" si="44"/>
        <v>2012</v>
      </c>
    </row>
    <row r="949" spans="1:19" ht="60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10" t="s">
        <v>8314</v>
      </c>
      <c r="P949" t="s">
        <v>8344</v>
      </c>
      <c r="Q949" s="15">
        <f t="shared" si="42"/>
        <v>42136.184560185182</v>
      </c>
      <c r="R949" s="17">
        <f t="shared" si="43"/>
        <v>42166.184560185182</v>
      </c>
      <c r="S949">
        <f t="shared" si="44"/>
        <v>2015</v>
      </c>
    </row>
    <row r="950" spans="1:19" ht="30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10" t="s">
        <v>8314</v>
      </c>
      <c r="P950" t="s">
        <v>8344</v>
      </c>
      <c r="Q950" s="15">
        <f t="shared" si="42"/>
        <v>41704.735937500001</v>
      </c>
      <c r="R950" s="17">
        <f t="shared" si="43"/>
        <v>41750.165972222225</v>
      </c>
      <c r="S950">
        <f t="shared" si="44"/>
        <v>2014</v>
      </c>
    </row>
    <row r="951" spans="1:19" ht="4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10" t="s">
        <v>8314</v>
      </c>
      <c r="P951" t="s">
        <v>8344</v>
      </c>
      <c r="Q951" s="15">
        <f t="shared" si="42"/>
        <v>42048.813877314817</v>
      </c>
      <c r="R951" s="17">
        <f t="shared" si="43"/>
        <v>42093.772210648152</v>
      </c>
      <c r="S951">
        <f t="shared" si="44"/>
        <v>2015</v>
      </c>
    </row>
    <row r="952" spans="1:19" ht="30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10" t="s">
        <v>8314</v>
      </c>
      <c r="P952" t="s">
        <v>8344</v>
      </c>
      <c r="Q952" s="15">
        <f t="shared" si="42"/>
        <v>40215.919050925928</v>
      </c>
      <c r="R952" s="17">
        <f t="shared" si="43"/>
        <v>40252.913194444445</v>
      </c>
      <c r="S952">
        <f t="shared" si="44"/>
        <v>2010</v>
      </c>
    </row>
    <row r="953" spans="1:19" ht="4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10" t="s">
        <v>8314</v>
      </c>
      <c r="P953" t="s">
        <v>8344</v>
      </c>
      <c r="Q953" s="15">
        <f t="shared" si="42"/>
        <v>41848.021770833337</v>
      </c>
      <c r="R953" s="17">
        <f t="shared" si="43"/>
        <v>41878.021770833337</v>
      </c>
      <c r="S953">
        <f t="shared" si="44"/>
        <v>2014</v>
      </c>
    </row>
    <row r="954" spans="1:19" ht="45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10" t="s">
        <v>8314</v>
      </c>
      <c r="P954" t="s">
        <v>8344</v>
      </c>
      <c r="Q954" s="15">
        <f t="shared" si="42"/>
        <v>41212.996481481481</v>
      </c>
      <c r="R954" s="17">
        <f t="shared" si="43"/>
        <v>41242.996481481481</v>
      </c>
      <c r="S954">
        <f t="shared" si="44"/>
        <v>2012</v>
      </c>
    </row>
    <row r="955" spans="1:19" ht="4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10" t="s">
        <v>8314</v>
      </c>
      <c r="P955" t="s">
        <v>8344</v>
      </c>
      <c r="Q955" s="15">
        <f t="shared" si="42"/>
        <v>41975.329317129625</v>
      </c>
      <c r="R955" s="17">
        <f t="shared" si="43"/>
        <v>42013.041666666672</v>
      </c>
      <c r="S955">
        <f t="shared" si="44"/>
        <v>2014</v>
      </c>
    </row>
    <row r="956" spans="1:19" ht="60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10" t="s">
        <v>8314</v>
      </c>
      <c r="P956" t="s">
        <v>8344</v>
      </c>
      <c r="Q956" s="15">
        <f t="shared" si="42"/>
        <v>42689.565671296295</v>
      </c>
      <c r="R956" s="17">
        <f t="shared" si="43"/>
        <v>42719.208333333328</v>
      </c>
      <c r="S956">
        <f t="shared" si="44"/>
        <v>2016</v>
      </c>
    </row>
    <row r="957" spans="1:19" ht="6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10" t="s">
        <v>8314</v>
      </c>
      <c r="P957" t="s">
        <v>8344</v>
      </c>
      <c r="Q957" s="15">
        <f t="shared" si="42"/>
        <v>41725.082384259258</v>
      </c>
      <c r="R957" s="17">
        <f t="shared" si="43"/>
        <v>41755.082384259258</v>
      </c>
      <c r="S957">
        <f t="shared" si="44"/>
        <v>2014</v>
      </c>
    </row>
    <row r="958" spans="1:19" ht="60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10" t="s">
        <v>8314</v>
      </c>
      <c r="P958" t="s">
        <v>8344</v>
      </c>
      <c r="Q958" s="15">
        <f t="shared" si="42"/>
        <v>42076.130011574074</v>
      </c>
      <c r="R958" s="17">
        <f t="shared" si="43"/>
        <v>42131.290277777778</v>
      </c>
      <c r="S958">
        <f t="shared" si="44"/>
        <v>2015</v>
      </c>
    </row>
    <row r="959" spans="1:19" ht="60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10" t="s">
        <v>8314</v>
      </c>
      <c r="P959" t="s">
        <v>8344</v>
      </c>
      <c r="Q959" s="15">
        <f t="shared" si="42"/>
        <v>42311.625081018516</v>
      </c>
      <c r="R959" s="17">
        <f t="shared" si="43"/>
        <v>42357.041666666672</v>
      </c>
      <c r="S959">
        <f t="shared" si="44"/>
        <v>2015</v>
      </c>
    </row>
    <row r="960" spans="1:19" ht="60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10" t="s">
        <v>8314</v>
      </c>
      <c r="P960" t="s">
        <v>8344</v>
      </c>
      <c r="Q960" s="15">
        <f t="shared" si="42"/>
        <v>41738.864803240744</v>
      </c>
      <c r="R960" s="17">
        <f t="shared" si="43"/>
        <v>41768.864803240744</v>
      </c>
      <c r="S960">
        <f t="shared" si="44"/>
        <v>2014</v>
      </c>
    </row>
    <row r="961" spans="1:19" ht="45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10" t="s">
        <v>8314</v>
      </c>
      <c r="P961" t="s">
        <v>8344</v>
      </c>
      <c r="Q961" s="15">
        <f t="shared" si="42"/>
        <v>41578.210104166668</v>
      </c>
      <c r="R961" s="17">
        <f t="shared" si="43"/>
        <v>41638.251770833333</v>
      </c>
      <c r="S961">
        <f t="shared" si="44"/>
        <v>2013</v>
      </c>
    </row>
    <row r="962" spans="1:19" ht="6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10" t="s">
        <v>8314</v>
      </c>
      <c r="P962" t="s">
        <v>8344</v>
      </c>
      <c r="Q962" s="15">
        <f t="shared" ref="Q962:Q1025" si="45">(((J962/60)/60)/24)+DATE(1970,1,1)</f>
        <v>41424.27107638889</v>
      </c>
      <c r="R962" s="17">
        <f t="shared" ref="R962:R1025" si="46">(((I962/60)/60)/24)+DATE(1970,1,1)</f>
        <v>41456.75</v>
      </c>
      <c r="S962">
        <f t="shared" ref="S962:S1025" si="47">YEAR(Q:Q)</f>
        <v>2013</v>
      </c>
    </row>
    <row r="963" spans="1:19" ht="4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10" t="s">
        <v>8314</v>
      </c>
      <c r="P963" t="s">
        <v>8344</v>
      </c>
      <c r="Q963" s="15">
        <f t="shared" si="45"/>
        <v>42675.438946759255</v>
      </c>
      <c r="R963" s="17">
        <f t="shared" si="46"/>
        <v>42705.207638888889</v>
      </c>
      <c r="S963">
        <f t="shared" si="47"/>
        <v>2016</v>
      </c>
    </row>
    <row r="964" spans="1:19" ht="3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10" t="s">
        <v>8314</v>
      </c>
      <c r="P964" t="s">
        <v>8344</v>
      </c>
      <c r="Q964" s="15">
        <f t="shared" si="45"/>
        <v>41578.927118055559</v>
      </c>
      <c r="R964" s="17">
        <f t="shared" si="46"/>
        <v>41593.968784722223</v>
      </c>
      <c r="S964">
        <f t="shared" si="47"/>
        <v>2013</v>
      </c>
    </row>
    <row r="965" spans="1:19" ht="6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10" t="s">
        <v>8314</v>
      </c>
      <c r="P965" t="s">
        <v>8344</v>
      </c>
      <c r="Q965" s="15">
        <f t="shared" si="45"/>
        <v>42654.525775462964</v>
      </c>
      <c r="R965" s="17">
        <f t="shared" si="46"/>
        <v>42684.567442129628</v>
      </c>
      <c r="S965">
        <f t="shared" si="47"/>
        <v>2016</v>
      </c>
    </row>
    <row r="966" spans="1:19" ht="45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10" t="s">
        <v>8314</v>
      </c>
      <c r="P966" t="s">
        <v>8344</v>
      </c>
      <c r="Q966" s="15">
        <f t="shared" si="45"/>
        <v>42331.708032407405</v>
      </c>
      <c r="R966" s="17">
        <f t="shared" si="46"/>
        <v>42391.708032407405</v>
      </c>
      <c r="S966">
        <f t="shared" si="47"/>
        <v>2015</v>
      </c>
    </row>
    <row r="967" spans="1:19" ht="60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10" t="s">
        <v>8314</v>
      </c>
      <c r="P967" t="s">
        <v>8344</v>
      </c>
      <c r="Q967" s="15">
        <f t="shared" si="45"/>
        <v>42661.176817129628</v>
      </c>
      <c r="R967" s="17">
        <f t="shared" si="46"/>
        <v>42715.207638888889</v>
      </c>
      <c r="S967">
        <f t="shared" si="47"/>
        <v>2016</v>
      </c>
    </row>
    <row r="968" spans="1:19" ht="6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10" t="s">
        <v>8314</v>
      </c>
      <c r="P968" t="s">
        <v>8344</v>
      </c>
      <c r="Q968" s="15">
        <f t="shared" si="45"/>
        <v>42138.684189814812</v>
      </c>
      <c r="R968" s="17">
        <f t="shared" si="46"/>
        <v>42168.684189814812</v>
      </c>
      <c r="S968">
        <f t="shared" si="47"/>
        <v>2015</v>
      </c>
    </row>
    <row r="969" spans="1:19" ht="60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10" t="s">
        <v>8314</v>
      </c>
      <c r="P969" t="s">
        <v>8344</v>
      </c>
      <c r="Q969" s="15">
        <f t="shared" si="45"/>
        <v>41069.088506944441</v>
      </c>
      <c r="R969" s="17">
        <f t="shared" si="46"/>
        <v>41099.088506944441</v>
      </c>
      <c r="S969">
        <f t="shared" si="47"/>
        <v>2012</v>
      </c>
    </row>
    <row r="970" spans="1:19" ht="60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10" t="s">
        <v>8314</v>
      </c>
      <c r="P970" t="s">
        <v>8344</v>
      </c>
      <c r="Q970" s="15">
        <f t="shared" si="45"/>
        <v>41387.171805555554</v>
      </c>
      <c r="R970" s="17">
        <f t="shared" si="46"/>
        <v>41417.171805555554</v>
      </c>
      <c r="S970">
        <f t="shared" si="47"/>
        <v>2013</v>
      </c>
    </row>
    <row r="971" spans="1:19" ht="60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10" t="s">
        <v>8314</v>
      </c>
      <c r="P971" t="s">
        <v>8344</v>
      </c>
      <c r="Q971" s="15">
        <f t="shared" si="45"/>
        <v>42081.903587962966</v>
      </c>
      <c r="R971" s="17">
        <f t="shared" si="46"/>
        <v>42111</v>
      </c>
      <c r="S971">
        <f t="shared" si="47"/>
        <v>2015</v>
      </c>
    </row>
    <row r="972" spans="1:19" ht="60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10" t="s">
        <v>8314</v>
      </c>
      <c r="P972" t="s">
        <v>8344</v>
      </c>
      <c r="Q972" s="15">
        <f t="shared" si="45"/>
        <v>41387.651516203703</v>
      </c>
      <c r="R972" s="17">
        <f t="shared" si="46"/>
        <v>41417.651516203703</v>
      </c>
      <c r="S972">
        <f t="shared" si="47"/>
        <v>2013</v>
      </c>
    </row>
    <row r="973" spans="1:19" ht="15.75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10" t="s">
        <v>8314</v>
      </c>
      <c r="P973" t="s">
        <v>8344</v>
      </c>
      <c r="Q973" s="15">
        <f t="shared" si="45"/>
        <v>41575.527349537035</v>
      </c>
      <c r="R973" s="17">
        <f t="shared" si="46"/>
        <v>41610.957638888889</v>
      </c>
      <c r="S973">
        <f t="shared" si="47"/>
        <v>2013</v>
      </c>
    </row>
    <row r="974" spans="1:19" ht="60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10" t="s">
        <v>8314</v>
      </c>
      <c r="P974" t="s">
        <v>8344</v>
      </c>
      <c r="Q974" s="15">
        <f t="shared" si="45"/>
        <v>42115.071504629625</v>
      </c>
      <c r="R974" s="17">
        <f t="shared" si="46"/>
        <v>42155.071504629625</v>
      </c>
      <c r="S974">
        <f t="shared" si="47"/>
        <v>2015</v>
      </c>
    </row>
    <row r="975" spans="1:19" ht="60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10" t="s">
        <v>8314</v>
      </c>
      <c r="P975" t="s">
        <v>8344</v>
      </c>
      <c r="Q975" s="15">
        <f t="shared" si="45"/>
        <v>41604.022418981483</v>
      </c>
      <c r="R975" s="17">
        <f t="shared" si="46"/>
        <v>41634.022418981483</v>
      </c>
      <c r="S975">
        <f t="shared" si="47"/>
        <v>2013</v>
      </c>
    </row>
    <row r="976" spans="1:19" ht="60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10" t="s">
        <v>8314</v>
      </c>
      <c r="P976" t="s">
        <v>8344</v>
      </c>
      <c r="Q976" s="15">
        <f t="shared" si="45"/>
        <v>42375.08394675926</v>
      </c>
      <c r="R976" s="17">
        <f t="shared" si="46"/>
        <v>42420.08394675926</v>
      </c>
      <c r="S976">
        <f t="shared" si="47"/>
        <v>2016</v>
      </c>
    </row>
    <row r="977" spans="1:19" ht="60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10" t="s">
        <v>8314</v>
      </c>
      <c r="P977" t="s">
        <v>8344</v>
      </c>
      <c r="Q977" s="15">
        <f t="shared" si="45"/>
        <v>42303.617488425924</v>
      </c>
      <c r="R977" s="17">
        <f t="shared" si="46"/>
        <v>42333.659155092595</v>
      </c>
      <c r="S977">
        <f t="shared" si="47"/>
        <v>2015</v>
      </c>
    </row>
    <row r="978" spans="1:19" ht="60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10" t="s">
        <v>8314</v>
      </c>
      <c r="P978" t="s">
        <v>8344</v>
      </c>
      <c r="Q978" s="15">
        <f t="shared" si="45"/>
        <v>41731.520949074074</v>
      </c>
      <c r="R978" s="17">
        <f t="shared" si="46"/>
        <v>41761.520949074074</v>
      </c>
      <c r="S978">
        <f t="shared" si="47"/>
        <v>2014</v>
      </c>
    </row>
    <row r="979" spans="1:19" ht="60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10" t="s">
        <v>8314</v>
      </c>
      <c r="P979" t="s">
        <v>8344</v>
      </c>
      <c r="Q979" s="15">
        <f t="shared" si="45"/>
        <v>41946.674108796295</v>
      </c>
      <c r="R979" s="17">
        <f t="shared" si="46"/>
        <v>41976.166666666672</v>
      </c>
      <c r="S979">
        <f t="shared" si="47"/>
        <v>2014</v>
      </c>
    </row>
    <row r="980" spans="1:19" ht="4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10" t="s">
        <v>8314</v>
      </c>
      <c r="P980" t="s">
        <v>8344</v>
      </c>
      <c r="Q980" s="15">
        <f t="shared" si="45"/>
        <v>41351.76090277778</v>
      </c>
      <c r="R980" s="17">
        <f t="shared" si="46"/>
        <v>41381.76090277778</v>
      </c>
      <c r="S980">
        <f t="shared" si="47"/>
        <v>2013</v>
      </c>
    </row>
    <row r="981" spans="1:19" ht="6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10" t="s">
        <v>8314</v>
      </c>
      <c r="P981" t="s">
        <v>8344</v>
      </c>
      <c r="Q981" s="15">
        <f t="shared" si="45"/>
        <v>42396.494583333333</v>
      </c>
      <c r="R981" s="17">
        <f t="shared" si="46"/>
        <v>42426.494583333333</v>
      </c>
      <c r="S981">
        <f t="shared" si="47"/>
        <v>2016</v>
      </c>
    </row>
    <row r="982" spans="1:19" ht="30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10" t="s">
        <v>8314</v>
      </c>
      <c r="P982" t="s">
        <v>8344</v>
      </c>
      <c r="Q982" s="15">
        <f t="shared" si="45"/>
        <v>42026.370717592596</v>
      </c>
      <c r="R982" s="17">
        <f t="shared" si="46"/>
        <v>42065.833333333328</v>
      </c>
      <c r="S982">
        <f t="shared" si="47"/>
        <v>2015</v>
      </c>
    </row>
    <row r="983" spans="1:19" ht="6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10" t="s">
        <v>8314</v>
      </c>
      <c r="P983" t="s">
        <v>8344</v>
      </c>
      <c r="Q983" s="15">
        <f t="shared" si="45"/>
        <v>42361.602476851855</v>
      </c>
      <c r="R983" s="17">
        <f t="shared" si="46"/>
        <v>42400.915972222225</v>
      </c>
      <c r="S983">
        <f t="shared" si="47"/>
        <v>2015</v>
      </c>
    </row>
    <row r="984" spans="1:19" ht="6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10" t="s">
        <v>8314</v>
      </c>
      <c r="P984" t="s">
        <v>8344</v>
      </c>
      <c r="Q984" s="15">
        <f t="shared" si="45"/>
        <v>41783.642939814818</v>
      </c>
      <c r="R984" s="17">
        <f t="shared" si="46"/>
        <v>41843.642939814818</v>
      </c>
      <c r="S984">
        <f t="shared" si="47"/>
        <v>2014</v>
      </c>
    </row>
    <row r="985" spans="1:19" ht="60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10" t="s">
        <v>8314</v>
      </c>
      <c r="P985" t="s">
        <v>8344</v>
      </c>
      <c r="Q985" s="15">
        <f t="shared" si="45"/>
        <v>42705.764513888891</v>
      </c>
      <c r="R985" s="17">
        <f t="shared" si="46"/>
        <v>42735.764513888891</v>
      </c>
      <c r="S985">
        <f t="shared" si="47"/>
        <v>2016</v>
      </c>
    </row>
    <row r="986" spans="1:19" ht="60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10" t="s">
        <v>8314</v>
      </c>
      <c r="P986" t="s">
        <v>8344</v>
      </c>
      <c r="Q986" s="15">
        <f t="shared" si="45"/>
        <v>42423.3830787037</v>
      </c>
      <c r="R986" s="17">
        <f t="shared" si="46"/>
        <v>42453.341412037036</v>
      </c>
      <c r="S986">
        <f t="shared" si="47"/>
        <v>2016</v>
      </c>
    </row>
    <row r="987" spans="1:19" ht="45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10" t="s">
        <v>8314</v>
      </c>
      <c r="P987" t="s">
        <v>8344</v>
      </c>
      <c r="Q987" s="15">
        <f t="shared" si="45"/>
        <v>42472.73265046296</v>
      </c>
      <c r="R987" s="17">
        <f t="shared" si="46"/>
        <v>42505.73265046296</v>
      </c>
      <c r="S987">
        <f t="shared" si="47"/>
        <v>2016</v>
      </c>
    </row>
    <row r="988" spans="1:19" ht="60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10" t="s">
        <v>8314</v>
      </c>
      <c r="P988" t="s">
        <v>8344</v>
      </c>
      <c r="Q988" s="15">
        <f t="shared" si="45"/>
        <v>41389.364849537036</v>
      </c>
      <c r="R988" s="17">
        <f t="shared" si="46"/>
        <v>41425.5</v>
      </c>
      <c r="S988">
        <f t="shared" si="47"/>
        <v>2013</v>
      </c>
    </row>
    <row r="989" spans="1:19" ht="60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10" t="s">
        <v>8314</v>
      </c>
      <c r="P989" t="s">
        <v>8344</v>
      </c>
      <c r="Q989" s="15">
        <f t="shared" si="45"/>
        <v>41603.333668981482</v>
      </c>
      <c r="R989" s="17">
        <f t="shared" si="46"/>
        <v>41633.333668981482</v>
      </c>
      <c r="S989">
        <f t="shared" si="47"/>
        <v>2013</v>
      </c>
    </row>
    <row r="990" spans="1:19" ht="45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10" t="s">
        <v>8314</v>
      </c>
      <c r="P990" t="s">
        <v>8344</v>
      </c>
      <c r="Q990" s="15">
        <f t="shared" si="45"/>
        <v>41844.771793981483</v>
      </c>
      <c r="R990" s="17">
        <f t="shared" si="46"/>
        <v>41874.771793981483</v>
      </c>
      <c r="S990">
        <f t="shared" si="47"/>
        <v>2014</v>
      </c>
    </row>
    <row r="991" spans="1:19" ht="4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10" t="s">
        <v>8314</v>
      </c>
      <c r="P991" t="s">
        <v>8344</v>
      </c>
      <c r="Q991" s="15">
        <f t="shared" si="45"/>
        <v>42115.853888888887</v>
      </c>
      <c r="R991" s="17">
        <f t="shared" si="46"/>
        <v>42148.853888888887</v>
      </c>
      <c r="S991">
        <f t="shared" si="47"/>
        <v>2015</v>
      </c>
    </row>
    <row r="992" spans="1:19" ht="60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10" t="s">
        <v>8314</v>
      </c>
      <c r="P992" t="s">
        <v>8344</v>
      </c>
      <c r="Q992" s="15">
        <f t="shared" si="45"/>
        <v>42633.841608796298</v>
      </c>
      <c r="R992" s="17">
        <f t="shared" si="46"/>
        <v>42663.841608796298</v>
      </c>
      <c r="S992">
        <f t="shared" si="47"/>
        <v>2016</v>
      </c>
    </row>
    <row r="993" spans="1:19" ht="6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10" t="s">
        <v>8314</v>
      </c>
      <c r="P993" t="s">
        <v>8344</v>
      </c>
      <c r="Q993" s="15">
        <f t="shared" si="45"/>
        <v>42340.972118055557</v>
      </c>
      <c r="R993" s="17">
        <f t="shared" si="46"/>
        <v>42371.972118055557</v>
      </c>
      <c r="S993">
        <f t="shared" si="47"/>
        <v>2015</v>
      </c>
    </row>
    <row r="994" spans="1:19" ht="6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10" t="s">
        <v>8314</v>
      </c>
      <c r="P994" t="s">
        <v>8344</v>
      </c>
      <c r="Q994" s="15">
        <f t="shared" si="45"/>
        <v>42519.6565162037</v>
      </c>
      <c r="R994" s="17">
        <f t="shared" si="46"/>
        <v>42549.6565162037</v>
      </c>
      <c r="S994">
        <f t="shared" si="47"/>
        <v>2016</v>
      </c>
    </row>
    <row r="995" spans="1:19" ht="6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10" t="s">
        <v>8314</v>
      </c>
      <c r="P995" t="s">
        <v>8344</v>
      </c>
      <c r="Q995" s="15">
        <f t="shared" si="45"/>
        <v>42600.278749999998</v>
      </c>
      <c r="R995" s="17">
        <f t="shared" si="46"/>
        <v>42645.278749999998</v>
      </c>
      <c r="S995">
        <f t="shared" si="47"/>
        <v>2016</v>
      </c>
    </row>
    <row r="996" spans="1:19" ht="6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10" t="s">
        <v>8314</v>
      </c>
      <c r="P996" t="s">
        <v>8344</v>
      </c>
      <c r="Q996" s="15">
        <f t="shared" si="45"/>
        <v>42467.581388888888</v>
      </c>
      <c r="R996" s="17">
        <f t="shared" si="46"/>
        <v>42497.581388888888</v>
      </c>
      <c r="S996">
        <f t="shared" si="47"/>
        <v>2016</v>
      </c>
    </row>
    <row r="997" spans="1:19" ht="60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10" t="s">
        <v>8314</v>
      </c>
      <c r="P997" t="s">
        <v>8344</v>
      </c>
      <c r="Q997" s="15">
        <f t="shared" si="45"/>
        <v>42087.668032407411</v>
      </c>
      <c r="R997" s="17">
        <f t="shared" si="46"/>
        <v>42132.668032407411</v>
      </c>
      <c r="S997">
        <f t="shared" si="47"/>
        <v>2015</v>
      </c>
    </row>
    <row r="998" spans="1:19" ht="3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10" t="s">
        <v>8314</v>
      </c>
      <c r="P998" t="s">
        <v>8344</v>
      </c>
      <c r="Q998" s="15">
        <f t="shared" si="45"/>
        <v>42466.826180555552</v>
      </c>
      <c r="R998" s="17">
        <f t="shared" si="46"/>
        <v>42496.826180555552</v>
      </c>
      <c r="S998">
        <f t="shared" si="47"/>
        <v>2016</v>
      </c>
    </row>
    <row r="999" spans="1:19" ht="45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10" t="s">
        <v>8314</v>
      </c>
      <c r="P999" t="s">
        <v>8344</v>
      </c>
      <c r="Q999" s="15">
        <f t="shared" si="45"/>
        <v>41450.681574074071</v>
      </c>
      <c r="R999" s="17">
        <f t="shared" si="46"/>
        <v>41480.681574074071</v>
      </c>
      <c r="S999">
        <f t="shared" si="47"/>
        <v>2013</v>
      </c>
    </row>
    <row r="1000" spans="1:19" ht="30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10" t="s">
        <v>8314</v>
      </c>
      <c r="P1000" t="s">
        <v>8344</v>
      </c>
      <c r="Q1000" s="15">
        <f t="shared" si="45"/>
        <v>41803.880659722221</v>
      </c>
      <c r="R1000" s="17">
        <f t="shared" si="46"/>
        <v>41843.880659722221</v>
      </c>
      <c r="S1000">
        <f t="shared" si="47"/>
        <v>2014</v>
      </c>
    </row>
    <row r="1001" spans="1:19" ht="45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10" t="s">
        <v>8314</v>
      </c>
      <c r="P1001" t="s">
        <v>8344</v>
      </c>
      <c r="Q1001" s="15">
        <f t="shared" si="45"/>
        <v>42103.042546296296</v>
      </c>
      <c r="R1001" s="17">
        <f t="shared" si="46"/>
        <v>42160.875</v>
      </c>
      <c r="S1001">
        <f t="shared" si="47"/>
        <v>2015</v>
      </c>
    </row>
    <row r="1002" spans="1:19" ht="4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10" t="s">
        <v>8314</v>
      </c>
      <c r="P1002" t="s">
        <v>8344</v>
      </c>
      <c r="Q1002" s="15">
        <f t="shared" si="45"/>
        <v>42692.771493055552</v>
      </c>
      <c r="R1002" s="17">
        <f t="shared" si="46"/>
        <v>42722.771493055552</v>
      </c>
      <c r="S1002">
        <f t="shared" si="47"/>
        <v>2016</v>
      </c>
    </row>
    <row r="1003" spans="1:19" ht="60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10" t="s">
        <v>8314</v>
      </c>
      <c r="P1003" t="s">
        <v>8344</v>
      </c>
      <c r="Q1003" s="15">
        <f t="shared" si="45"/>
        <v>42150.71056712963</v>
      </c>
      <c r="R1003" s="17">
        <f t="shared" si="46"/>
        <v>42180.791666666672</v>
      </c>
      <c r="S1003">
        <f t="shared" si="47"/>
        <v>2015</v>
      </c>
    </row>
    <row r="1004" spans="1:19" ht="60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10" t="s">
        <v>8314</v>
      </c>
      <c r="P1004" t="s">
        <v>8344</v>
      </c>
      <c r="Q1004" s="15">
        <f t="shared" si="45"/>
        <v>42289.957175925927</v>
      </c>
      <c r="R1004" s="17">
        <f t="shared" si="46"/>
        <v>42319.998842592591</v>
      </c>
      <c r="S1004">
        <f t="shared" si="47"/>
        <v>2015</v>
      </c>
    </row>
    <row r="1005" spans="1:19" ht="60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10" t="s">
        <v>8320</v>
      </c>
      <c r="P1005" t="s">
        <v>8324</v>
      </c>
      <c r="Q1005" s="15">
        <f t="shared" si="45"/>
        <v>41004.156886574077</v>
      </c>
      <c r="R1005" s="17">
        <f t="shared" si="46"/>
        <v>41045.207638888889</v>
      </c>
      <c r="S1005">
        <f t="shared" si="47"/>
        <v>2012</v>
      </c>
    </row>
    <row r="1006" spans="1:19" ht="60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10" t="s">
        <v>8320</v>
      </c>
      <c r="P1006" t="s">
        <v>8324</v>
      </c>
      <c r="Q1006" s="15">
        <f t="shared" si="45"/>
        <v>40811.120324074072</v>
      </c>
      <c r="R1006" s="17">
        <f t="shared" si="46"/>
        <v>40871.161990740737</v>
      </c>
      <c r="S1006">
        <f t="shared" si="47"/>
        <v>2011</v>
      </c>
    </row>
    <row r="1007" spans="1:19" ht="60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10" t="s">
        <v>8320</v>
      </c>
      <c r="P1007" t="s">
        <v>8324</v>
      </c>
      <c r="Q1007" s="15">
        <f t="shared" si="45"/>
        <v>41034.72216435185</v>
      </c>
      <c r="R1007" s="17">
        <f t="shared" si="46"/>
        <v>41064.72216435185</v>
      </c>
      <c r="S1007">
        <f t="shared" si="47"/>
        <v>2012</v>
      </c>
    </row>
    <row r="1008" spans="1:19" ht="4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10" t="s">
        <v>8320</v>
      </c>
      <c r="P1008" t="s">
        <v>8324</v>
      </c>
      <c r="Q1008" s="15">
        <f t="shared" si="45"/>
        <v>41731.833124999997</v>
      </c>
      <c r="R1008" s="17">
        <f t="shared" si="46"/>
        <v>41763.290972222225</v>
      </c>
      <c r="S1008">
        <f t="shared" si="47"/>
        <v>2014</v>
      </c>
    </row>
    <row r="1009" spans="1:19" ht="60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10" t="s">
        <v>8320</v>
      </c>
      <c r="P1009" t="s">
        <v>8324</v>
      </c>
      <c r="Q1009" s="15">
        <f t="shared" si="45"/>
        <v>41075.835497685184</v>
      </c>
      <c r="R1009" s="17">
        <f t="shared" si="46"/>
        <v>41105.835497685184</v>
      </c>
      <c r="S1009">
        <f t="shared" si="47"/>
        <v>2012</v>
      </c>
    </row>
    <row r="1010" spans="1:19" ht="45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10" t="s">
        <v>8320</v>
      </c>
      <c r="P1010" t="s">
        <v>8324</v>
      </c>
      <c r="Q1010" s="15">
        <f t="shared" si="45"/>
        <v>40860.67050925926</v>
      </c>
      <c r="R1010" s="17">
        <f t="shared" si="46"/>
        <v>40891.207638888889</v>
      </c>
      <c r="S1010">
        <f t="shared" si="47"/>
        <v>2011</v>
      </c>
    </row>
    <row r="1011" spans="1:19" ht="6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10" t="s">
        <v>8320</v>
      </c>
      <c r="P1011" t="s">
        <v>8324</v>
      </c>
      <c r="Q1011" s="15">
        <f t="shared" si="45"/>
        <v>40764.204375000001</v>
      </c>
      <c r="R1011" s="17">
        <f t="shared" si="46"/>
        <v>40794.204375000001</v>
      </c>
      <c r="S1011">
        <f t="shared" si="47"/>
        <v>2011</v>
      </c>
    </row>
    <row r="1012" spans="1:19" ht="6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10" t="s">
        <v>8320</v>
      </c>
      <c r="P1012" t="s">
        <v>8324</v>
      </c>
      <c r="Q1012" s="15">
        <f t="shared" si="45"/>
        <v>40395.714722222219</v>
      </c>
      <c r="R1012" s="17">
        <f t="shared" si="46"/>
        <v>40432.165972222225</v>
      </c>
      <c r="S1012">
        <f t="shared" si="47"/>
        <v>2010</v>
      </c>
    </row>
    <row r="1013" spans="1:19" ht="3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10" t="s">
        <v>8320</v>
      </c>
      <c r="P1013" t="s">
        <v>8324</v>
      </c>
      <c r="Q1013" s="15">
        <f t="shared" si="45"/>
        <v>41453.076319444444</v>
      </c>
      <c r="R1013" s="17">
        <f t="shared" si="46"/>
        <v>41488.076319444444</v>
      </c>
      <c r="S1013">
        <f t="shared" si="47"/>
        <v>2013</v>
      </c>
    </row>
    <row r="1014" spans="1:19" ht="6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10" t="s">
        <v>8320</v>
      </c>
      <c r="P1014" t="s">
        <v>8324</v>
      </c>
      <c r="Q1014" s="15">
        <f t="shared" si="45"/>
        <v>41299.381423611114</v>
      </c>
      <c r="R1014" s="17">
        <f t="shared" si="46"/>
        <v>41329.381423611114</v>
      </c>
      <c r="S1014">
        <f t="shared" si="47"/>
        <v>2013</v>
      </c>
    </row>
    <row r="1015" spans="1:19" ht="60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10" t="s">
        <v>8320</v>
      </c>
      <c r="P1015" t="s">
        <v>8324</v>
      </c>
      <c r="Q1015" s="15">
        <f t="shared" si="45"/>
        <v>40555.322662037033</v>
      </c>
      <c r="R1015" s="17">
        <f t="shared" si="46"/>
        <v>40603.833333333336</v>
      </c>
      <c r="S1015">
        <f t="shared" si="47"/>
        <v>2011</v>
      </c>
    </row>
    <row r="1016" spans="1:19" ht="4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10" t="s">
        <v>8320</v>
      </c>
      <c r="P1016" t="s">
        <v>8324</v>
      </c>
      <c r="Q1016" s="15">
        <f t="shared" si="45"/>
        <v>40763.707546296297</v>
      </c>
      <c r="R1016" s="17">
        <f t="shared" si="46"/>
        <v>40823.707546296297</v>
      </c>
      <c r="S1016">
        <f t="shared" si="47"/>
        <v>2011</v>
      </c>
    </row>
    <row r="1017" spans="1:19" ht="45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10" t="s">
        <v>8320</v>
      </c>
      <c r="P1017" t="s">
        <v>8324</v>
      </c>
      <c r="Q1017" s="15">
        <f t="shared" si="45"/>
        <v>41205.854537037041</v>
      </c>
      <c r="R1017" s="17">
        <f t="shared" si="46"/>
        <v>41265.896203703705</v>
      </c>
      <c r="S1017">
        <f t="shared" si="47"/>
        <v>2012</v>
      </c>
    </row>
    <row r="1018" spans="1:19" ht="60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10" t="s">
        <v>8320</v>
      </c>
      <c r="P1018" t="s">
        <v>8324</v>
      </c>
      <c r="Q1018" s="15">
        <f t="shared" si="45"/>
        <v>40939.02002314815</v>
      </c>
      <c r="R1018" s="17">
        <f t="shared" si="46"/>
        <v>40973.125</v>
      </c>
      <c r="S1018">
        <f t="shared" si="47"/>
        <v>2012</v>
      </c>
    </row>
    <row r="1019" spans="1:19" ht="45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10" t="s">
        <v>8320</v>
      </c>
      <c r="P1019" t="s">
        <v>8324</v>
      </c>
      <c r="Q1019" s="15">
        <f t="shared" si="45"/>
        <v>40758.733483796292</v>
      </c>
      <c r="R1019" s="17">
        <f t="shared" si="46"/>
        <v>40818.733483796292</v>
      </c>
      <c r="S1019">
        <f t="shared" si="47"/>
        <v>2011</v>
      </c>
    </row>
    <row r="1020" spans="1:19" ht="45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10" t="s">
        <v>8320</v>
      </c>
      <c r="P1020" t="s">
        <v>8324</v>
      </c>
      <c r="Q1020" s="15">
        <f t="shared" si="45"/>
        <v>41192.758506944447</v>
      </c>
      <c r="R1020" s="17">
        <f t="shared" si="46"/>
        <v>41208.165972222225</v>
      </c>
      <c r="S1020">
        <f t="shared" si="47"/>
        <v>2012</v>
      </c>
    </row>
    <row r="1021" spans="1:19" ht="60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10" t="s">
        <v>8320</v>
      </c>
      <c r="P1021" t="s">
        <v>8324</v>
      </c>
      <c r="Q1021" s="15">
        <f t="shared" si="45"/>
        <v>40818.58489583333</v>
      </c>
      <c r="R1021" s="17">
        <f t="shared" si="46"/>
        <v>40878.626562500001</v>
      </c>
      <c r="S1021">
        <f t="shared" si="47"/>
        <v>2011</v>
      </c>
    </row>
    <row r="1022" spans="1:19" ht="4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10" t="s">
        <v>8320</v>
      </c>
      <c r="P1022" t="s">
        <v>8324</v>
      </c>
      <c r="Q1022" s="15">
        <f t="shared" si="45"/>
        <v>40946.11383101852</v>
      </c>
      <c r="R1022" s="17">
        <f t="shared" si="46"/>
        <v>40976.11383101852</v>
      </c>
      <c r="S1022">
        <f t="shared" si="47"/>
        <v>2012</v>
      </c>
    </row>
    <row r="1023" spans="1:19" ht="15.75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10" t="s">
        <v>8320</v>
      </c>
      <c r="P1023" t="s">
        <v>8324</v>
      </c>
      <c r="Q1023" s="15">
        <f t="shared" si="45"/>
        <v>42173.746342592596</v>
      </c>
      <c r="R1023" s="17">
        <f t="shared" si="46"/>
        <v>42187.152777777781</v>
      </c>
      <c r="S1023">
        <f t="shared" si="47"/>
        <v>2015</v>
      </c>
    </row>
    <row r="1024" spans="1:19" ht="60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10" t="s">
        <v>8320</v>
      </c>
      <c r="P1024" t="s">
        <v>8324</v>
      </c>
      <c r="Q1024" s="15">
        <f t="shared" si="45"/>
        <v>41074.834965277776</v>
      </c>
      <c r="R1024" s="17">
        <f t="shared" si="46"/>
        <v>41090.165972222225</v>
      </c>
      <c r="S1024">
        <f t="shared" si="47"/>
        <v>2012</v>
      </c>
    </row>
    <row r="1025" spans="1:19" ht="60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10" t="s">
        <v>8320</v>
      </c>
      <c r="P1025" t="s">
        <v>8324</v>
      </c>
      <c r="Q1025" s="15">
        <f t="shared" si="45"/>
        <v>40892.149467592593</v>
      </c>
      <c r="R1025" s="17">
        <f t="shared" si="46"/>
        <v>40952.149467592593</v>
      </c>
      <c r="S1025">
        <f t="shared" si="47"/>
        <v>2011</v>
      </c>
    </row>
    <row r="1026" spans="1:19" ht="6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10" t="s">
        <v>8320</v>
      </c>
      <c r="P1026" t="s">
        <v>8324</v>
      </c>
      <c r="Q1026" s="15">
        <f t="shared" ref="Q1026:Q1089" si="48">(((J1026/60)/60)/24)+DATE(1970,1,1)</f>
        <v>40638.868611111109</v>
      </c>
      <c r="R1026" s="17">
        <f t="shared" ref="R1026:R1089" si="49">(((I1026/60)/60)/24)+DATE(1970,1,1)</f>
        <v>40668.868611111109</v>
      </c>
      <c r="S1026">
        <f t="shared" ref="S1026:S1089" si="50">YEAR(Q:Q)</f>
        <v>2011</v>
      </c>
    </row>
    <row r="1027" spans="1:19" ht="3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10" t="s">
        <v>8320</v>
      </c>
      <c r="P1027" t="s">
        <v>8324</v>
      </c>
      <c r="Q1027" s="15">
        <f t="shared" si="48"/>
        <v>41192.754942129628</v>
      </c>
      <c r="R1027" s="17">
        <f t="shared" si="49"/>
        <v>41222.7966087963</v>
      </c>
      <c r="S1027">
        <f t="shared" si="50"/>
        <v>2012</v>
      </c>
    </row>
    <row r="1028" spans="1:19" ht="45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10" t="s">
        <v>8320</v>
      </c>
      <c r="P1028" t="s">
        <v>8324</v>
      </c>
      <c r="Q1028" s="15">
        <f t="shared" si="48"/>
        <v>41394.074467592596</v>
      </c>
      <c r="R1028" s="17">
        <f t="shared" si="49"/>
        <v>41425</v>
      </c>
      <c r="S1028">
        <f t="shared" si="50"/>
        <v>2013</v>
      </c>
    </row>
    <row r="1029" spans="1:19" ht="45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10" t="s">
        <v>8320</v>
      </c>
      <c r="P1029" t="s">
        <v>8324</v>
      </c>
      <c r="Q1029" s="15">
        <f t="shared" si="48"/>
        <v>41951.788807870369</v>
      </c>
      <c r="R1029" s="17">
        <f t="shared" si="49"/>
        <v>41964.166666666672</v>
      </c>
      <c r="S1029">
        <f t="shared" si="50"/>
        <v>2014</v>
      </c>
    </row>
    <row r="1030" spans="1:19" ht="60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10" t="s">
        <v>8320</v>
      </c>
      <c r="P1030" t="s">
        <v>8324</v>
      </c>
      <c r="Q1030" s="15">
        <f t="shared" si="48"/>
        <v>41270.21497685185</v>
      </c>
      <c r="R1030" s="17">
        <f t="shared" si="49"/>
        <v>41300.21497685185</v>
      </c>
      <c r="S1030">
        <f t="shared" si="50"/>
        <v>2012</v>
      </c>
    </row>
    <row r="1031" spans="1:19" ht="4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10" t="s">
        <v>8320</v>
      </c>
      <c r="P1031" t="s">
        <v>8324</v>
      </c>
      <c r="Q1031" s="15">
        <f t="shared" si="48"/>
        <v>41934.71056712963</v>
      </c>
      <c r="R1031" s="17">
        <f t="shared" si="49"/>
        <v>41955.752233796295</v>
      </c>
      <c r="S1031">
        <f t="shared" si="50"/>
        <v>2014</v>
      </c>
    </row>
    <row r="1032" spans="1:19" ht="6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10" t="s">
        <v>8320</v>
      </c>
      <c r="P1032" t="s">
        <v>8324</v>
      </c>
      <c r="Q1032" s="15">
        <f t="shared" si="48"/>
        <v>41135.175694444442</v>
      </c>
      <c r="R1032" s="17">
        <f t="shared" si="49"/>
        <v>41162.163194444445</v>
      </c>
      <c r="S1032">
        <f t="shared" si="50"/>
        <v>2012</v>
      </c>
    </row>
    <row r="1033" spans="1:19" ht="4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10" t="s">
        <v>8320</v>
      </c>
      <c r="P1033" t="s">
        <v>8324</v>
      </c>
      <c r="Q1033" s="15">
        <f t="shared" si="48"/>
        <v>42160.708530092597</v>
      </c>
      <c r="R1033" s="17">
        <f t="shared" si="49"/>
        <v>42190.708530092597</v>
      </c>
      <c r="S1033">
        <f t="shared" si="50"/>
        <v>2015</v>
      </c>
    </row>
    <row r="1034" spans="1:19" ht="30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10" t="s">
        <v>8320</v>
      </c>
      <c r="P1034" t="s">
        <v>8324</v>
      </c>
      <c r="Q1034" s="15">
        <f t="shared" si="48"/>
        <v>41759.670937499999</v>
      </c>
      <c r="R1034" s="17">
        <f t="shared" si="49"/>
        <v>41787.207638888889</v>
      </c>
      <c r="S1034">
        <f t="shared" si="50"/>
        <v>2014</v>
      </c>
    </row>
    <row r="1035" spans="1:19" ht="60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10" t="s">
        <v>8320</v>
      </c>
      <c r="P1035" t="s">
        <v>8324</v>
      </c>
      <c r="Q1035" s="15">
        <f t="shared" si="48"/>
        <v>40703.197048611109</v>
      </c>
      <c r="R1035" s="17">
        <f t="shared" si="49"/>
        <v>40770.041666666664</v>
      </c>
      <c r="S1035">
        <f t="shared" si="50"/>
        <v>2011</v>
      </c>
    </row>
    <row r="1036" spans="1:19" ht="4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10" t="s">
        <v>8320</v>
      </c>
      <c r="P1036" t="s">
        <v>8324</v>
      </c>
      <c r="Q1036" s="15">
        <f t="shared" si="48"/>
        <v>41365.928159722222</v>
      </c>
      <c r="R1036" s="17">
        <f t="shared" si="49"/>
        <v>41379.928159722222</v>
      </c>
      <c r="S1036">
        <f t="shared" si="50"/>
        <v>2013</v>
      </c>
    </row>
    <row r="1037" spans="1:19" ht="3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10" t="s">
        <v>8320</v>
      </c>
      <c r="P1037" t="s">
        <v>8324</v>
      </c>
      <c r="Q1037" s="15">
        <f t="shared" si="48"/>
        <v>41870.86546296296</v>
      </c>
      <c r="R1037" s="17">
        <f t="shared" si="49"/>
        <v>41905.86546296296</v>
      </c>
      <c r="S1037">
        <f t="shared" si="50"/>
        <v>2014</v>
      </c>
    </row>
    <row r="1038" spans="1:19" ht="6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10" t="s">
        <v>8320</v>
      </c>
      <c r="P1038" t="s">
        <v>8324</v>
      </c>
      <c r="Q1038" s="15">
        <f t="shared" si="48"/>
        <v>40458.815625000003</v>
      </c>
      <c r="R1038" s="17">
        <f t="shared" si="49"/>
        <v>40521.207638888889</v>
      </c>
      <c r="S1038">
        <f t="shared" si="50"/>
        <v>2010</v>
      </c>
    </row>
    <row r="1039" spans="1:19" ht="45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10" t="s">
        <v>8320</v>
      </c>
      <c r="P1039" t="s">
        <v>8324</v>
      </c>
      <c r="Q1039" s="15">
        <f t="shared" si="48"/>
        <v>40564.081030092595</v>
      </c>
      <c r="R1039" s="17">
        <f t="shared" si="49"/>
        <v>40594.081030092595</v>
      </c>
      <c r="S1039">
        <f t="shared" si="50"/>
        <v>2011</v>
      </c>
    </row>
    <row r="1040" spans="1:19" ht="45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10" t="s">
        <v>8320</v>
      </c>
      <c r="P1040" t="s">
        <v>8324</v>
      </c>
      <c r="Q1040" s="15">
        <f t="shared" si="48"/>
        <v>41136.777812500004</v>
      </c>
      <c r="R1040" s="17">
        <f t="shared" si="49"/>
        <v>41184.777812500004</v>
      </c>
      <c r="S1040">
        <f t="shared" si="50"/>
        <v>2012</v>
      </c>
    </row>
    <row r="1041" spans="1:19" ht="60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10" t="s">
        <v>8320</v>
      </c>
      <c r="P1041" t="s">
        <v>8324</v>
      </c>
      <c r="Q1041" s="15">
        <f t="shared" si="48"/>
        <v>42290.059594907405</v>
      </c>
      <c r="R1041" s="17">
        <f t="shared" si="49"/>
        <v>42304.207638888889</v>
      </c>
      <c r="S1041">
        <f t="shared" si="50"/>
        <v>2015</v>
      </c>
    </row>
    <row r="1042" spans="1:19" ht="3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10" t="s">
        <v>8320</v>
      </c>
      <c r="P1042" t="s">
        <v>8324</v>
      </c>
      <c r="Q1042" s="15">
        <f t="shared" si="48"/>
        <v>40718.839537037034</v>
      </c>
      <c r="R1042" s="17">
        <f t="shared" si="49"/>
        <v>40748.839537037034</v>
      </c>
      <c r="S1042">
        <f t="shared" si="50"/>
        <v>2011</v>
      </c>
    </row>
    <row r="1043" spans="1:19" ht="4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10" t="s">
        <v>8320</v>
      </c>
      <c r="P1043" t="s">
        <v>8324</v>
      </c>
      <c r="Q1043" s="15">
        <f t="shared" si="48"/>
        <v>41107.130150462966</v>
      </c>
      <c r="R1043" s="17">
        <f t="shared" si="49"/>
        <v>41137.130150462966</v>
      </c>
      <c r="S1043">
        <f t="shared" si="50"/>
        <v>2012</v>
      </c>
    </row>
    <row r="1044" spans="1:19" ht="4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10" t="s">
        <v>8320</v>
      </c>
      <c r="P1044" t="s">
        <v>8324</v>
      </c>
      <c r="Q1044" s="15">
        <f t="shared" si="48"/>
        <v>41591.964537037034</v>
      </c>
      <c r="R1044" s="17">
        <f t="shared" si="49"/>
        <v>41640.964537037034</v>
      </c>
      <c r="S1044">
        <f t="shared" si="50"/>
        <v>2013</v>
      </c>
    </row>
    <row r="1045" spans="1:19" ht="3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10" t="s">
        <v>8320</v>
      </c>
      <c r="P1045" t="s">
        <v>8321</v>
      </c>
      <c r="Q1045" s="15">
        <f t="shared" si="48"/>
        <v>42240.852534722217</v>
      </c>
      <c r="R1045" s="17">
        <f t="shared" si="49"/>
        <v>42270.852534722217</v>
      </c>
      <c r="S1045">
        <f t="shared" si="50"/>
        <v>2015</v>
      </c>
    </row>
    <row r="1046" spans="1:19" ht="6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10" t="s">
        <v>8320</v>
      </c>
      <c r="P1046" t="s">
        <v>8321</v>
      </c>
      <c r="Q1046" s="15">
        <f t="shared" si="48"/>
        <v>41813.766099537039</v>
      </c>
      <c r="R1046" s="17">
        <f t="shared" si="49"/>
        <v>41844.766099537039</v>
      </c>
      <c r="S1046">
        <f t="shared" si="50"/>
        <v>2014</v>
      </c>
    </row>
    <row r="1047" spans="1:19" ht="4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10" t="s">
        <v>8320</v>
      </c>
      <c r="P1047" t="s">
        <v>8321</v>
      </c>
      <c r="Q1047" s="15">
        <f t="shared" si="48"/>
        <v>42111.899537037039</v>
      </c>
      <c r="R1047" s="17">
        <f t="shared" si="49"/>
        <v>42163.159722222219</v>
      </c>
      <c r="S1047">
        <f t="shared" si="50"/>
        <v>2015</v>
      </c>
    </row>
    <row r="1048" spans="1:19" ht="3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10" t="s">
        <v>8320</v>
      </c>
      <c r="P1048" t="s">
        <v>8321</v>
      </c>
      <c r="Q1048" s="15">
        <f t="shared" si="48"/>
        <v>42515.71775462963</v>
      </c>
      <c r="R1048" s="17">
        <f t="shared" si="49"/>
        <v>42546.165972222225</v>
      </c>
      <c r="S1048">
        <f t="shared" si="50"/>
        <v>2016</v>
      </c>
    </row>
    <row r="1049" spans="1:19" ht="6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10" t="s">
        <v>8320</v>
      </c>
      <c r="P1049" t="s">
        <v>8321</v>
      </c>
      <c r="Q1049" s="15">
        <f t="shared" si="48"/>
        <v>42438.667071759264</v>
      </c>
      <c r="R1049" s="17">
        <f t="shared" si="49"/>
        <v>42468.625405092593</v>
      </c>
      <c r="S1049">
        <f t="shared" si="50"/>
        <v>2016</v>
      </c>
    </row>
    <row r="1050" spans="1:19" ht="60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10" t="s">
        <v>8320</v>
      </c>
      <c r="P1050" t="s">
        <v>8321</v>
      </c>
      <c r="Q1050" s="15">
        <f t="shared" si="48"/>
        <v>41933.838171296295</v>
      </c>
      <c r="R1050" s="17">
        <f t="shared" si="49"/>
        <v>41978.879837962959</v>
      </c>
      <c r="S1050">
        <f t="shared" si="50"/>
        <v>2014</v>
      </c>
    </row>
    <row r="1051" spans="1:19" ht="30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10" t="s">
        <v>8320</v>
      </c>
      <c r="P1051" t="s">
        <v>8321</v>
      </c>
      <c r="Q1051" s="15">
        <f t="shared" si="48"/>
        <v>41153.066400462965</v>
      </c>
      <c r="R1051" s="17">
        <f t="shared" si="49"/>
        <v>41167.066400462965</v>
      </c>
      <c r="S1051">
        <f t="shared" si="50"/>
        <v>2012</v>
      </c>
    </row>
    <row r="1052" spans="1:19" ht="45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10" t="s">
        <v>8320</v>
      </c>
      <c r="P1052" t="s">
        <v>8321</v>
      </c>
      <c r="Q1052" s="15">
        <f t="shared" si="48"/>
        <v>42745.600243055553</v>
      </c>
      <c r="R1052" s="17">
        <f t="shared" si="49"/>
        <v>42776.208333333328</v>
      </c>
      <c r="S1052">
        <f t="shared" si="50"/>
        <v>2017</v>
      </c>
    </row>
    <row r="1053" spans="1:19" ht="60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10" t="s">
        <v>8320</v>
      </c>
      <c r="P1053" t="s">
        <v>8321</v>
      </c>
      <c r="Q1053" s="15">
        <f t="shared" si="48"/>
        <v>42793.700821759259</v>
      </c>
      <c r="R1053" s="17">
        <f t="shared" si="49"/>
        <v>42796.700821759259</v>
      </c>
      <c r="S1053">
        <f t="shared" si="50"/>
        <v>2017</v>
      </c>
    </row>
    <row r="1054" spans="1:19" ht="45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10" t="s">
        <v>8320</v>
      </c>
      <c r="P1054" t="s">
        <v>8321</v>
      </c>
      <c r="Q1054" s="15">
        <f t="shared" si="48"/>
        <v>42198.750254629631</v>
      </c>
      <c r="R1054" s="17">
        <f t="shared" si="49"/>
        <v>42238.750254629631</v>
      </c>
      <c r="S1054">
        <f t="shared" si="50"/>
        <v>2015</v>
      </c>
    </row>
    <row r="1055" spans="1:19" ht="4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10" t="s">
        <v>8320</v>
      </c>
      <c r="P1055" t="s">
        <v>8321</v>
      </c>
      <c r="Q1055" s="15">
        <f t="shared" si="48"/>
        <v>42141.95711805555</v>
      </c>
      <c r="R1055" s="17">
        <f t="shared" si="49"/>
        <v>42177.208333333328</v>
      </c>
      <c r="S1055">
        <f t="shared" si="50"/>
        <v>2015</v>
      </c>
    </row>
    <row r="1056" spans="1:19" ht="45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10" t="s">
        <v>8320</v>
      </c>
      <c r="P1056" t="s">
        <v>8321</v>
      </c>
      <c r="Q1056" s="15">
        <f t="shared" si="48"/>
        <v>42082.580092592587</v>
      </c>
      <c r="R1056" s="17">
        <f t="shared" si="49"/>
        <v>42112.580092592587</v>
      </c>
      <c r="S1056">
        <f t="shared" si="50"/>
        <v>2015</v>
      </c>
    </row>
    <row r="1057" spans="1:19" ht="6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10" t="s">
        <v>8320</v>
      </c>
      <c r="P1057" t="s">
        <v>8321</v>
      </c>
      <c r="Q1057" s="15">
        <f t="shared" si="48"/>
        <v>41495.692627314813</v>
      </c>
      <c r="R1057" s="17">
        <f t="shared" si="49"/>
        <v>41527.165972222225</v>
      </c>
      <c r="S1057">
        <f t="shared" si="50"/>
        <v>2013</v>
      </c>
    </row>
    <row r="1058" spans="1:19" ht="6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10" t="s">
        <v>8320</v>
      </c>
      <c r="P1058" t="s">
        <v>8321</v>
      </c>
      <c r="Q1058" s="15">
        <f t="shared" si="48"/>
        <v>42465.542905092589</v>
      </c>
      <c r="R1058" s="17">
        <f t="shared" si="49"/>
        <v>42495.542905092589</v>
      </c>
      <c r="S1058">
        <f t="shared" si="50"/>
        <v>2016</v>
      </c>
    </row>
    <row r="1059" spans="1:19" ht="60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10" t="s">
        <v>8320</v>
      </c>
      <c r="P1059" t="s">
        <v>8321</v>
      </c>
      <c r="Q1059" s="15">
        <f t="shared" si="48"/>
        <v>42565.009097222224</v>
      </c>
      <c r="R1059" s="17">
        <f t="shared" si="49"/>
        <v>42572.009097222224</v>
      </c>
      <c r="S1059">
        <f t="shared" si="50"/>
        <v>2016</v>
      </c>
    </row>
    <row r="1060" spans="1:19" ht="45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10" t="s">
        <v>8320</v>
      </c>
      <c r="P1060" t="s">
        <v>8321</v>
      </c>
      <c r="Q1060" s="15">
        <f t="shared" si="48"/>
        <v>42096.633206018523</v>
      </c>
      <c r="R1060" s="17">
        <f t="shared" si="49"/>
        <v>42126.633206018523</v>
      </c>
      <c r="S1060">
        <f t="shared" si="50"/>
        <v>2015</v>
      </c>
    </row>
    <row r="1061" spans="1:19" ht="75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10" t="s">
        <v>8320</v>
      </c>
      <c r="P1061" t="s">
        <v>8321</v>
      </c>
      <c r="Q1061" s="15">
        <f t="shared" si="48"/>
        <v>42502.250775462962</v>
      </c>
      <c r="R1061" s="17">
        <f t="shared" si="49"/>
        <v>42527.250775462962</v>
      </c>
      <c r="S1061">
        <f t="shared" si="50"/>
        <v>2016</v>
      </c>
    </row>
    <row r="1062" spans="1:19" ht="45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10" t="s">
        <v>8320</v>
      </c>
      <c r="P1062" t="s">
        <v>8321</v>
      </c>
      <c r="Q1062" s="15">
        <f t="shared" si="48"/>
        <v>42723.63653935185</v>
      </c>
      <c r="R1062" s="17">
        <f t="shared" si="49"/>
        <v>42753.63653935185</v>
      </c>
      <c r="S1062">
        <f t="shared" si="50"/>
        <v>2016</v>
      </c>
    </row>
    <row r="1063" spans="1:19" ht="45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10" t="s">
        <v>8320</v>
      </c>
      <c r="P1063" t="s">
        <v>8321</v>
      </c>
      <c r="Q1063" s="15">
        <f t="shared" si="48"/>
        <v>42075.171203703707</v>
      </c>
      <c r="R1063" s="17">
        <f t="shared" si="49"/>
        <v>42105.171203703707</v>
      </c>
      <c r="S1063">
        <f t="shared" si="50"/>
        <v>2015</v>
      </c>
    </row>
    <row r="1064" spans="1:19" ht="45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10" t="s">
        <v>8320</v>
      </c>
      <c r="P1064" t="s">
        <v>8321</v>
      </c>
      <c r="Q1064" s="15">
        <f t="shared" si="48"/>
        <v>42279.669768518521</v>
      </c>
      <c r="R1064" s="17">
        <f t="shared" si="49"/>
        <v>42321.711435185185</v>
      </c>
      <c r="S1064">
        <f t="shared" si="50"/>
        <v>2015</v>
      </c>
    </row>
    <row r="1065" spans="1:19" ht="60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10" t="s">
        <v>8328</v>
      </c>
      <c r="P1065" t="s">
        <v>8346</v>
      </c>
      <c r="Q1065" s="15">
        <f t="shared" si="48"/>
        <v>42773.005243055552</v>
      </c>
      <c r="R1065" s="17">
        <f t="shared" si="49"/>
        <v>42787.005243055552</v>
      </c>
      <c r="S1065">
        <f t="shared" si="50"/>
        <v>2017</v>
      </c>
    </row>
    <row r="1066" spans="1:19" ht="4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10" t="s">
        <v>8328</v>
      </c>
      <c r="P1066" t="s">
        <v>8346</v>
      </c>
      <c r="Q1066" s="15">
        <f t="shared" si="48"/>
        <v>41879.900752314818</v>
      </c>
      <c r="R1066" s="17">
        <f t="shared" si="49"/>
        <v>41914.900752314818</v>
      </c>
      <c r="S1066">
        <f t="shared" si="50"/>
        <v>2014</v>
      </c>
    </row>
    <row r="1067" spans="1:19" ht="60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10" t="s">
        <v>8328</v>
      </c>
      <c r="P1067" t="s">
        <v>8346</v>
      </c>
      <c r="Q1067" s="15">
        <f t="shared" si="48"/>
        <v>42745.365474537044</v>
      </c>
      <c r="R1067" s="17">
        <f t="shared" si="49"/>
        <v>42775.208333333328</v>
      </c>
      <c r="S1067">
        <f t="shared" si="50"/>
        <v>2017</v>
      </c>
    </row>
    <row r="1068" spans="1:19" ht="6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10" t="s">
        <v>8328</v>
      </c>
      <c r="P1068" t="s">
        <v>8346</v>
      </c>
      <c r="Q1068" s="15">
        <f t="shared" si="48"/>
        <v>42380.690289351856</v>
      </c>
      <c r="R1068" s="17">
        <f t="shared" si="49"/>
        <v>42394.666666666672</v>
      </c>
      <c r="S1068">
        <f t="shared" si="50"/>
        <v>2016</v>
      </c>
    </row>
    <row r="1069" spans="1:19" ht="60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10" t="s">
        <v>8328</v>
      </c>
      <c r="P1069" t="s">
        <v>8346</v>
      </c>
      <c r="Q1069" s="15">
        <f t="shared" si="48"/>
        <v>41319.349988425929</v>
      </c>
      <c r="R1069" s="17">
        <f t="shared" si="49"/>
        <v>41359.349988425929</v>
      </c>
      <c r="S1069">
        <f t="shared" si="50"/>
        <v>2013</v>
      </c>
    </row>
    <row r="1070" spans="1:19" ht="45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10" t="s">
        <v>8328</v>
      </c>
      <c r="P1070" t="s">
        <v>8346</v>
      </c>
      <c r="Q1070" s="15">
        <f t="shared" si="48"/>
        <v>42583.615081018521</v>
      </c>
      <c r="R1070" s="17">
        <f t="shared" si="49"/>
        <v>42620.083333333328</v>
      </c>
      <c r="S1070">
        <f t="shared" si="50"/>
        <v>2016</v>
      </c>
    </row>
    <row r="1071" spans="1:19" ht="60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10" t="s">
        <v>8328</v>
      </c>
      <c r="P1071" t="s">
        <v>8346</v>
      </c>
      <c r="Q1071" s="15">
        <f t="shared" si="48"/>
        <v>42068.209097222221</v>
      </c>
      <c r="R1071" s="17">
        <f t="shared" si="49"/>
        <v>42097.165972222225</v>
      </c>
      <c r="S1071">
        <f t="shared" si="50"/>
        <v>2015</v>
      </c>
    </row>
    <row r="1072" spans="1:19" ht="45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10" t="s">
        <v>8328</v>
      </c>
      <c r="P1072" t="s">
        <v>8346</v>
      </c>
      <c r="Q1072" s="15">
        <f t="shared" si="48"/>
        <v>42633.586122685185</v>
      </c>
      <c r="R1072" s="17">
        <f t="shared" si="49"/>
        <v>42668.708333333328</v>
      </c>
      <c r="S1072">
        <f t="shared" si="50"/>
        <v>2016</v>
      </c>
    </row>
    <row r="1073" spans="1:19" ht="60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10" t="s">
        <v>8328</v>
      </c>
      <c r="P1073" t="s">
        <v>8346</v>
      </c>
      <c r="Q1073" s="15">
        <f t="shared" si="48"/>
        <v>42467.788194444445</v>
      </c>
      <c r="R1073" s="17">
        <f t="shared" si="49"/>
        <v>42481.916666666672</v>
      </c>
      <c r="S1073">
        <f t="shared" si="50"/>
        <v>2016</v>
      </c>
    </row>
    <row r="1074" spans="1:19" ht="45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10" t="s">
        <v>8328</v>
      </c>
      <c r="P1074" t="s">
        <v>8346</v>
      </c>
      <c r="Q1074" s="15">
        <f t="shared" si="48"/>
        <v>42417.625046296293</v>
      </c>
      <c r="R1074" s="17">
        <f t="shared" si="49"/>
        <v>42452.290972222225</v>
      </c>
      <c r="S1074">
        <f t="shared" si="50"/>
        <v>2016</v>
      </c>
    </row>
    <row r="1075" spans="1:19" ht="6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10" t="s">
        <v>8328</v>
      </c>
      <c r="P1075" t="s">
        <v>8346</v>
      </c>
      <c r="Q1075" s="15">
        <f t="shared" si="48"/>
        <v>42768.833645833336</v>
      </c>
      <c r="R1075" s="17">
        <f t="shared" si="49"/>
        <v>42780.833645833336</v>
      </c>
      <c r="S1075">
        <f t="shared" si="50"/>
        <v>2017</v>
      </c>
    </row>
    <row r="1076" spans="1:19" ht="60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10" t="s">
        <v>8328</v>
      </c>
      <c r="P1076" t="s">
        <v>8346</v>
      </c>
      <c r="Q1076" s="15">
        <f t="shared" si="48"/>
        <v>42691.8512037037</v>
      </c>
      <c r="R1076" s="17">
        <f t="shared" si="49"/>
        <v>42719.958333333328</v>
      </c>
      <c r="S1076">
        <f t="shared" si="50"/>
        <v>2016</v>
      </c>
    </row>
    <row r="1077" spans="1:19" ht="60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10" t="s">
        <v>8328</v>
      </c>
      <c r="P1077" t="s">
        <v>8346</v>
      </c>
      <c r="Q1077" s="15">
        <f t="shared" si="48"/>
        <v>42664.405925925923</v>
      </c>
      <c r="R1077" s="17">
        <f t="shared" si="49"/>
        <v>42695.207638888889</v>
      </c>
      <c r="S1077">
        <f t="shared" si="50"/>
        <v>2016</v>
      </c>
    </row>
    <row r="1078" spans="1:19" ht="6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10" t="s">
        <v>8328</v>
      </c>
      <c r="P1078" t="s">
        <v>8346</v>
      </c>
      <c r="Q1078" s="15">
        <f t="shared" si="48"/>
        <v>42425.757986111115</v>
      </c>
      <c r="R1078" s="17">
        <f t="shared" si="49"/>
        <v>42455.716319444444</v>
      </c>
      <c r="S1078">
        <f t="shared" si="50"/>
        <v>2016</v>
      </c>
    </row>
    <row r="1079" spans="1:19" ht="3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10" t="s">
        <v>8328</v>
      </c>
      <c r="P1079" t="s">
        <v>8346</v>
      </c>
      <c r="Q1079" s="15">
        <f t="shared" si="48"/>
        <v>42197.771990740745</v>
      </c>
      <c r="R1079" s="17">
        <f t="shared" si="49"/>
        <v>42227.771990740745</v>
      </c>
      <c r="S1079">
        <f t="shared" si="50"/>
        <v>2015</v>
      </c>
    </row>
    <row r="1080" spans="1:19" ht="30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10" t="s">
        <v>8328</v>
      </c>
      <c r="P1080" t="s">
        <v>8346</v>
      </c>
      <c r="Q1080" s="15">
        <f t="shared" si="48"/>
        <v>42675.487291666665</v>
      </c>
      <c r="R1080" s="17">
        <f t="shared" si="49"/>
        <v>42706.291666666672</v>
      </c>
      <c r="S1080">
        <f t="shared" si="50"/>
        <v>2016</v>
      </c>
    </row>
    <row r="1081" spans="1:19" ht="45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10" t="s">
        <v>8328</v>
      </c>
      <c r="P1081" t="s">
        <v>8346</v>
      </c>
      <c r="Q1081" s="15">
        <f t="shared" si="48"/>
        <v>42033.584016203706</v>
      </c>
      <c r="R1081" s="17">
        <f t="shared" si="49"/>
        <v>42063.584016203706</v>
      </c>
      <c r="S1081">
        <f t="shared" si="50"/>
        <v>2015</v>
      </c>
    </row>
    <row r="1082" spans="1:19" ht="60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10" t="s">
        <v>8328</v>
      </c>
      <c r="P1082" t="s">
        <v>8346</v>
      </c>
      <c r="Q1082" s="15">
        <f t="shared" si="48"/>
        <v>42292.513888888891</v>
      </c>
      <c r="R1082" s="17">
        <f t="shared" si="49"/>
        <v>42322.555555555555</v>
      </c>
      <c r="S1082">
        <f t="shared" si="50"/>
        <v>2015</v>
      </c>
    </row>
    <row r="1083" spans="1:19" ht="30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10" t="s">
        <v>8328</v>
      </c>
      <c r="P1083" t="s">
        <v>8346</v>
      </c>
      <c r="Q1083" s="15">
        <f t="shared" si="48"/>
        <v>42262.416643518518</v>
      </c>
      <c r="R1083" s="17">
        <f t="shared" si="49"/>
        <v>42292.416643518518</v>
      </c>
      <c r="S1083">
        <f t="shared" si="50"/>
        <v>2015</v>
      </c>
    </row>
    <row r="1084" spans="1:19" ht="60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10" t="s">
        <v>8328</v>
      </c>
      <c r="P1084" t="s">
        <v>8346</v>
      </c>
      <c r="Q1084" s="15">
        <f t="shared" si="48"/>
        <v>42163.625787037032</v>
      </c>
      <c r="R1084" s="17">
        <f t="shared" si="49"/>
        <v>42191.125</v>
      </c>
      <c r="S1084">
        <f t="shared" si="50"/>
        <v>2015</v>
      </c>
    </row>
    <row r="1085" spans="1:19" ht="60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10" t="s">
        <v>8320</v>
      </c>
      <c r="P1085" t="s">
        <v>8325</v>
      </c>
      <c r="Q1085" s="15">
        <f t="shared" si="48"/>
        <v>41276.846817129634</v>
      </c>
      <c r="R1085" s="17">
        <f t="shared" si="49"/>
        <v>41290.846817129634</v>
      </c>
      <c r="S1085">
        <f t="shared" si="50"/>
        <v>2013</v>
      </c>
    </row>
    <row r="1086" spans="1:19" ht="45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10" t="s">
        <v>8320</v>
      </c>
      <c r="P1086" t="s">
        <v>8325</v>
      </c>
      <c r="Q1086" s="15">
        <f t="shared" si="48"/>
        <v>41184.849166666667</v>
      </c>
      <c r="R1086" s="17">
        <f t="shared" si="49"/>
        <v>41214.849166666667</v>
      </c>
      <c r="S1086">
        <f t="shared" si="50"/>
        <v>2012</v>
      </c>
    </row>
    <row r="1087" spans="1:19" ht="60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10" t="s">
        <v>8320</v>
      </c>
      <c r="P1087" t="s">
        <v>8325</v>
      </c>
      <c r="Q1087" s="15">
        <f t="shared" si="48"/>
        <v>42241.85974537037</v>
      </c>
      <c r="R1087" s="17">
        <f t="shared" si="49"/>
        <v>42271.85974537037</v>
      </c>
      <c r="S1087">
        <f t="shared" si="50"/>
        <v>2015</v>
      </c>
    </row>
    <row r="1088" spans="1:19" ht="45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10" t="s">
        <v>8320</v>
      </c>
      <c r="P1088" t="s">
        <v>8325</v>
      </c>
      <c r="Q1088" s="15">
        <f t="shared" si="48"/>
        <v>41312.311562499999</v>
      </c>
      <c r="R1088" s="17">
        <f t="shared" si="49"/>
        <v>41342.311562499999</v>
      </c>
      <c r="S1088">
        <f t="shared" si="50"/>
        <v>2013</v>
      </c>
    </row>
    <row r="1089" spans="1:19" ht="45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10" t="s">
        <v>8320</v>
      </c>
      <c r="P1089" t="s">
        <v>8325</v>
      </c>
      <c r="Q1089" s="15">
        <f t="shared" si="48"/>
        <v>41031.82163194444</v>
      </c>
      <c r="R1089" s="17">
        <f t="shared" si="49"/>
        <v>41061.82163194444</v>
      </c>
      <c r="S1089">
        <f t="shared" si="50"/>
        <v>2012</v>
      </c>
    </row>
    <row r="1090" spans="1:19" ht="60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10" t="s">
        <v>8320</v>
      </c>
      <c r="P1090" t="s">
        <v>8325</v>
      </c>
      <c r="Q1090" s="15">
        <f t="shared" ref="Q1090:Q1153" si="51">(((J1090/60)/60)/24)+DATE(1970,1,1)</f>
        <v>40997.257222222222</v>
      </c>
      <c r="R1090" s="17">
        <f t="shared" ref="R1090:R1153" si="52">(((I1090/60)/60)/24)+DATE(1970,1,1)</f>
        <v>41015.257222222222</v>
      </c>
      <c r="S1090">
        <f t="shared" ref="S1090:S1153" si="53">YEAR(Q:Q)</f>
        <v>2012</v>
      </c>
    </row>
    <row r="1091" spans="1:19" ht="4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10" t="s">
        <v>8320</v>
      </c>
      <c r="P1091" t="s">
        <v>8325</v>
      </c>
      <c r="Q1091" s="15">
        <f t="shared" si="51"/>
        <v>41564.194131944445</v>
      </c>
      <c r="R1091" s="17">
        <f t="shared" si="52"/>
        <v>41594.235798611109</v>
      </c>
      <c r="S1091">
        <f t="shared" si="53"/>
        <v>2013</v>
      </c>
    </row>
    <row r="1092" spans="1:19" ht="6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10" t="s">
        <v>8320</v>
      </c>
      <c r="P1092" t="s">
        <v>8325</v>
      </c>
      <c r="Q1092" s="15">
        <f t="shared" si="51"/>
        <v>40946.882245370369</v>
      </c>
      <c r="R1092" s="17">
        <f t="shared" si="52"/>
        <v>41006.166666666664</v>
      </c>
      <c r="S1092">
        <f t="shared" si="53"/>
        <v>2012</v>
      </c>
    </row>
    <row r="1093" spans="1:19" ht="45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10" t="s">
        <v>8320</v>
      </c>
      <c r="P1093" t="s">
        <v>8325</v>
      </c>
      <c r="Q1093" s="15">
        <f t="shared" si="51"/>
        <v>41732.479675925926</v>
      </c>
      <c r="R1093" s="17">
        <f t="shared" si="52"/>
        <v>41743.958333333336</v>
      </c>
      <c r="S1093">
        <f t="shared" si="53"/>
        <v>2014</v>
      </c>
    </row>
    <row r="1094" spans="1:19" ht="60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10" t="s">
        <v>8320</v>
      </c>
      <c r="P1094" t="s">
        <v>8325</v>
      </c>
      <c r="Q1094" s="15">
        <f t="shared" si="51"/>
        <v>40956.066087962965</v>
      </c>
      <c r="R1094" s="17">
        <f t="shared" si="52"/>
        <v>41013.73333333333</v>
      </c>
      <c r="S1094">
        <f t="shared" si="53"/>
        <v>2012</v>
      </c>
    </row>
    <row r="1095" spans="1:19" ht="60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10" t="s">
        <v>8320</v>
      </c>
      <c r="P1095" t="s">
        <v>8325</v>
      </c>
      <c r="Q1095" s="15">
        <f t="shared" si="51"/>
        <v>41716.785011574073</v>
      </c>
      <c r="R1095" s="17">
        <f t="shared" si="52"/>
        <v>41739.290972222225</v>
      </c>
      <c r="S1095">
        <f t="shared" si="53"/>
        <v>2014</v>
      </c>
    </row>
    <row r="1096" spans="1:19" ht="60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10" t="s">
        <v>8320</v>
      </c>
      <c r="P1096" t="s">
        <v>8325</v>
      </c>
      <c r="Q1096" s="15">
        <f t="shared" si="51"/>
        <v>41548.747418981482</v>
      </c>
      <c r="R1096" s="17">
        <f t="shared" si="52"/>
        <v>41582.041666666664</v>
      </c>
      <c r="S1096">
        <f t="shared" si="53"/>
        <v>2013</v>
      </c>
    </row>
    <row r="1097" spans="1:19" ht="7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10" t="s">
        <v>8320</v>
      </c>
      <c r="P1097" t="s">
        <v>8325</v>
      </c>
      <c r="Q1097" s="15">
        <f t="shared" si="51"/>
        <v>42109.826145833329</v>
      </c>
      <c r="R1097" s="17">
        <f t="shared" si="52"/>
        <v>42139.826145833329</v>
      </c>
      <c r="S1097">
        <f t="shared" si="53"/>
        <v>2015</v>
      </c>
    </row>
    <row r="1098" spans="1:19" ht="4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10" t="s">
        <v>8320</v>
      </c>
      <c r="P1098" t="s">
        <v>8325</v>
      </c>
      <c r="Q1098" s="15">
        <f t="shared" si="51"/>
        <v>41646.792222222226</v>
      </c>
      <c r="R1098" s="17">
        <f t="shared" si="52"/>
        <v>41676.792222222226</v>
      </c>
      <c r="S1098">
        <f t="shared" si="53"/>
        <v>2014</v>
      </c>
    </row>
    <row r="1099" spans="1:19" ht="3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10" t="s">
        <v>8320</v>
      </c>
      <c r="P1099" t="s">
        <v>8325</v>
      </c>
      <c r="Q1099" s="15">
        <f t="shared" si="51"/>
        <v>40958.717268518521</v>
      </c>
      <c r="R1099" s="17">
        <f t="shared" si="52"/>
        <v>40981.290972222225</v>
      </c>
      <c r="S1099">
        <f t="shared" si="53"/>
        <v>2012</v>
      </c>
    </row>
    <row r="1100" spans="1:19" ht="60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10" t="s">
        <v>8320</v>
      </c>
      <c r="P1100" t="s">
        <v>8325</v>
      </c>
      <c r="Q1100" s="15">
        <f t="shared" si="51"/>
        <v>42194.751678240747</v>
      </c>
      <c r="R1100" s="17">
        <f t="shared" si="52"/>
        <v>42208.751678240747</v>
      </c>
      <c r="S1100">
        <f t="shared" si="53"/>
        <v>2015</v>
      </c>
    </row>
    <row r="1101" spans="1:19" ht="60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10" t="s">
        <v>8320</v>
      </c>
      <c r="P1101" t="s">
        <v>8325</v>
      </c>
      <c r="Q1101" s="15">
        <f t="shared" si="51"/>
        <v>42299.776770833334</v>
      </c>
      <c r="R1101" s="17">
        <f t="shared" si="52"/>
        <v>42310.333333333328</v>
      </c>
      <c r="S1101">
        <f t="shared" si="53"/>
        <v>2015</v>
      </c>
    </row>
    <row r="1102" spans="1:19" ht="4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10" t="s">
        <v>8320</v>
      </c>
      <c r="P1102" t="s">
        <v>8325</v>
      </c>
      <c r="Q1102" s="15">
        <f t="shared" si="51"/>
        <v>41127.812303240738</v>
      </c>
      <c r="R1102" s="17">
        <f t="shared" si="52"/>
        <v>41150</v>
      </c>
      <c r="S1102">
        <f t="shared" si="53"/>
        <v>2012</v>
      </c>
    </row>
    <row r="1103" spans="1:19" ht="45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10" t="s">
        <v>8320</v>
      </c>
      <c r="P1103" t="s">
        <v>8325</v>
      </c>
      <c r="Q1103" s="15">
        <f t="shared" si="51"/>
        <v>42205.718888888892</v>
      </c>
      <c r="R1103" s="17">
        <f t="shared" si="52"/>
        <v>42235.718888888892</v>
      </c>
      <c r="S1103">
        <f t="shared" si="53"/>
        <v>2015</v>
      </c>
    </row>
    <row r="1104" spans="1:19" ht="4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10" t="s">
        <v>8320</v>
      </c>
      <c r="P1104" t="s">
        <v>8325</v>
      </c>
      <c r="Q1104" s="15">
        <f t="shared" si="51"/>
        <v>41452.060601851852</v>
      </c>
      <c r="R1104" s="17">
        <f t="shared" si="52"/>
        <v>41482.060601851852</v>
      </c>
      <c r="S1104">
        <f t="shared" si="53"/>
        <v>2013</v>
      </c>
    </row>
    <row r="1105" spans="1:19" ht="4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10" t="s">
        <v>8328</v>
      </c>
      <c r="P1105" t="s">
        <v>8346</v>
      </c>
      <c r="Q1105" s="15">
        <f t="shared" si="51"/>
        <v>42452.666770833333</v>
      </c>
      <c r="R1105" s="17">
        <f t="shared" si="52"/>
        <v>42483</v>
      </c>
      <c r="S1105">
        <f t="shared" si="53"/>
        <v>2016</v>
      </c>
    </row>
    <row r="1106" spans="1:19" ht="60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10" t="s">
        <v>8328</v>
      </c>
      <c r="P1106" t="s">
        <v>8346</v>
      </c>
      <c r="Q1106" s="15">
        <f t="shared" si="51"/>
        <v>40906.787581018521</v>
      </c>
      <c r="R1106" s="17">
        <f t="shared" si="52"/>
        <v>40936.787581018521</v>
      </c>
      <c r="S1106">
        <f t="shared" si="53"/>
        <v>2011</v>
      </c>
    </row>
    <row r="1107" spans="1:19" ht="60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10" t="s">
        <v>8328</v>
      </c>
      <c r="P1107" t="s">
        <v>8346</v>
      </c>
      <c r="Q1107" s="15">
        <f t="shared" si="51"/>
        <v>42152.640833333338</v>
      </c>
      <c r="R1107" s="17">
        <f t="shared" si="52"/>
        <v>42182.640833333338</v>
      </c>
      <c r="S1107">
        <f t="shared" si="53"/>
        <v>2015</v>
      </c>
    </row>
    <row r="1108" spans="1:19" ht="60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10" t="s">
        <v>8328</v>
      </c>
      <c r="P1108" t="s">
        <v>8346</v>
      </c>
      <c r="Q1108" s="15">
        <f t="shared" si="51"/>
        <v>42644.667534722219</v>
      </c>
      <c r="R1108" s="17">
        <f t="shared" si="52"/>
        <v>42672.791666666672</v>
      </c>
      <c r="S1108">
        <f t="shared" si="53"/>
        <v>2016</v>
      </c>
    </row>
    <row r="1109" spans="1:19" ht="60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10" t="s">
        <v>8328</v>
      </c>
      <c r="P1109" t="s">
        <v>8346</v>
      </c>
      <c r="Q1109" s="15">
        <f t="shared" si="51"/>
        <v>41873.79184027778</v>
      </c>
      <c r="R1109" s="17">
        <f t="shared" si="52"/>
        <v>41903.79184027778</v>
      </c>
      <c r="S1109">
        <f t="shared" si="53"/>
        <v>2014</v>
      </c>
    </row>
    <row r="1110" spans="1:19" ht="60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10" t="s">
        <v>8328</v>
      </c>
      <c r="P1110" t="s">
        <v>8346</v>
      </c>
      <c r="Q1110" s="15">
        <f t="shared" si="51"/>
        <v>42381.79886574074</v>
      </c>
      <c r="R1110" s="17">
        <f t="shared" si="52"/>
        <v>42412.207638888889</v>
      </c>
      <c r="S1110">
        <f t="shared" si="53"/>
        <v>2016</v>
      </c>
    </row>
    <row r="1111" spans="1:19" ht="60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10" t="s">
        <v>8328</v>
      </c>
      <c r="P1111" t="s">
        <v>8346</v>
      </c>
      <c r="Q1111" s="15">
        <f t="shared" si="51"/>
        <v>41561.807349537034</v>
      </c>
      <c r="R1111" s="17">
        <f t="shared" si="52"/>
        <v>41591.849016203705</v>
      </c>
      <c r="S1111">
        <f t="shared" si="53"/>
        <v>2013</v>
      </c>
    </row>
    <row r="1112" spans="1:19" ht="6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10" t="s">
        <v>8328</v>
      </c>
      <c r="P1112" t="s">
        <v>8346</v>
      </c>
      <c r="Q1112" s="15">
        <f t="shared" si="51"/>
        <v>42202.278194444443</v>
      </c>
      <c r="R1112" s="17">
        <f t="shared" si="52"/>
        <v>42232.278194444443</v>
      </c>
      <c r="S1112">
        <f t="shared" si="53"/>
        <v>2015</v>
      </c>
    </row>
    <row r="1113" spans="1:19" ht="60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10" t="s">
        <v>8328</v>
      </c>
      <c r="P1113" t="s">
        <v>8346</v>
      </c>
      <c r="Q1113" s="15">
        <f t="shared" si="51"/>
        <v>41484.664247685185</v>
      </c>
      <c r="R1113" s="17">
        <f t="shared" si="52"/>
        <v>41520.166666666664</v>
      </c>
      <c r="S1113">
        <f t="shared" si="53"/>
        <v>2013</v>
      </c>
    </row>
    <row r="1114" spans="1:19" ht="60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10" t="s">
        <v>8328</v>
      </c>
      <c r="P1114" t="s">
        <v>8346</v>
      </c>
      <c r="Q1114" s="15">
        <f t="shared" si="51"/>
        <v>41724.881099537037</v>
      </c>
      <c r="R1114" s="17">
        <f t="shared" si="52"/>
        <v>41754.881099537037</v>
      </c>
      <c r="S1114">
        <f t="shared" si="53"/>
        <v>2014</v>
      </c>
    </row>
    <row r="1115" spans="1:19" ht="60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10" t="s">
        <v>8328</v>
      </c>
      <c r="P1115" t="s">
        <v>8346</v>
      </c>
      <c r="Q1115" s="15">
        <f t="shared" si="51"/>
        <v>41423.910891203705</v>
      </c>
      <c r="R1115" s="17">
        <f t="shared" si="52"/>
        <v>41450.208333333336</v>
      </c>
      <c r="S1115">
        <f t="shared" si="53"/>
        <v>2013</v>
      </c>
    </row>
    <row r="1116" spans="1:19" ht="4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10" t="s">
        <v>8328</v>
      </c>
      <c r="P1116" t="s">
        <v>8346</v>
      </c>
      <c r="Q1116" s="15">
        <f t="shared" si="51"/>
        <v>41806.794074074074</v>
      </c>
      <c r="R1116" s="17">
        <f t="shared" si="52"/>
        <v>41839.125</v>
      </c>
      <c r="S1116">
        <f t="shared" si="53"/>
        <v>2014</v>
      </c>
    </row>
    <row r="1117" spans="1:19" ht="45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10" t="s">
        <v>8328</v>
      </c>
      <c r="P1117" t="s">
        <v>8346</v>
      </c>
      <c r="Q1117" s="15">
        <f t="shared" si="51"/>
        <v>42331.378923611104</v>
      </c>
      <c r="R1117" s="17">
        <f t="shared" si="52"/>
        <v>42352</v>
      </c>
      <c r="S1117">
        <f t="shared" si="53"/>
        <v>2015</v>
      </c>
    </row>
    <row r="1118" spans="1:19" ht="45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10" t="s">
        <v>8328</v>
      </c>
      <c r="P1118" t="s">
        <v>8346</v>
      </c>
      <c r="Q1118" s="15">
        <f t="shared" si="51"/>
        <v>42710.824618055558</v>
      </c>
      <c r="R1118" s="17">
        <f t="shared" si="52"/>
        <v>42740.824618055558</v>
      </c>
      <c r="S1118">
        <f t="shared" si="53"/>
        <v>2016</v>
      </c>
    </row>
    <row r="1119" spans="1:19" ht="45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10" t="s">
        <v>8328</v>
      </c>
      <c r="P1119" t="s">
        <v>8346</v>
      </c>
      <c r="Q1119" s="15">
        <f t="shared" si="51"/>
        <v>42062.022118055553</v>
      </c>
      <c r="R1119" s="17">
        <f t="shared" si="52"/>
        <v>42091.980451388896</v>
      </c>
      <c r="S1119">
        <f t="shared" si="53"/>
        <v>2015</v>
      </c>
    </row>
    <row r="1120" spans="1:19" ht="45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10" t="s">
        <v>8328</v>
      </c>
      <c r="P1120" t="s">
        <v>8346</v>
      </c>
      <c r="Q1120" s="15">
        <f t="shared" si="51"/>
        <v>42371.617164351846</v>
      </c>
      <c r="R1120" s="17">
        <f t="shared" si="52"/>
        <v>42401.617164351846</v>
      </c>
      <c r="S1120">
        <f t="shared" si="53"/>
        <v>2016</v>
      </c>
    </row>
    <row r="1121" spans="1:19" ht="6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10" t="s">
        <v>8328</v>
      </c>
      <c r="P1121" t="s">
        <v>8346</v>
      </c>
      <c r="Q1121" s="15">
        <f t="shared" si="51"/>
        <v>41915.003275462965</v>
      </c>
      <c r="R1121" s="17">
        <f t="shared" si="52"/>
        <v>41955.332638888889</v>
      </c>
      <c r="S1121">
        <f t="shared" si="53"/>
        <v>2014</v>
      </c>
    </row>
    <row r="1122" spans="1:19" ht="3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10" t="s">
        <v>8328</v>
      </c>
      <c r="P1122" t="s">
        <v>8346</v>
      </c>
      <c r="Q1122" s="15">
        <f t="shared" si="51"/>
        <v>42774.621712962966</v>
      </c>
      <c r="R1122" s="17">
        <f t="shared" si="52"/>
        <v>42804.621712962966</v>
      </c>
      <c r="S1122">
        <f t="shared" si="53"/>
        <v>2017</v>
      </c>
    </row>
    <row r="1123" spans="1:19" ht="30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10" t="s">
        <v>8328</v>
      </c>
      <c r="P1123" t="s">
        <v>8346</v>
      </c>
      <c r="Q1123" s="15">
        <f t="shared" si="51"/>
        <v>41572.958495370374</v>
      </c>
      <c r="R1123" s="17">
        <f t="shared" si="52"/>
        <v>41609.168055555558</v>
      </c>
      <c r="S1123">
        <f t="shared" si="53"/>
        <v>2013</v>
      </c>
    </row>
    <row r="1124" spans="1:19" ht="45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10" t="s">
        <v>8328</v>
      </c>
      <c r="P1124" t="s">
        <v>8346</v>
      </c>
      <c r="Q1124" s="15">
        <f t="shared" si="51"/>
        <v>42452.825740740736</v>
      </c>
      <c r="R1124" s="17">
        <f t="shared" si="52"/>
        <v>42482.825740740736</v>
      </c>
      <c r="S1124">
        <f t="shared" si="53"/>
        <v>2016</v>
      </c>
    </row>
    <row r="1125" spans="1:19" ht="60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10" t="s">
        <v>8328</v>
      </c>
      <c r="P1125" t="s">
        <v>8346</v>
      </c>
      <c r="Q1125" s="15">
        <f t="shared" si="51"/>
        <v>42766.827546296292</v>
      </c>
      <c r="R1125" s="17">
        <f t="shared" si="52"/>
        <v>42796.827546296292</v>
      </c>
      <c r="S1125">
        <f t="shared" si="53"/>
        <v>2017</v>
      </c>
    </row>
    <row r="1126" spans="1:19" ht="3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10" t="s">
        <v>8328</v>
      </c>
      <c r="P1126" t="s">
        <v>8346</v>
      </c>
      <c r="Q1126" s="15">
        <f t="shared" si="51"/>
        <v>41569.575613425928</v>
      </c>
      <c r="R1126" s="17">
        <f t="shared" si="52"/>
        <v>41605.126388888886</v>
      </c>
      <c r="S1126">
        <f t="shared" si="53"/>
        <v>2013</v>
      </c>
    </row>
    <row r="1127" spans="1:19" ht="6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10" t="s">
        <v>8328</v>
      </c>
      <c r="P1127" t="s">
        <v>8346</v>
      </c>
      <c r="Q1127" s="15">
        <f t="shared" si="51"/>
        <v>42800.751041666663</v>
      </c>
      <c r="R1127" s="17">
        <f t="shared" si="52"/>
        <v>42807.125</v>
      </c>
      <c r="S1127">
        <f t="shared" si="53"/>
        <v>2017</v>
      </c>
    </row>
    <row r="1128" spans="1:19" ht="45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10" t="s">
        <v>8328</v>
      </c>
      <c r="P1128" t="s">
        <v>8346</v>
      </c>
      <c r="Q1128" s="15">
        <f t="shared" si="51"/>
        <v>42647.818819444445</v>
      </c>
      <c r="R1128" s="17">
        <f t="shared" si="52"/>
        <v>42659.854166666672</v>
      </c>
      <c r="S1128">
        <f t="shared" si="53"/>
        <v>2016</v>
      </c>
    </row>
    <row r="1129" spans="1:19" ht="45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10" t="s">
        <v>8328</v>
      </c>
      <c r="P1129" t="s">
        <v>8346</v>
      </c>
      <c r="Q1129" s="15">
        <f t="shared" si="51"/>
        <v>41660.708530092597</v>
      </c>
      <c r="R1129" s="17">
        <f t="shared" si="52"/>
        <v>41691.75</v>
      </c>
      <c r="S1129">
        <f t="shared" si="53"/>
        <v>2014</v>
      </c>
    </row>
    <row r="1130" spans="1:19" ht="60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10" t="s">
        <v>8328</v>
      </c>
      <c r="P1130" t="s">
        <v>8346</v>
      </c>
      <c r="Q1130" s="15">
        <f t="shared" si="51"/>
        <v>42221.79178240741</v>
      </c>
      <c r="R1130" s="17">
        <f t="shared" si="52"/>
        <v>42251.79178240741</v>
      </c>
      <c r="S1130">
        <f t="shared" si="53"/>
        <v>2015</v>
      </c>
    </row>
    <row r="1131" spans="1:19" ht="4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10" t="s">
        <v>8328</v>
      </c>
      <c r="P1131" t="s">
        <v>8346</v>
      </c>
      <c r="Q1131" s="15">
        <f t="shared" si="51"/>
        <v>42200.666261574079</v>
      </c>
      <c r="R1131" s="17">
        <f t="shared" si="52"/>
        <v>42214.666261574079</v>
      </c>
      <c r="S1131">
        <f t="shared" si="53"/>
        <v>2015</v>
      </c>
    </row>
    <row r="1132" spans="1:19" ht="6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10" t="s">
        <v>8328</v>
      </c>
      <c r="P1132" t="s">
        <v>8346</v>
      </c>
      <c r="Q1132" s="15">
        <f t="shared" si="51"/>
        <v>42688.875902777778</v>
      </c>
      <c r="R1132" s="17">
        <f t="shared" si="52"/>
        <v>42718.875902777778</v>
      </c>
      <c r="S1132">
        <f t="shared" si="53"/>
        <v>2016</v>
      </c>
    </row>
    <row r="1133" spans="1:19" ht="45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10" t="s">
        <v>8328</v>
      </c>
      <c r="P1133" t="s">
        <v>8346</v>
      </c>
      <c r="Q1133" s="15">
        <f t="shared" si="51"/>
        <v>41336.703298611108</v>
      </c>
      <c r="R1133" s="17">
        <f t="shared" si="52"/>
        <v>41366.661631944444</v>
      </c>
      <c r="S1133">
        <f t="shared" si="53"/>
        <v>2013</v>
      </c>
    </row>
    <row r="1134" spans="1:19" ht="45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10" t="s">
        <v>8328</v>
      </c>
      <c r="P1134" t="s">
        <v>8346</v>
      </c>
      <c r="Q1134" s="15">
        <f t="shared" si="51"/>
        <v>42677.005474537036</v>
      </c>
      <c r="R1134" s="17">
        <f t="shared" si="52"/>
        <v>42707.0471412037</v>
      </c>
      <c r="S1134">
        <f t="shared" si="53"/>
        <v>2016</v>
      </c>
    </row>
    <row r="1135" spans="1:19" ht="45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10" t="s">
        <v>8328</v>
      </c>
      <c r="P1135" t="s">
        <v>8346</v>
      </c>
      <c r="Q1135" s="15">
        <f t="shared" si="51"/>
        <v>41846.34579861111</v>
      </c>
      <c r="R1135" s="17">
        <f t="shared" si="52"/>
        <v>41867.34579861111</v>
      </c>
      <c r="S1135">
        <f t="shared" si="53"/>
        <v>2014</v>
      </c>
    </row>
    <row r="1136" spans="1:19" ht="60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10" t="s">
        <v>8328</v>
      </c>
      <c r="P1136" t="s">
        <v>8346</v>
      </c>
      <c r="Q1136" s="15">
        <f t="shared" si="51"/>
        <v>42573.327986111108</v>
      </c>
      <c r="R1136" s="17">
        <f t="shared" si="52"/>
        <v>42588.327986111108</v>
      </c>
      <c r="S1136">
        <f t="shared" si="53"/>
        <v>2016</v>
      </c>
    </row>
    <row r="1137" spans="1:19" ht="6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10" t="s">
        <v>8328</v>
      </c>
      <c r="P1137" t="s">
        <v>8346</v>
      </c>
      <c r="Q1137" s="15">
        <f t="shared" si="51"/>
        <v>42296.631331018521</v>
      </c>
      <c r="R1137" s="17">
        <f t="shared" si="52"/>
        <v>42326.672997685186</v>
      </c>
      <c r="S1137">
        <f t="shared" si="53"/>
        <v>2015</v>
      </c>
    </row>
    <row r="1138" spans="1:19" ht="45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10" t="s">
        <v>8328</v>
      </c>
      <c r="P1138" t="s">
        <v>8346</v>
      </c>
      <c r="Q1138" s="15">
        <f t="shared" si="51"/>
        <v>42752.647777777776</v>
      </c>
      <c r="R1138" s="17">
        <f t="shared" si="52"/>
        <v>42759.647777777776</v>
      </c>
      <c r="S1138">
        <f t="shared" si="53"/>
        <v>2017</v>
      </c>
    </row>
    <row r="1139" spans="1:19" ht="30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10" t="s">
        <v>8328</v>
      </c>
      <c r="P1139" t="s">
        <v>8346</v>
      </c>
      <c r="Q1139" s="15">
        <f t="shared" si="51"/>
        <v>42467.951979166668</v>
      </c>
      <c r="R1139" s="17">
        <f t="shared" si="52"/>
        <v>42497.951979166668</v>
      </c>
      <c r="S1139">
        <f t="shared" si="53"/>
        <v>2016</v>
      </c>
    </row>
    <row r="1140" spans="1:19" ht="45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10" t="s">
        <v>8328</v>
      </c>
      <c r="P1140" t="s">
        <v>8346</v>
      </c>
      <c r="Q1140" s="15">
        <f t="shared" si="51"/>
        <v>42682.451921296291</v>
      </c>
      <c r="R1140" s="17">
        <f t="shared" si="52"/>
        <v>42696.451921296291</v>
      </c>
      <c r="S1140">
        <f t="shared" si="53"/>
        <v>2016</v>
      </c>
    </row>
    <row r="1141" spans="1:19" ht="60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10" t="s">
        <v>8328</v>
      </c>
      <c r="P1141" t="s">
        <v>8346</v>
      </c>
      <c r="Q1141" s="15">
        <f t="shared" si="51"/>
        <v>42505.936678240745</v>
      </c>
      <c r="R1141" s="17">
        <f t="shared" si="52"/>
        <v>42540.958333333328</v>
      </c>
      <c r="S1141">
        <f t="shared" si="53"/>
        <v>2016</v>
      </c>
    </row>
    <row r="1142" spans="1:19" ht="3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10" t="s">
        <v>8328</v>
      </c>
      <c r="P1142" t="s">
        <v>8346</v>
      </c>
      <c r="Q1142" s="15">
        <f t="shared" si="51"/>
        <v>42136.75100694444</v>
      </c>
      <c r="R1142" s="17">
        <f t="shared" si="52"/>
        <v>42166.75100694444</v>
      </c>
      <c r="S1142">
        <f t="shared" si="53"/>
        <v>2015</v>
      </c>
    </row>
    <row r="1143" spans="1:19" ht="6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10" t="s">
        <v>8328</v>
      </c>
      <c r="P1143" t="s">
        <v>8346</v>
      </c>
      <c r="Q1143" s="15">
        <f t="shared" si="51"/>
        <v>42702.804814814815</v>
      </c>
      <c r="R1143" s="17">
        <f t="shared" si="52"/>
        <v>42712.804814814815</v>
      </c>
      <c r="S1143">
        <f t="shared" si="53"/>
        <v>2016</v>
      </c>
    </row>
    <row r="1144" spans="1:19" ht="60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10" t="s">
        <v>8328</v>
      </c>
      <c r="P1144" t="s">
        <v>8346</v>
      </c>
      <c r="Q1144" s="15">
        <f t="shared" si="51"/>
        <v>41695.016782407409</v>
      </c>
      <c r="R1144" s="17">
        <f t="shared" si="52"/>
        <v>41724.975115740745</v>
      </c>
      <c r="S1144">
        <f t="shared" si="53"/>
        <v>2014</v>
      </c>
    </row>
    <row r="1145" spans="1:19" ht="60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10" t="s">
        <v>8328</v>
      </c>
      <c r="P1145" t="s">
        <v>8346</v>
      </c>
      <c r="Q1145" s="15">
        <f t="shared" si="51"/>
        <v>42759.724768518514</v>
      </c>
      <c r="R1145" s="17">
        <f t="shared" si="52"/>
        <v>42780.724768518514</v>
      </c>
      <c r="S1145">
        <f t="shared" si="53"/>
        <v>2017</v>
      </c>
    </row>
    <row r="1146" spans="1:19" ht="4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10" t="s">
        <v>8328</v>
      </c>
      <c r="P1146" t="s">
        <v>8346</v>
      </c>
      <c r="Q1146" s="15">
        <f t="shared" si="51"/>
        <v>41926.585162037038</v>
      </c>
      <c r="R1146" s="17">
        <f t="shared" si="52"/>
        <v>41961</v>
      </c>
      <c r="S1146">
        <f t="shared" si="53"/>
        <v>2014</v>
      </c>
    </row>
    <row r="1147" spans="1:19" ht="4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10" t="s">
        <v>8328</v>
      </c>
      <c r="P1147" t="s">
        <v>8346</v>
      </c>
      <c r="Q1147" s="15">
        <f t="shared" si="51"/>
        <v>42014.832326388889</v>
      </c>
      <c r="R1147" s="17">
        <f t="shared" si="52"/>
        <v>42035.832326388889</v>
      </c>
      <c r="S1147">
        <f t="shared" si="53"/>
        <v>2015</v>
      </c>
    </row>
    <row r="1148" spans="1:19" ht="6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10" t="s">
        <v>8328</v>
      </c>
      <c r="P1148" t="s">
        <v>8346</v>
      </c>
      <c r="Q1148" s="15">
        <f t="shared" si="51"/>
        <v>42496.582337962958</v>
      </c>
      <c r="R1148" s="17">
        <f t="shared" si="52"/>
        <v>42513.125</v>
      </c>
      <c r="S1148">
        <f t="shared" si="53"/>
        <v>2016</v>
      </c>
    </row>
    <row r="1149" spans="1:19" ht="6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10" t="s">
        <v>8328</v>
      </c>
      <c r="P1149" t="s">
        <v>8346</v>
      </c>
      <c r="Q1149" s="15">
        <f t="shared" si="51"/>
        <v>42689.853090277778</v>
      </c>
      <c r="R1149" s="17">
        <f t="shared" si="52"/>
        <v>42696.853090277778</v>
      </c>
      <c r="S1149">
        <f t="shared" si="53"/>
        <v>2016</v>
      </c>
    </row>
    <row r="1150" spans="1:19" ht="4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10" t="s">
        <v>8328</v>
      </c>
      <c r="P1150" t="s">
        <v>8346</v>
      </c>
      <c r="Q1150" s="15">
        <f t="shared" si="51"/>
        <v>42469.874907407408</v>
      </c>
      <c r="R1150" s="17">
        <f t="shared" si="52"/>
        <v>42487.083333333328</v>
      </c>
      <c r="S1150">
        <f t="shared" si="53"/>
        <v>2016</v>
      </c>
    </row>
    <row r="1151" spans="1:19" ht="60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10" t="s">
        <v>8328</v>
      </c>
      <c r="P1151" t="s">
        <v>8346</v>
      </c>
      <c r="Q1151" s="15">
        <f t="shared" si="51"/>
        <v>41968.829826388886</v>
      </c>
      <c r="R1151" s="17">
        <f t="shared" si="52"/>
        <v>41994.041666666672</v>
      </c>
      <c r="S1151">
        <f t="shared" si="53"/>
        <v>2014</v>
      </c>
    </row>
    <row r="1152" spans="1:19" ht="60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10" t="s">
        <v>8328</v>
      </c>
      <c r="P1152" t="s">
        <v>8346</v>
      </c>
      <c r="Q1152" s="15">
        <f t="shared" si="51"/>
        <v>42776.082349537035</v>
      </c>
      <c r="R1152" s="17">
        <f t="shared" si="52"/>
        <v>42806.082349537035</v>
      </c>
      <c r="S1152">
        <f t="shared" si="53"/>
        <v>2017</v>
      </c>
    </row>
    <row r="1153" spans="1:19" ht="45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10" t="s">
        <v>8328</v>
      </c>
      <c r="P1153" t="s">
        <v>8346</v>
      </c>
      <c r="Q1153" s="15">
        <f t="shared" si="51"/>
        <v>42776.704432870371</v>
      </c>
      <c r="R1153" s="17">
        <f t="shared" si="52"/>
        <v>42801.208333333328</v>
      </c>
      <c r="S1153">
        <f t="shared" si="53"/>
        <v>2017</v>
      </c>
    </row>
    <row r="1154" spans="1:19" ht="45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10" t="s">
        <v>8328</v>
      </c>
      <c r="P1154" t="s">
        <v>8346</v>
      </c>
      <c r="Q1154" s="15">
        <f t="shared" ref="Q1154:Q1217" si="54">(((J1154/60)/60)/24)+DATE(1970,1,1)</f>
        <v>42725.869363425925</v>
      </c>
      <c r="R1154" s="17">
        <f t="shared" ref="R1154:R1217" si="55">(((I1154/60)/60)/24)+DATE(1970,1,1)</f>
        <v>42745.915972222225</v>
      </c>
      <c r="S1154">
        <f t="shared" ref="S1154:S1217" si="56">YEAR(Q:Q)</f>
        <v>2016</v>
      </c>
    </row>
    <row r="1155" spans="1:19" ht="6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10" t="s">
        <v>8328</v>
      </c>
      <c r="P1155" t="s">
        <v>8346</v>
      </c>
      <c r="Q1155" s="15">
        <f t="shared" si="54"/>
        <v>42684.000046296293</v>
      </c>
      <c r="R1155" s="17">
        <f t="shared" si="55"/>
        <v>42714.000046296293</v>
      </c>
      <c r="S1155">
        <f t="shared" si="56"/>
        <v>2016</v>
      </c>
    </row>
    <row r="1156" spans="1:19" ht="4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10" t="s">
        <v>8328</v>
      </c>
      <c r="P1156" t="s">
        <v>8346</v>
      </c>
      <c r="Q1156" s="15">
        <f t="shared" si="54"/>
        <v>42315.699490740735</v>
      </c>
      <c r="R1156" s="17">
        <f t="shared" si="55"/>
        <v>42345.699490740735</v>
      </c>
      <c r="S1156">
        <f t="shared" si="56"/>
        <v>2015</v>
      </c>
    </row>
    <row r="1157" spans="1:19" ht="6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10" t="s">
        <v>8328</v>
      </c>
      <c r="P1157" t="s">
        <v>8346</v>
      </c>
      <c r="Q1157" s="15">
        <f t="shared" si="54"/>
        <v>42781.549097222218</v>
      </c>
      <c r="R1157" s="17">
        <f t="shared" si="55"/>
        <v>42806.507430555561</v>
      </c>
      <c r="S1157">
        <f t="shared" si="56"/>
        <v>2017</v>
      </c>
    </row>
    <row r="1158" spans="1:19" ht="60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10" t="s">
        <v>8328</v>
      </c>
      <c r="P1158" t="s">
        <v>8346</v>
      </c>
      <c r="Q1158" s="15">
        <f t="shared" si="54"/>
        <v>41663.500659722224</v>
      </c>
      <c r="R1158" s="17">
        <f t="shared" si="55"/>
        <v>41693.500659722224</v>
      </c>
      <c r="S1158">
        <f t="shared" si="56"/>
        <v>2014</v>
      </c>
    </row>
    <row r="1159" spans="1:19" ht="45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10" t="s">
        <v>8328</v>
      </c>
      <c r="P1159" t="s">
        <v>8346</v>
      </c>
      <c r="Q1159" s="15">
        <f t="shared" si="54"/>
        <v>41965.616655092599</v>
      </c>
      <c r="R1159" s="17">
        <f t="shared" si="55"/>
        <v>41995.616655092599</v>
      </c>
      <c r="S1159">
        <f t="shared" si="56"/>
        <v>2014</v>
      </c>
    </row>
    <row r="1160" spans="1:19" ht="60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10" t="s">
        <v>8328</v>
      </c>
      <c r="P1160" t="s">
        <v>8346</v>
      </c>
      <c r="Q1160" s="15">
        <f t="shared" si="54"/>
        <v>41614.651493055557</v>
      </c>
      <c r="R1160" s="17">
        <f t="shared" si="55"/>
        <v>41644.651493055557</v>
      </c>
      <c r="S1160">
        <f t="shared" si="56"/>
        <v>2013</v>
      </c>
    </row>
    <row r="1161" spans="1:19" ht="60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10" t="s">
        <v>8328</v>
      </c>
      <c r="P1161" t="s">
        <v>8346</v>
      </c>
      <c r="Q1161" s="15">
        <f t="shared" si="54"/>
        <v>40936.678506944445</v>
      </c>
      <c r="R1161" s="17">
        <f t="shared" si="55"/>
        <v>40966.678506944445</v>
      </c>
      <c r="S1161">
        <f t="shared" si="56"/>
        <v>2012</v>
      </c>
    </row>
    <row r="1162" spans="1:19" ht="4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0" t="s">
        <v>8328</v>
      </c>
      <c r="P1162" t="s">
        <v>8346</v>
      </c>
      <c r="Q1162" s="15">
        <f t="shared" si="54"/>
        <v>42338.709108796291</v>
      </c>
      <c r="R1162" s="17">
        <f t="shared" si="55"/>
        <v>42372.957638888889</v>
      </c>
      <c r="S1162">
        <f t="shared" si="56"/>
        <v>2015</v>
      </c>
    </row>
    <row r="1163" spans="1:19" ht="6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10" t="s">
        <v>8328</v>
      </c>
      <c r="P1163" t="s">
        <v>8346</v>
      </c>
      <c r="Q1163" s="15">
        <f t="shared" si="54"/>
        <v>42020.806701388887</v>
      </c>
      <c r="R1163" s="17">
        <f t="shared" si="55"/>
        <v>42039.166666666672</v>
      </c>
      <c r="S1163">
        <f t="shared" si="56"/>
        <v>2015</v>
      </c>
    </row>
    <row r="1164" spans="1:19" ht="6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10" t="s">
        <v>8328</v>
      </c>
      <c r="P1164" t="s">
        <v>8346</v>
      </c>
      <c r="Q1164" s="15">
        <f t="shared" si="54"/>
        <v>42234.624895833331</v>
      </c>
      <c r="R1164" s="17">
        <f t="shared" si="55"/>
        <v>42264.624895833331</v>
      </c>
      <c r="S1164">
        <f t="shared" si="56"/>
        <v>2015</v>
      </c>
    </row>
    <row r="1165" spans="1:19" ht="60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10" t="s">
        <v>8320</v>
      </c>
      <c r="P1165" t="s">
        <v>8321</v>
      </c>
      <c r="Q1165" s="15">
        <f t="shared" si="54"/>
        <v>40687.285844907405</v>
      </c>
      <c r="R1165" s="17">
        <f t="shared" si="55"/>
        <v>40749.284722222219</v>
      </c>
      <c r="S1165">
        <f t="shared" si="56"/>
        <v>2011</v>
      </c>
    </row>
    <row r="1166" spans="1:19" ht="4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10" t="s">
        <v>8320</v>
      </c>
      <c r="P1166" t="s">
        <v>8321</v>
      </c>
      <c r="Q1166" s="15">
        <f t="shared" si="54"/>
        <v>42323.17460648148</v>
      </c>
      <c r="R1166" s="17">
        <f t="shared" si="55"/>
        <v>42383.17460648148</v>
      </c>
      <c r="S1166">
        <f t="shared" si="56"/>
        <v>2015</v>
      </c>
    </row>
    <row r="1167" spans="1:19" ht="60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10" t="s">
        <v>8320</v>
      </c>
      <c r="P1167" t="s">
        <v>8321</v>
      </c>
      <c r="Q1167" s="15">
        <f t="shared" si="54"/>
        <v>40978.125046296293</v>
      </c>
      <c r="R1167" s="17">
        <f t="shared" si="55"/>
        <v>41038.083379629628</v>
      </c>
      <c r="S1167">
        <f t="shared" si="56"/>
        <v>2012</v>
      </c>
    </row>
    <row r="1168" spans="1:19" ht="30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10" t="s">
        <v>8320</v>
      </c>
      <c r="P1168" t="s">
        <v>8321</v>
      </c>
      <c r="Q1168" s="15">
        <f t="shared" si="54"/>
        <v>40585.796817129631</v>
      </c>
      <c r="R1168" s="17">
        <f t="shared" si="55"/>
        <v>40614.166666666664</v>
      </c>
      <c r="S1168">
        <f t="shared" si="56"/>
        <v>2011</v>
      </c>
    </row>
    <row r="1169" spans="1:19" ht="60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10" t="s">
        <v>8320</v>
      </c>
      <c r="P1169" t="s">
        <v>8321</v>
      </c>
      <c r="Q1169" s="15">
        <f t="shared" si="54"/>
        <v>41059.185682870368</v>
      </c>
      <c r="R1169" s="17">
        <f t="shared" si="55"/>
        <v>41089.185682870368</v>
      </c>
      <c r="S1169">
        <f t="shared" si="56"/>
        <v>2012</v>
      </c>
    </row>
    <row r="1170" spans="1:19" ht="4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10" t="s">
        <v>8320</v>
      </c>
      <c r="P1170" t="s">
        <v>8321</v>
      </c>
      <c r="Q1170" s="15">
        <f t="shared" si="54"/>
        <v>41494.963587962964</v>
      </c>
      <c r="R1170" s="17">
        <f t="shared" si="55"/>
        <v>41523.165972222225</v>
      </c>
      <c r="S1170">
        <f t="shared" si="56"/>
        <v>2013</v>
      </c>
    </row>
    <row r="1171" spans="1:19" ht="4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10" t="s">
        <v>8320</v>
      </c>
      <c r="P1171" t="s">
        <v>8321</v>
      </c>
      <c r="Q1171" s="15">
        <f t="shared" si="54"/>
        <v>41792.667361111111</v>
      </c>
      <c r="R1171" s="17">
        <f t="shared" si="55"/>
        <v>41813.667361111111</v>
      </c>
      <c r="S1171">
        <f t="shared" si="56"/>
        <v>2014</v>
      </c>
    </row>
    <row r="1172" spans="1:19" ht="6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10" t="s">
        <v>8320</v>
      </c>
      <c r="P1172" t="s">
        <v>8321</v>
      </c>
      <c r="Q1172" s="15">
        <f t="shared" si="54"/>
        <v>41067.827418981484</v>
      </c>
      <c r="R1172" s="17">
        <f t="shared" si="55"/>
        <v>41086.75</v>
      </c>
      <c r="S1172">
        <f t="shared" si="56"/>
        <v>2012</v>
      </c>
    </row>
    <row r="1173" spans="1:19" ht="60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10" t="s">
        <v>8320</v>
      </c>
      <c r="P1173" t="s">
        <v>8321</v>
      </c>
      <c r="Q1173" s="15">
        <f t="shared" si="54"/>
        <v>41571.998379629629</v>
      </c>
      <c r="R1173" s="17">
        <f t="shared" si="55"/>
        <v>41614.973611111112</v>
      </c>
      <c r="S1173">
        <f t="shared" si="56"/>
        <v>2013</v>
      </c>
    </row>
    <row r="1174" spans="1:19" ht="45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10" t="s">
        <v>8320</v>
      </c>
      <c r="P1174" t="s">
        <v>8321</v>
      </c>
      <c r="Q1174" s="15">
        <f t="shared" si="54"/>
        <v>40070.253819444442</v>
      </c>
      <c r="R1174" s="17">
        <f t="shared" si="55"/>
        <v>40148.708333333336</v>
      </c>
      <c r="S1174">
        <f t="shared" si="56"/>
        <v>2009</v>
      </c>
    </row>
    <row r="1175" spans="1:19" ht="6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10" t="s">
        <v>8320</v>
      </c>
      <c r="P1175" t="s">
        <v>8321</v>
      </c>
      <c r="Q1175" s="15">
        <f t="shared" si="54"/>
        <v>40987.977060185185</v>
      </c>
      <c r="R1175" s="17">
        <f t="shared" si="55"/>
        <v>41022.166666666664</v>
      </c>
      <c r="S1175">
        <f t="shared" si="56"/>
        <v>2012</v>
      </c>
    </row>
    <row r="1176" spans="1:19" ht="60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10" t="s">
        <v>8320</v>
      </c>
      <c r="P1176" t="s">
        <v>8321</v>
      </c>
      <c r="Q1176" s="15">
        <f t="shared" si="54"/>
        <v>40987.697638888887</v>
      </c>
      <c r="R1176" s="17">
        <f t="shared" si="55"/>
        <v>41017.697638888887</v>
      </c>
      <c r="S1176">
        <f t="shared" si="56"/>
        <v>2012</v>
      </c>
    </row>
    <row r="1177" spans="1:19" ht="30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10" t="s">
        <v>8320</v>
      </c>
      <c r="P1177" t="s">
        <v>8321</v>
      </c>
      <c r="Q1177" s="15">
        <f t="shared" si="54"/>
        <v>41151.708321759259</v>
      </c>
      <c r="R1177" s="17">
        <f t="shared" si="55"/>
        <v>41177.165972222225</v>
      </c>
      <c r="S1177">
        <f t="shared" si="56"/>
        <v>2012</v>
      </c>
    </row>
    <row r="1178" spans="1:19" ht="6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10" t="s">
        <v>8320</v>
      </c>
      <c r="P1178" t="s">
        <v>8321</v>
      </c>
      <c r="Q1178" s="15">
        <f t="shared" si="54"/>
        <v>41264.72314814815</v>
      </c>
      <c r="R1178" s="17">
        <f t="shared" si="55"/>
        <v>41294.72314814815</v>
      </c>
      <c r="S1178">
        <f t="shared" si="56"/>
        <v>2012</v>
      </c>
    </row>
    <row r="1179" spans="1:19" ht="60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10" t="s">
        <v>8320</v>
      </c>
      <c r="P1179" t="s">
        <v>8321</v>
      </c>
      <c r="Q1179" s="15">
        <f t="shared" si="54"/>
        <v>41270.954351851848</v>
      </c>
      <c r="R1179" s="17">
        <f t="shared" si="55"/>
        <v>41300.954351851848</v>
      </c>
      <c r="S1179">
        <f t="shared" si="56"/>
        <v>2012</v>
      </c>
    </row>
    <row r="1180" spans="1:19" ht="4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10" t="s">
        <v>8320</v>
      </c>
      <c r="P1180" t="s">
        <v>8321</v>
      </c>
      <c r="Q1180" s="15">
        <f t="shared" si="54"/>
        <v>40927.731782407405</v>
      </c>
      <c r="R1180" s="17">
        <f t="shared" si="55"/>
        <v>40962.731782407405</v>
      </c>
      <c r="S1180">
        <f t="shared" si="56"/>
        <v>2012</v>
      </c>
    </row>
    <row r="1181" spans="1:19" ht="3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10" t="s">
        <v>8320</v>
      </c>
      <c r="P1181" t="s">
        <v>8321</v>
      </c>
      <c r="Q1181" s="15">
        <f t="shared" si="54"/>
        <v>40948.042233796295</v>
      </c>
      <c r="R1181" s="17">
        <f t="shared" si="55"/>
        <v>40982.165972222225</v>
      </c>
      <c r="S1181">
        <f t="shared" si="56"/>
        <v>2012</v>
      </c>
    </row>
    <row r="1182" spans="1:19" ht="4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10" t="s">
        <v>8320</v>
      </c>
      <c r="P1182" t="s">
        <v>8321</v>
      </c>
      <c r="Q1182" s="15">
        <f t="shared" si="54"/>
        <v>41694.84065972222</v>
      </c>
      <c r="R1182" s="17">
        <f t="shared" si="55"/>
        <v>41724.798993055556</v>
      </c>
      <c r="S1182">
        <f t="shared" si="56"/>
        <v>2014</v>
      </c>
    </row>
    <row r="1183" spans="1:19" ht="4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10" t="s">
        <v>8320</v>
      </c>
      <c r="P1183" t="s">
        <v>8321</v>
      </c>
      <c r="Q1183" s="15">
        <f t="shared" si="54"/>
        <v>40565.032511574071</v>
      </c>
      <c r="R1183" s="17">
        <f t="shared" si="55"/>
        <v>40580.032511574071</v>
      </c>
      <c r="S1183">
        <f t="shared" si="56"/>
        <v>2011</v>
      </c>
    </row>
    <row r="1184" spans="1:19" ht="4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10" t="s">
        <v>8320</v>
      </c>
      <c r="P1184" t="s">
        <v>8321</v>
      </c>
      <c r="Q1184" s="15">
        <f t="shared" si="54"/>
        <v>41074.727037037039</v>
      </c>
      <c r="R1184" s="17">
        <f t="shared" si="55"/>
        <v>41088.727037037039</v>
      </c>
      <c r="S1184">
        <f t="shared" si="56"/>
        <v>2012</v>
      </c>
    </row>
    <row r="1185" spans="1:19" ht="3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10" t="s">
        <v>8320</v>
      </c>
      <c r="P1185" t="s">
        <v>8324</v>
      </c>
      <c r="Q1185" s="15">
        <f t="shared" si="54"/>
        <v>41416.146944444445</v>
      </c>
      <c r="R1185" s="17">
        <f t="shared" si="55"/>
        <v>41446.146944444445</v>
      </c>
      <c r="S1185">
        <f t="shared" si="56"/>
        <v>2013</v>
      </c>
    </row>
    <row r="1186" spans="1:19" ht="45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10" t="s">
        <v>8320</v>
      </c>
      <c r="P1186" t="s">
        <v>8324</v>
      </c>
      <c r="Q1186" s="15">
        <f t="shared" si="54"/>
        <v>41605.868449074071</v>
      </c>
      <c r="R1186" s="17">
        <f t="shared" si="55"/>
        <v>41639.291666666664</v>
      </c>
      <c r="S1186">
        <f t="shared" si="56"/>
        <v>2013</v>
      </c>
    </row>
    <row r="1187" spans="1:19" ht="6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10" t="s">
        <v>8320</v>
      </c>
      <c r="P1187" t="s">
        <v>8324</v>
      </c>
      <c r="Q1187" s="15">
        <f t="shared" si="54"/>
        <v>40850.111064814817</v>
      </c>
      <c r="R1187" s="17">
        <f t="shared" si="55"/>
        <v>40890.152731481481</v>
      </c>
      <c r="S1187">
        <f t="shared" si="56"/>
        <v>2011</v>
      </c>
    </row>
    <row r="1188" spans="1:19" ht="45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10" t="s">
        <v>8320</v>
      </c>
      <c r="P1188" t="s">
        <v>8324</v>
      </c>
      <c r="Q1188" s="15">
        <f t="shared" si="54"/>
        <v>40502.815868055557</v>
      </c>
      <c r="R1188" s="17">
        <f t="shared" si="55"/>
        <v>40544.207638888889</v>
      </c>
      <c r="S1188">
        <f t="shared" si="56"/>
        <v>2010</v>
      </c>
    </row>
    <row r="1189" spans="1:19" ht="60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10" t="s">
        <v>8320</v>
      </c>
      <c r="P1189" t="s">
        <v>8324</v>
      </c>
      <c r="Q1189" s="15">
        <f t="shared" si="54"/>
        <v>41834.695277777777</v>
      </c>
      <c r="R1189" s="17">
        <f t="shared" si="55"/>
        <v>41859.75</v>
      </c>
      <c r="S1189">
        <f t="shared" si="56"/>
        <v>2014</v>
      </c>
    </row>
    <row r="1190" spans="1:19" ht="45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10" t="s">
        <v>8320</v>
      </c>
      <c r="P1190" t="s">
        <v>8324</v>
      </c>
      <c r="Q1190" s="15">
        <f t="shared" si="54"/>
        <v>40948.16815972222</v>
      </c>
      <c r="R1190" s="17">
        <f t="shared" si="55"/>
        <v>40978.16815972222</v>
      </c>
      <c r="S1190">
        <f t="shared" si="56"/>
        <v>2012</v>
      </c>
    </row>
    <row r="1191" spans="1:19" ht="45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10" t="s">
        <v>8320</v>
      </c>
      <c r="P1191" t="s">
        <v>8324</v>
      </c>
      <c r="Q1191" s="15">
        <f t="shared" si="54"/>
        <v>41004.802465277775</v>
      </c>
      <c r="R1191" s="17">
        <f t="shared" si="55"/>
        <v>41034.802407407406</v>
      </c>
      <c r="S1191">
        <f t="shared" si="56"/>
        <v>2012</v>
      </c>
    </row>
    <row r="1192" spans="1:19" ht="60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10" t="s">
        <v>8320</v>
      </c>
      <c r="P1192" t="s">
        <v>8324</v>
      </c>
      <c r="Q1192" s="15">
        <f t="shared" si="54"/>
        <v>41851.962916666671</v>
      </c>
      <c r="R1192" s="17">
        <f t="shared" si="55"/>
        <v>41880.041666666664</v>
      </c>
      <c r="S1192">
        <f t="shared" si="56"/>
        <v>2014</v>
      </c>
    </row>
    <row r="1193" spans="1:19" ht="4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10" t="s">
        <v>8320</v>
      </c>
      <c r="P1193" t="s">
        <v>8324</v>
      </c>
      <c r="Q1193" s="15">
        <f t="shared" si="54"/>
        <v>41307.987696759257</v>
      </c>
      <c r="R1193" s="17">
        <f t="shared" si="55"/>
        <v>41342.987696759257</v>
      </c>
      <c r="S1193">
        <f t="shared" si="56"/>
        <v>2013</v>
      </c>
    </row>
    <row r="1194" spans="1:19" ht="6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10" t="s">
        <v>8320</v>
      </c>
      <c r="P1194" t="s">
        <v>8324</v>
      </c>
      <c r="Q1194" s="15">
        <f t="shared" si="54"/>
        <v>41324.79415509259</v>
      </c>
      <c r="R1194" s="17">
        <f t="shared" si="55"/>
        <v>41354.752488425926</v>
      </c>
      <c r="S1194">
        <f t="shared" si="56"/>
        <v>2013</v>
      </c>
    </row>
    <row r="1195" spans="1:19" ht="4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10" t="s">
        <v>8320</v>
      </c>
      <c r="P1195" t="s">
        <v>8324</v>
      </c>
      <c r="Q1195" s="15">
        <f t="shared" si="54"/>
        <v>41736.004502314812</v>
      </c>
      <c r="R1195" s="17">
        <f t="shared" si="55"/>
        <v>41766.004502314812</v>
      </c>
      <c r="S1195">
        <f t="shared" si="56"/>
        <v>2014</v>
      </c>
    </row>
    <row r="1196" spans="1:19" ht="45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10" t="s">
        <v>8320</v>
      </c>
      <c r="P1196" t="s">
        <v>8324</v>
      </c>
      <c r="Q1196" s="15">
        <f t="shared" si="54"/>
        <v>41716.632847222223</v>
      </c>
      <c r="R1196" s="17">
        <f t="shared" si="55"/>
        <v>41747.958333333336</v>
      </c>
      <c r="S1196">
        <f t="shared" si="56"/>
        <v>2014</v>
      </c>
    </row>
    <row r="1197" spans="1:19" ht="30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10" t="s">
        <v>8320</v>
      </c>
      <c r="P1197" t="s">
        <v>8324</v>
      </c>
      <c r="Q1197" s="15">
        <f t="shared" si="54"/>
        <v>41002.958634259259</v>
      </c>
      <c r="R1197" s="17">
        <f t="shared" si="55"/>
        <v>41032.958634259259</v>
      </c>
      <c r="S1197">
        <f t="shared" si="56"/>
        <v>2012</v>
      </c>
    </row>
    <row r="1198" spans="1:19" ht="60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10" t="s">
        <v>8320</v>
      </c>
      <c r="P1198" t="s">
        <v>8324</v>
      </c>
      <c r="Q1198" s="15">
        <f t="shared" si="54"/>
        <v>41037.551585648151</v>
      </c>
      <c r="R1198" s="17">
        <f t="shared" si="55"/>
        <v>41067.551585648151</v>
      </c>
      <c r="S1198">
        <f t="shared" si="56"/>
        <v>2012</v>
      </c>
    </row>
    <row r="1199" spans="1:19" ht="45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10" t="s">
        <v>8320</v>
      </c>
      <c r="P1199" t="s">
        <v>8324</v>
      </c>
      <c r="Q1199" s="15">
        <f t="shared" si="54"/>
        <v>41004.72619212963</v>
      </c>
      <c r="R1199" s="17">
        <f t="shared" si="55"/>
        <v>41034.72619212963</v>
      </c>
      <c r="S1199">
        <f t="shared" si="56"/>
        <v>2012</v>
      </c>
    </row>
    <row r="1200" spans="1:19" ht="6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10" t="s">
        <v>8320</v>
      </c>
      <c r="P1200" t="s">
        <v>8324</v>
      </c>
      <c r="Q1200" s="15">
        <f t="shared" si="54"/>
        <v>40079.725115740745</v>
      </c>
      <c r="R1200" s="17">
        <f t="shared" si="55"/>
        <v>40156.76666666667</v>
      </c>
      <c r="S1200">
        <f t="shared" si="56"/>
        <v>2009</v>
      </c>
    </row>
    <row r="1201" spans="1:19" ht="45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10" t="s">
        <v>8320</v>
      </c>
      <c r="P1201" t="s">
        <v>8324</v>
      </c>
      <c r="Q1201" s="15">
        <f t="shared" si="54"/>
        <v>40192.542233796295</v>
      </c>
      <c r="R1201" s="17">
        <f t="shared" si="55"/>
        <v>40224.208333333336</v>
      </c>
      <c r="S1201">
        <f t="shared" si="56"/>
        <v>2010</v>
      </c>
    </row>
    <row r="1202" spans="1:19" ht="60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10" t="s">
        <v>8320</v>
      </c>
      <c r="P1202" t="s">
        <v>8324</v>
      </c>
      <c r="Q1202" s="15">
        <f t="shared" si="54"/>
        <v>40050.643680555557</v>
      </c>
      <c r="R1202" s="17">
        <f t="shared" si="55"/>
        <v>40082.165972222225</v>
      </c>
      <c r="S1202">
        <f t="shared" si="56"/>
        <v>2009</v>
      </c>
    </row>
    <row r="1203" spans="1:19" ht="45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10" t="s">
        <v>8320</v>
      </c>
      <c r="P1203" t="s">
        <v>8324</v>
      </c>
      <c r="Q1203" s="15">
        <f t="shared" si="54"/>
        <v>41593.082002314812</v>
      </c>
      <c r="R1203" s="17">
        <f t="shared" si="55"/>
        <v>41623.082002314812</v>
      </c>
      <c r="S1203">
        <f t="shared" si="56"/>
        <v>2013</v>
      </c>
    </row>
    <row r="1204" spans="1:19" ht="6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10" t="s">
        <v>8320</v>
      </c>
      <c r="P1204" t="s">
        <v>8324</v>
      </c>
      <c r="Q1204" s="15">
        <f t="shared" si="54"/>
        <v>41696.817129629628</v>
      </c>
      <c r="R1204" s="17">
        <f t="shared" si="55"/>
        <v>41731.775462962964</v>
      </c>
      <c r="S1204">
        <f t="shared" si="56"/>
        <v>2014</v>
      </c>
    </row>
    <row r="1205" spans="1:19" ht="4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10" t="s">
        <v>8331</v>
      </c>
      <c r="P1205" t="s">
        <v>8347</v>
      </c>
      <c r="Q1205" s="15">
        <f t="shared" si="54"/>
        <v>41842.917129629634</v>
      </c>
      <c r="R1205" s="17">
        <f t="shared" si="55"/>
        <v>41877.917129629634</v>
      </c>
      <c r="S1205">
        <f t="shared" si="56"/>
        <v>2014</v>
      </c>
    </row>
    <row r="1206" spans="1:19" ht="6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10" t="s">
        <v>8331</v>
      </c>
      <c r="P1206" t="s">
        <v>8347</v>
      </c>
      <c r="Q1206" s="15">
        <f t="shared" si="54"/>
        <v>42139.781678240746</v>
      </c>
      <c r="R1206" s="17">
        <f t="shared" si="55"/>
        <v>42169.781678240746</v>
      </c>
      <c r="S1206">
        <f t="shared" si="56"/>
        <v>2015</v>
      </c>
    </row>
    <row r="1207" spans="1:19" ht="4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10" t="s">
        <v>8331</v>
      </c>
      <c r="P1207" t="s">
        <v>8347</v>
      </c>
      <c r="Q1207" s="15">
        <f t="shared" si="54"/>
        <v>41807.624374999999</v>
      </c>
      <c r="R1207" s="17">
        <f t="shared" si="55"/>
        <v>41837.624374999999</v>
      </c>
      <c r="S1207">
        <f t="shared" si="56"/>
        <v>2014</v>
      </c>
    </row>
    <row r="1208" spans="1:19" ht="6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10" t="s">
        <v>8331</v>
      </c>
      <c r="P1208" t="s">
        <v>8347</v>
      </c>
      <c r="Q1208" s="15">
        <f t="shared" si="54"/>
        <v>42332.89980324074</v>
      </c>
      <c r="R1208" s="17">
        <f t="shared" si="55"/>
        <v>42363</v>
      </c>
      <c r="S1208">
        <f t="shared" si="56"/>
        <v>2015</v>
      </c>
    </row>
    <row r="1209" spans="1:19" ht="4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10" t="s">
        <v>8331</v>
      </c>
      <c r="P1209" t="s">
        <v>8347</v>
      </c>
      <c r="Q1209" s="15">
        <f t="shared" si="54"/>
        <v>41839.005671296298</v>
      </c>
      <c r="R1209" s="17">
        <f t="shared" si="55"/>
        <v>41869.005671296298</v>
      </c>
      <c r="S1209">
        <f t="shared" si="56"/>
        <v>2014</v>
      </c>
    </row>
    <row r="1210" spans="1:19" ht="6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10" t="s">
        <v>8331</v>
      </c>
      <c r="P1210" t="s">
        <v>8347</v>
      </c>
      <c r="Q1210" s="15">
        <f t="shared" si="54"/>
        <v>42011.628136574072</v>
      </c>
      <c r="R1210" s="17">
        <f t="shared" si="55"/>
        <v>42041.628136574072</v>
      </c>
      <c r="S1210">
        <f t="shared" si="56"/>
        <v>2015</v>
      </c>
    </row>
    <row r="1211" spans="1:19" ht="6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10" t="s">
        <v>8331</v>
      </c>
      <c r="P1211" t="s">
        <v>8347</v>
      </c>
      <c r="Q1211" s="15">
        <f t="shared" si="54"/>
        <v>41767.650347222225</v>
      </c>
      <c r="R1211" s="17">
        <f t="shared" si="55"/>
        <v>41788.743055555555</v>
      </c>
      <c r="S1211">
        <f t="shared" si="56"/>
        <v>2014</v>
      </c>
    </row>
    <row r="1212" spans="1:19" ht="45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10" t="s">
        <v>8331</v>
      </c>
      <c r="P1212" t="s">
        <v>8347</v>
      </c>
      <c r="Q1212" s="15">
        <f t="shared" si="54"/>
        <v>41918.670115740737</v>
      </c>
      <c r="R1212" s="17">
        <f t="shared" si="55"/>
        <v>41948.731944444444</v>
      </c>
      <c r="S1212">
        <f t="shared" si="56"/>
        <v>2014</v>
      </c>
    </row>
    <row r="1213" spans="1:19" ht="6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10" t="s">
        <v>8331</v>
      </c>
      <c r="P1213" t="s">
        <v>8347</v>
      </c>
      <c r="Q1213" s="15">
        <f t="shared" si="54"/>
        <v>41771.572256944448</v>
      </c>
      <c r="R1213" s="17">
        <f t="shared" si="55"/>
        <v>41801.572256944448</v>
      </c>
      <c r="S1213">
        <f t="shared" si="56"/>
        <v>2014</v>
      </c>
    </row>
    <row r="1214" spans="1:19" ht="4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10" t="s">
        <v>8331</v>
      </c>
      <c r="P1214" t="s">
        <v>8347</v>
      </c>
      <c r="Q1214" s="15">
        <f t="shared" si="54"/>
        <v>41666.924710648149</v>
      </c>
      <c r="R1214" s="17">
        <f t="shared" si="55"/>
        <v>41706.924710648149</v>
      </c>
      <c r="S1214">
        <f t="shared" si="56"/>
        <v>2014</v>
      </c>
    </row>
    <row r="1215" spans="1:19" ht="45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0" t="s">
        <v>8331</v>
      </c>
      <c r="P1215" t="s">
        <v>8347</v>
      </c>
      <c r="Q1215" s="15">
        <f t="shared" si="54"/>
        <v>41786.640543981484</v>
      </c>
      <c r="R1215" s="17">
        <f t="shared" si="55"/>
        <v>41816.640543981484</v>
      </c>
      <c r="S1215">
        <f t="shared" si="56"/>
        <v>2014</v>
      </c>
    </row>
    <row r="1216" spans="1:19" ht="45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10" t="s">
        <v>8331</v>
      </c>
      <c r="P1216" t="s">
        <v>8347</v>
      </c>
      <c r="Q1216" s="15">
        <f t="shared" si="54"/>
        <v>41789.896805555552</v>
      </c>
      <c r="R1216" s="17">
        <f t="shared" si="55"/>
        <v>41819.896805555552</v>
      </c>
      <c r="S1216">
        <f t="shared" si="56"/>
        <v>2014</v>
      </c>
    </row>
    <row r="1217" spans="1:19" ht="60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10" t="s">
        <v>8331</v>
      </c>
      <c r="P1217" t="s">
        <v>8347</v>
      </c>
      <c r="Q1217" s="15">
        <f t="shared" si="54"/>
        <v>42692.79987268518</v>
      </c>
      <c r="R1217" s="17">
        <f t="shared" si="55"/>
        <v>42723.332638888889</v>
      </c>
      <c r="S1217">
        <f t="shared" si="56"/>
        <v>2016</v>
      </c>
    </row>
    <row r="1218" spans="1:19" ht="4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10" t="s">
        <v>8331</v>
      </c>
      <c r="P1218" t="s">
        <v>8347</v>
      </c>
      <c r="Q1218" s="15">
        <f t="shared" ref="Q1218:Q1281" si="57">(((J1218/60)/60)/24)+DATE(1970,1,1)</f>
        <v>42643.642800925925</v>
      </c>
      <c r="R1218" s="17">
        <f t="shared" ref="R1218:R1281" si="58">(((I1218/60)/60)/24)+DATE(1970,1,1)</f>
        <v>42673.642800925925</v>
      </c>
      <c r="S1218">
        <f t="shared" ref="S1218:S1281" si="59">YEAR(Q:Q)</f>
        <v>2016</v>
      </c>
    </row>
    <row r="1219" spans="1:19" ht="30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10" t="s">
        <v>8331</v>
      </c>
      <c r="P1219" t="s">
        <v>8347</v>
      </c>
      <c r="Q1219" s="15">
        <f t="shared" si="57"/>
        <v>42187.125625000001</v>
      </c>
      <c r="R1219" s="17">
        <f t="shared" si="58"/>
        <v>42208.207638888889</v>
      </c>
      <c r="S1219">
        <f t="shared" si="59"/>
        <v>2015</v>
      </c>
    </row>
    <row r="1220" spans="1:19" ht="30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10" t="s">
        <v>8331</v>
      </c>
      <c r="P1220" t="s">
        <v>8347</v>
      </c>
      <c r="Q1220" s="15">
        <f t="shared" si="57"/>
        <v>42052.666990740734</v>
      </c>
      <c r="R1220" s="17">
        <f t="shared" si="58"/>
        <v>42082.625324074077</v>
      </c>
      <c r="S1220">
        <f t="shared" si="59"/>
        <v>2015</v>
      </c>
    </row>
    <row r="1221" spans="1:19" ht="60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10" t="s">
        <v>8331</v>
      </c>
      <c r="P1221" t="s">
        <v>8347</v>
      </c>
      <c r="Q1221" s="15">
        <f t="shared" si="57"/>
        <v>41836.625254629631</v>
      </c>
      <c r="R1221" s="17">
        <f t="shared" si="58"/>
        <v>41866.625254629631</v>
      </c>
      <c r="S1221">
        <f t="shared" si="59"/>
        <v>2014</v>
      </c>
    </row>
    <row r="1222" spans="1:19" ht="60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10" t="s">
        <v>8331</v>
      </c>
      <c r="P1222" t="s">
        <v>8347</v>
      </c>
      <c r="Q1222" s="15">
        <f t="shared" si="57"/>
        <v>42485.754525462966</v>
      </c>
      <c r="R1222" s="17">
        <f t="shared" si="58"/>
        <v>42515.754525462966</v>
      </c>
      <c r="S1222">
        <f t="shared" si="59"/>
        <v>2016</v>
      </c>
    </row>
    <row r="1223" spans="1:19" ht="60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10" t="s">
        <v>8331</v>
      </c>
      <c r="P1223" t="s">
        <v>8347</v>
      </c>
      <c r="Q1223" s="15">
        <f t="shared" si="57"/>
        <v>42243.190057870372</v>
      </c>
      <c r="R1223" s="17">
        <f t="shared" si="58"/>
        <v>42273.190057870372</v>
      </c>
      <c r="S1223">
        <f t="shared" si="59"/>
        <v>2015</v>
      </c>
    </row>
    <row r="1224" spans="1:19" ht="60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10" t="s">
        <v>8331</v>
      </c>
      <c r="P1224" t="s">
        <v>8347</v>
      </c>
      <c r="Q1224" s="15">
        <f t="shared" si="57"/>
        <v>42670.602673611109</v>
      </c>
      <c r="R1224" s="17">
        <f t="shared" si="58"/>
        <v>42700.64434027778</v>
      </c>
      <c r="S1224">
        <f t="shared" si="59"/>
        <v>2016</v>
      </c>
    </row>
    <row r="1225" spans="1:19" ht="6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10" t="s">
        <v>8331</v>
      </c>
      <c r="P1225" t="s">
        <v>8347</v>
      </c>
      <c r="Q1225" s="15">
        <f t="shared" si="57"/>
        <v>42654.469826388886</v>
      </c>
      <c r="R1225" s="17">
        <f t="shared" si="58"/>
        <v>42686.166666666672</v>
      </c>
      <c r="S1225">
        <f t="shared" si="59"/>
        <v>2016</v>
      </c>
    </row>
    <row r="1226" spans="1:19" ht="60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10" t="s">
        <v>8331</v>
      </c>
      <c r="P1226" t="s">
        <v>8347</v>
      </c>
      <c r="Q1226" s="15">
        <f t="shared" si="57"/>
        <v>42607.316122685181</v>
      </c>
      <c r="R1226" s="17">
        <f t="shared" si="58"/>
        <v>42613.233333333337</v>
      </c>
      <c r="S1226">
        <f t="shared" si="59"/>
        <v>2016</v>
      </c>
    </row>
    <row r="1227" spans="1:19" ht="45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10" t="s">
        <v>8331</v>
      </c>
      <c r="P1227" t="s">
        <v>8347</v>
      </c>
      <c r="Q1227" s="15">
        <f t="shared" si="57"/>
        <v>41943.142534722225</v>
      </c>
      <c r="R1227" s="17">
        <f t="shared" si="58"/>
        <v>41973.184201388889</v>
      </c>
      <c r="S1227">
        <f t="shared" si="59"/>
        <v>2014</v>
      </c>
    </row>
    <row r="1228" spans="1:19" ht="60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10" t="s">
        <v>8331</v>
      </c>
      <c r="P1228" t="s">
        <v>8347</v>
      </c>
      <c r="Q1228" s="15">
        <f t="shared" si="57"/>
        <v>41902.07240740741</v>
      </c>
      <c r="R1228" s="17">
        <f t="shared" si="58"/>
        <v>41940.132638888892</v>
      </c>
      <c r="S1228">
        <f t="shared" si="59"/>
        <v>2014</v>
      </c>
    </row>
    <row r="1229" spans="1:19" ht="60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10" t="s">
        <v>8331</v>
      </c>
      <c r="P1229" t="s">
        <v>8347</v>
      </c>
      <c r="Q1229" s="15">
        <f t="shared" si="57"/>
        <v>42779.908449074079</v>
      </c>
      <c r="R1229" s="17">
        <f t="shared" si="58"/>
        <v>42799.908449074079</v>
      </c>
      <c r="S1229">
        <f t="shared" si="59"/>
        <v>2017</v>
      </c>
    </row>
    <row r="1230" spans="1:19" ht="6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10" t="s">
        <v>8331</v>
      </c>
      <c r="P1230" t="s">
        <v>8347</v>
      </c>
      <c r="Q1230" s="15">
        <f t="shared" si="57"/>
        <v>42338.84375</v>
      </c>
      <c r="R1230" s="17">
        <f t="shared" si="58"/>
        <v>42367.958333333328</v>
      </c>
      <c r="S1230">
        <f t="shared" si="59"/>
        <v>2015</v>
      </c>
    </row>
    <row r="1231" spans="1:19" ht="60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10" t="s">
        <v>8331</v>
      </c>
      <c r="P1231" t="s">
        <v>8347</v>
      </c>
      <c r="Q1231" s="15">
        <f t="shared" si="57"/>
        <v>42738.692233796297</v>
      </c>
      <c r="R1231" s="17">
        <f t="shared" si="58"/>
        <v>42768.692233796297</v>
      </c>
      <c r="S1231">
        <f t="shared" si="59"/>
        <v>2017</v>
      </c>
    </row>
    <row r="1232" spans="1:19" ht="45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10" t="s">
        <v>8331</v>
      </c>
      <c r="P1232" t="s">
        <v>8347</v>
      </c>
      <c r="Q1232" s="15">
        <f t="shared" si="57"/>
        <v>42770.201481481476</v>
      </c>
      <c r="R1232" s="17">
        <f t="shared" si="58"/>
        <v>42805.201481481476</v>
      </c>
      <c r="S1232">
        <f t="shared" si="59"/>
        <v>2017</v>
      </c>
    </row>
    <row r="1233" spans="1:19" ht="45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10" t="s">
        <v>8331</v>
      </c>
      <c r="P1233" t="s">
        <v>8347</v>
      </c>
      <c r="Q1233" s="15">
        <f t="shared" si="57"/>
        <v>42452.781828703708</v>
      </c>
      <c r="R1233" s="17">
        <f t="shared" si="58"/>
        <v>42480.781828703708</v>
      </c>
      <c r="S1233">
        <f t="shared" si="59"/>
        <v>2016</v>
      </c>
    </row>
    <row r="1234" spans="1:19" ht="45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10" t="s">
        <v>8331</v>
      </c>
      <c r="P1234" t="s">
        <v>8347</v>
      </c>
      <c r="Q1234" s="15">
        <f t="shared" si="57"/>
        <v>42761.961099537039</v>
      </c>
      <c r="R1234" s="17">
        <f t="shared" si="58"/>
        <v>42791.961099537039</v>
      </c>
      <c r="S1234">
        <f t="shared" si="59"/>
        <v>2017</v>
      </c>
    </row>
    <row r="1235" spans="1:19" ht="45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10" t="s">
        <v>8331</v>
      </c>
      <c r="P1235" t="s">
        <v>8347</v>
      </c>
      <c r="Q1235" s="15">
        <f t="shared" si="57"/>
        <v>42423.602500000001</v>
      </c>
      <c r="R1235" s="17">
        <f t="shared" si="58"/>
        <v>42453.560833333337</v>
      </c>
      <c r="S1235">
        <f t="shared" si="59"/>
        <v>2016</v>
      </c>
    </row>
    <row r="1236" spans="1:19" ht="60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10" t="s">
        <v>8331</v>
      </c>
      <c r="P1236" t="s">
        <v>8347</v>
      </c>
      <c r="Q1236" s="15">
        <f t="shared" si="57"/>
        <v>42495.871736111112</v>
      </c>
      <c r="R1236" s="17">
        <f t="shared" si="58"/>
        <v>42530.791666666672</v>
      </c>
      <c r="S1236">
        <f t="shared" si="59"/>
        <v>2016</v>
      </c>
    </row>
    <row r="1237" spans="1:19" ht="60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10" t="s">
        <v>8331</v>
      </c>
      <c r="P1237" t="s">
        <v>8347</v>
      </c>
      <c r="Q1237" s="15">
        <f t="shared" si="57"/>
        <v>42407.637557870374</v>
      </c>
      <c r="R1237" s="17">
        <f t="shared" si="58"/>
        <v>42452.595891203702</v>
      </c>
      <c r="S1237">
        <f t="shared" si="59"/>
        <v>2016</v>
      </c>
    </row>
    <row r="1238" spans="1:19" ht="6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10" t="s">
        <v>8331</v>
      </c>
      <c r="P1238" t="s">
        <v>8347</v>
      </c>
      <c r="Q1238" s="15">
        <f t="shared" si="57"/>
        <v>42704.187118055561</v>
      </c>
      <c r="R1238" s="17">
        <f t="shared" si="58"/>
        <v>42738.178472222222</v>
      </c>
      <c r="S1238">
        <f t="shared" si="59"/>
        <v>2016</v>
      </c>
    </row>
    <row r="1239" spans="1:19" ht="60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10" t="s">
        <v>8320</v>
      </c>
      <c r="P1239" t="s">
        <v>8324</v>
      </c>
      <c r="Q1239" s="15">
        <f t="shared" si="57"/>
        <v>40784.012696759259</v>
      </c>
      <c r="R1239" s="17">
        <f t="shared" si="58"/>
        <v>40817.125</v>
      </c>
      <c r="S1239">
        <f t="shared" si="59"/>
        <v>2011</v>
      </c>
    </row>
    <row r="1240" spans="1:19" ht="60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10" t="s">
        <v>8320</v>
      </c>
      <c r="P1240" t="s">
        <v>8324</v>
      </c>
      <c r="Q1240" s="15">
        <f t="shared" si="57"/>
        <v>41089.186296296299</v>
      </c>
      <c r="R1240" s="17">
        <f t="shared" si="58"/>
        <v>41109.186296296299</v>
      </c>
      <c r="S1240">
        <f t="shared" si="59"/>
        <v>2012</v>
      </c>
    </row>
    <row r="1241" spans="1:19" ht="30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10" t="s">
        <v>8320</v>
      </c>
      <c r="P1241" t="s">
        <v>8324</v>
      </c>
      <c r="Q1241" s="15">
        <f t="shared" si="57"/>
        <v>41341.111400462964</v>
      </c>
      <c r="R1241" s="17">
        <f t="shared" si="58"/>
        <v>41380.791666666664</v>
      </c>
      <c r="S1241">
        <f t="shared" si="59"/>
        <v>2013</v>
      </c>
    </row>
    <row r="1242" spans="1:19" ht="45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10" t="s">
        <v>8320</v>
      </c>
      <c r="P1242" t="s">
        <v>8324</v>
      </c>
      <c r="Q1242" s="15">
        <f t="shared" si="57"/>
        <v>42248.90042824074</v>
      </c>
      <c r="R1242" s="17">
        <f t="shared" si="58"/>
        <v>42277.811805555553</v>
      </c>
      <c r="S1242">
        <f t="shared" si="59"/>
        <v>2015</v>
      </c>
    </row>
    <row r="1243" spans="1:19" ht="45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10" t="s">
        <v>8320</v>
      </c>
      <c r="P1243" t="s">
        <v>8324</v>
      </c>
      <c r="Q1243" s="15">
        <f t="shared" si="57"/>
        <v>41145.719305555554</v>
      </c>
      <c r="R1243" s="17">
        <f t="shared" si="58"/>
        <v>41175.719305555554</v>
      </c>
      <c r="S1243">
        <f t="shared" si="59"/>
        <v>2012</v>
      </c>
    </row>
    <row r="1244" spans="1:19" ht="45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10" t="s">
        <v>8320</v>
      </c>
      <c r="P1244" t="s">
        <v>8324</v>
      </c>
      <c r="Q1244" s="15">
        <f t="shared" si="57"/>
        <v>41373.102465277778</v>
      </c>
      <c r="R1244" s="17">
        <f t="shared" si="58"/>
        <v>41403.102465277778</v>
      </c>
      <c r="S1244">
        <f t="shared" si="59"/>
        <v>2013</v>
      </c>
    </row>
    <row r="1245" spans="1:19" ht="45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10" t="s">
        <v>8320</v>
      </c>
      <c r="P1245" t="s">
        <v>8324</v>
      </c>
      <c r="Q1245" s="15">
        <f t="shared" si="57"/>
        <v>41025.874201388891</v>
      </c>
      <c r="R1245" s="17">
        <f t="shared" si="58"/>
        <v>41039.708333333336</v>
      </c>
      <c r="S1245">
        <f t="shared" si="59"/>
        <v>2012</v>
      </c>
    </row>
    <row r="1246" spans="1:19" ht="4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10" t="s">
        <v>8320</v>
      </c>
      <c r="P1246" t="s">
        <v>8324</v>
      </c>
      <c r="Q1246" s="15">
        <f t="shared" si="57"/>
        <v>41174.154178240737</v>
      </c>
      <c r="R1246" s="17">
        <f t="shared" si="58"/>
        <v>41210.208333333336</v>
      </c>
      <c r="S1246">
        <f t="shared" si="59"/>
        <v>2012</v>
      </c>
    </row>
    <row r="1247" spans="1:19" ht="60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10" t="s">
        <v>8320</v>
      </c>
      <c r="P1247" t="s">
        <v>8324</v>
      </c>
      <c r="Q1247" s="15">
        <f t="shared" si="57"/>
        <v>40557.429733796293</v>
      </c>
      <c r="R1247" s="17">
        <f t="shared" si="58"/>
        <v>40582.429733796293</v>
      </c>
      <c r="S1247">
        <f t="shared" si="59"/>
        <v>2011</v>
      </c>
    </row>
    <row r="1248" spans="1:19" ht="4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10" t="s">
        <v>8320</v>
      </c>
      <c r="P1248" t="s">
        <v>8324</v>
      </c>
      <c r="Q1248" s="15">
        <f t="shared" si="57"/>
        <v>41023.07471064815</v>
      </c>
      <c r="R1248" s="17">
        <f t="shared" si="58"/>
        <v>41053.07471064815</v>
      </c>
      <c r="S1248">
        <f t="shared" si="59"/>
        <v>2012</v>
      </c>
    </row>
    <row r="1249" spans="1:19" ht="6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10" t="s">
        <v>8320</v>
      </c>
      <c r="P1249" t="s">
        <v>8324</v>
      </c>
      <c r="Q1249" s="15">
        <f t="shared" si="57"/>
        <v>40893.992962962962</v>
      </c>
      <c r="R1249" s="17">
        <f t="shared" si="58"/>
        <v>40933.992962962962</v>
      </c>
      <c r="S1249">
        <f t="shared" si="59"/>
        <v>2011</v>
      </c>
    </row>
    <row r="1250" spans="1:19" ht="60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10" t="s">
        <v>8320</v>
      </c>
      <c r="P1250" t="s">
        <v>8324</v>
      </c>
      <c r="Q1250" s="15">
        <f t="shared" si="57"/>
        <v>40354.11550925926</v>
      </c>
      <c r="R1250" s="17">
        <f t="shared" si="58"/>
        <v>40425.043749999997</v>
      </c>
      <c r="S1250">
        <f t="shared" si="59"/>
        <v>2010</v>
      </c>
    </row>
    <row r="1251" spans="1:19" ht="45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10" t="s">
        <v>8320</v>
      </c>
      <c r="P1251" t="s">
        <v>8324</v>
      </c>
      <c r="Q1251" s="15">
        <f t="shared" si="57"/>
        <v>41193.748483796298</v>
      </c>
      <c r="R1251" s="17">
        <f t="shared" si="58"/>
        <v>41223.790150462963</v>
      </c>
      <c r="S1251">
        <f t="shared" si="59"/>
        <v>2012</v>
      </c>
    </row>
    <row r="1252" spans="1:19" ht="6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10" t="s">
        <v>8320</v>
      </c>
      <c r="P1252" t="s">
        <v>8324</v>
      </c>
      <c r="Q1252" s="15">
        <f t="shared" si="57"/>
        <v>40417.011296296296</v>
      </c>
      <c r="R1252" s="17">
        <f t="shared" si="58"/>
        <v>40462.011296296296</v>
      </c>
      <c r="S1252">
        <f t="shared" si="59"/>
        <v>2010</v>
      </c>
    </row>
    <row r="1253" spans="1:19" ht="3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10" t="s">
        <v>8320</v>
      </c>
      <c r="P1253" t="s">
        <v>8324</v>
      </c>
      <c r="Q1253" s="15">
        <f t="shared" si="57"/>
        <v>40310.287673611114</v>
      </c>
      <c r="R1253" s="17">
        <f t="shared" si="58"/>
        <v>40369.916666666664</v>
      </c>
      <c r="S1253">
        <f t="shared" si="59"/>
        <v>2010</v>
      </c>
    </row>
    <row r="1254" spans="1:19" ht="4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10" t="s">
        <v>8320</v>
      </c>
      <c r="P1254" t="s">
        <v>8324</v>
      </c>
      <c r="Q1254" s="15">
        <f t="shared" si="57"/>
        <v>41913.328356481477</v>
      </c>
      <c r="R1254" s="17">
        <f t="shared" si="58"/>
        <v>41946.370023148149</v>
      </c>
      <c r="S1254">
        <f t="shared" si="59"/>
        <v>2014</v>
      </c>
    </row>
    <row r="1255" spans="1:19" ht="30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10" t="s">
        <v>8320</v>
      </c>
      <c r="P1255" t="s">
        <v>8324</v>
      </c>
      <c r="Q1255" s="15">
        <f t="shared" si="57"/>
        <v>41088.691493055558</v>
      </c>
      <c r="R1255" s="17">
        <f t="shared" si="58"/>
        <v>41133.691493055558</v>
      </c>
      <c r="S1255">
        <f t="shared" si="59"/>
        <v>2012</v>
      </c>
    </row>
    <row r="1256" spans="1:19" ht="6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10" t="s">
        <v>8320</v>
      </c>
      <c r="P1256" t="s">
        <v>8324</v>
      </c>
      <c r="Q1256" s="15">
        <f t="shared" si="57"/>
        <v>41257.950381944444</v>
      </c>
      <c r="R1256" s="17">
        <f t="shared" si="58"/>
        <v>41287.950381944444</v>
      </c>
      <c r="S1256">
        <f t="shared" si="59"/>
        <v>2012</v>
      </c>
    </row>
    <row r="1257" spans="1:19" ht="45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10" t="s">
        <v>8320</v>
      </c>
      <c r="P1257" t="s">
        <v>8324</v>
      </c>
      <c r="Q1257" s="15">
        <f t="shared" si="57"/>
        <v>41107.726782407408</v>
      </c>
      <c r="R1257" s="17">
        <f t="shared" si="58"/>
        <v>41118.083333333336</v>
      </c>
      <c r="S1257">
        <f t="shared" si="59"/>
        <v>2012</v>
      </c>
    </row>
    <row r="1258" spans="1:19" ht="60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10" t="s">
        <v>8320</v>
      </c>
      <c r="P1258" t="s">
        <v>8324</v>
      </c>
      <c r="Q1258" s="15">
        <f t="shared" si="57"/>
        <v>42227.936157407406</v>
      </c>
      <c r="R1258" s="17">
        <f t="shared" si="58"/>
        <v>42287.936157407406</v>
      </c>
      <c r="S1258">
        <f t="shared" si="59"/>
        <v>2015</v>
      </c>
    </row>
    <row r="1259" spans="1:19" ht="60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10" t="s">
        <v>8320</v>
      </c>
      <c r="P1259" t="s">
        <v>8324</v>
      </c>
      <c r="Q1259" s="15">
        <f t="shared" si="57"/>
        <v>40999.645925925928</v>
      </c>
      <c r="R1259" s="17">
        <f t="shared" si="58"/>
        <v>41029.645925925928</v>
      </c>
      <c r="S1259">
        <f t="shared" si="59"/>
        <v>2012</v>
      </c>
    </row>
    <row r="1260" spans="1:19" ht="60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10" t="s">
        <v>8320</v>
      </c>
      <c r="P1260" t="s">
        <v>8324</v>
      </c>
      <c r="Q1260" s="15">
        <f t="shared" si="57"/>
        <v>40711.782210648147</v>
      </c>
      <c r="R1260" s="17">
        <f t="shared" si="58"/>
        <v>40756.782210648147</v>
      </c>
      <c r="S1260">
        <f t="shared" si="59"/>
        <v>2011</v>
      </c>
    </row>
    <row r="1261" spans="1:19" ht="45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10" t="s">
        <v>8320</v>
      </c>
      <c r="P1261" t="s">
        <v>8324</v>
      </c>
      <c r="Q1261" s="15">
        <f t="shared" si="57"/>
        <v>40970.750034722223</v>
      </c>
      <c r="R1261" s="17">
        <f t="shared" si="58"/>
        <v>41030.708368055559</v>
      </c>
      <c r="S1261">
        <f t="shared" si="59"/>
        <v>2012</v>
      </c>
    </row>
    <row r="1262" spans="1:19" ht="60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10" t="s">
        <v>8320</v>
      </c>
      <c r="P1262" t="s">
        <v>8324</v>
      </c>
      <c r="Q1262" s="15">
        <f t="shared" si="57"/>
        <v>40771.916701388887</v>
      </c>
      <c r="R1262" s="17">
        <f t="shared" si="58"/>
        <v>40801.916701388887</v>
      </c>
      <c r="S1262">
        <f t="shared" si="59"/>
        <v>2011</v>
      </c>
    </row>
    <row r="1263" spans="1:19" ht="6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10" t="s">
        <v>8320</v>
      </c>
      <c r="P1263" t="s">
        <v>8324</v>
      </c>
      <c r="Q1263" s="15">
        <f t="shared" si="57"/>
        <v>40793.998599537037</v>
      </c>
      <c r="R1263" s="17">
        <f t="shared" si="58"/>
        <v>40828.998599537037</v>
      </c>
      <c r="S1263">
        <f t="shared" si="59"/>
        <v>2011</v>
      </c>
    </row>
    <row r="1264" spans="1:19" ht="60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10" t="s">
        <v>8320</v>
      </c>
      <c r="P1264" t="s">
        <v>8324</v>
      </c>
      <c r="Q1264" s="15">
        <f t="shared" si="57"/>
        <v>40991.708055555559</v>
      </c>
      <c r="R1264" s="17">
        <f t="shared" si="58"/>
        <v>41021.708055555559</v>
      </c>
      <c r="S1264">
        <f t="shared" si="59"/>
        <v>2012</v>
      </c>
    </row>
    <row r="1265" spans="1:19" ht="45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10" t="s">
        <v>8320</v>
      </c>
      <c r="P1265" t="s">
        <v>8324</v>
      </c>
      <c r="Q1265" s="15">
        <f t="shared" si="57"/>
        <v>41026.083298611113</v>
      </c>
      <c r="R1265" s="17">
        <f t="shared" si="58"/>
        <v>41056.083298611113</v>
      </c>
      <c r="S1265">
        <f t="shared" si="59"/>
        <v>2012</v>
      </c>
    </row>
    <row r="1266" spans="1:19" ht="60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10" t="s">
        <v>8320</v>
      </c>
      <c r="P1266" t="s">
        <v>8324</v>
      </c>
      <c r="Q1266" s="15">
        <f t="shared" si="57"/>
        <v>40833.633194444446</v>
      </c>
      <c r="R1266" s="17">
        <f t="shared" si="58"/>
        <v>40863.674861111111</v>
      </c>
      <c r="S1266">
        <f t="shared" si="59"/>
        <v>2011</v>
      </c>
    </row>
    <row r="1267" spans="1:19" ht="6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10" t="s">
        <v>8320</v>
      </c>
      <c r="P1267" t="s">
        <v>8324</v>
      </c>
      <c r="Q1267" s="15">
        <f t="shared" si="57"/>
        <v>41373.690266203703</v>
      </c>
      <c r="R1267" s="17">
        <f t="shared" si="58"/>
        <v>41403.690266203703</v>
      </c>
      <c r="S1267">
        <f t="shared" si="59"/>
        <v>2013</v>
      </c>
    </row>
    <row r="1268" spans="1:19" ht="4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10" t="s">
        <v>8320</v>
      </c>
      <c r="P1268" t="s">
        <v>8324</v>
      </c>
      <c r="Q1268" s="15">
        <f t="shared" si="57"/>
        <v>41023.227731481478</v>
      </c>
      <c r="R1268" s="17">
        <f t="shared" si="58"/>
        <v>41083.227731481478</v>
      </c>
      <c r="S1268">
        <f t="shared" si="59"/>
        <v>2012</v>
      </c>
    </row>
    <row r="1269" spans="1:19" ht="60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10" t="s">
        <v>8320</v>
      </c>
      <c r="P1269" t="s">
        <v>8324</v>
      </c>
      <c r="Q1269" s="15">
        <f t="shared" si="57"/>
        <v>40542.839282407411</v>
      </c>
      <c r="R1269" s="17">
        <f t="shared" si="58"/>
        <v>40559.07708333333</v>
      </c>
      <c r="S1269">
        <f t="shared" si="59"/>
        <v>2010</v>
      </c>
    </row>
    <row r="1270" spans="1:19" ht="3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10" t="s">
        <v>8320</v>
      </c>
      <c r="P1270" t="s">
        <v>8324</v>
      </c>
      <c r="Q1270" s="15">
        <f t="shared" si="57"/>
        <v>41024.985972222225</v>
      </c>
      <c r="R1270" s="17">
        <f t="shared" si="58"/>
        <v>41076.415972222225</v>
      </c>
      <c r="S1270">
        <f t="shared" si="59"/>
        <v>2012</v>
      </c>
    </row>
    <row r="1271" spans="1:19" ht="60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10" t="s">
        <v>8320</v>
      </c>
      <c r="P1271" t="s">
        <v>8324</v>
      </c>
      <c r="Q1271" s="15">
        <f t="shared" si="57"/>
        <v>41348.168287037035</v>
      </c>
      <c r="R1271" s="17">
        <f t="shared" si="58"/>
        <v>41393.168287037035</v>
      </c>
      <c r="S1271">
        <f t="shared" si="59"/>
        <v>2013</v>
      </c>
    </row>
    <row r="1272" spans="1:19" ht="4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10" t="s">
        <v>8320</v>
      </c>
      <c r="P1272" t="s">
        <v>8324</v>
      </c>
      <c r="Q1272" s="15">
        <f t="shared" si="57"/>
        <v>41022.645185185182</v>
      </c>
      <c r="R1272" s="17">
        <f t="shared" si="58"/>
        <v>41052.645185185182</v>
      </c>
      <c r="S1272">
        <f t="shared" si="59"/>
        <v>2012</v>
      </c>
    </row>
    <row r="1273" spans="1:19" ht="4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10" t="s">
        <v>8320</v>
      </c>
      <c r="P1273" t="s">
        <v>8324</v>
      </c>
      <c r="Q1273" s="15">
        <f t="shared" si="57"/>
        <v>41036.946469907409</v>
      </c>
      <c r="R1273" s="17">
        <f t="shared" si="58"/>
        <v>41066.946469907409</v>
      </c>
      <c r="S1273">
        <f t="shared" si="59"/>
        <v>2012</v>
      </c>
    </row>
    <row r="1274" spans="1:19" ht="3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10" t="s">
        <v>8320</v>
      </c>
      <c r="P1274" t="s">
        <v>8324</v>
      </c>
      <c r="Q1274" s="15">
        <f t="shared" si="57"/>
        <v>41327.996435185189</v>
      </c>
      <c r="R1274" s="17">
        <f t="shared" si="58"/>
        <v>41362.954768518517</v>
      </c>
      <c r="S1274">
        <f t="shared" si="59"/>
        <v>2013</v>
      </c>
    </row>
    <row r="1275" spans="1:19" ht="45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10" t="s">
        <v>8320</v>
      </c>
      <c r="P1275" t="s">
        <v>8324</v>
      </c>
      <c r="Q1275" s="15">
        <f t="shared" si="57"/>
        <v>40730.878912037035</v>
      </c>
      <c r="R1275" s="17">
        <f t="shared" si="58"/>
        <v>40760.878912037035</v>
      </c>
      <c r="S1275">
        <f t="shared" si="59"/>
        <v>2011</v>
      </c>
    </row>
    <row r="1276" spans="1:19" ht="45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10" t="s">
        <v>8320</v>
      </c>
      <c r="P1276" t="s">
        <v>8324</v>
      </c>
      <c r="Q1276" s="15">
        <f t="shared" si="57"/>
        <v>42017.967442129629</v>
      </c>
      <c r="R1276" s="17">
        <f t="shared" si="58"/>
        <v>42031.967442129629</v>
      </c>
      <c r="S1276">
        <f t="shared" si="59"/>
        <v>2015</v>
      </c>
    </row>
    <row r="1277" spans="1:19" ht="60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10" t="s">
        <v>8320</v>
      </c>
      <c r="P1277" t="s">
        <v>8324</v>
      </c>
      <c r="Q1277" s="15">
        <f t="shared" si="57"/>
        <v>41226.648576388885</v>
      </c>
      <c r="R1277" s="17">
        <f t="shared" si="58"/>
        <v>41274.75</v>
      </c>
      <c r="S1277">
        <f t="shared" si="59"/>
        <v>2012</v>
      </c>
    </row>
    <row r="1278" spans="1:19" ht="45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10" t="s">
        <v>8320</v>
      </c>
      <c r="P1278" t="s">
        <v>8324</v>
      </c>
      <c r="Q1278" s="15">
        <f t="shared" si="57"/>
        <v>41053.772858796299</v>
      </c>
      <c r="R1278" s="17">
        <f t="shared" si="58"/>
        <v>41083.772858796299</v>
      </c>
      <c r="S1278">
        <f t="shared" si="59"/>
        <v>2012</v>
      </c>
    </row>
    <row r="1279" spans="1:19" ht="6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10" t="s">
        <v>8320</v>
      </c>
      <c r="P1279" t="s">
        <v>8349</v>
      </c>
      <c r="Q1279" s="15">
        <f t="shared" si="57"/>
        <v>42269.967835648145</v>
      </c>
      <c r="R1279" s="17">
        <f t="shared" si="58"/>
        <v>42290.967835648145</v>
      </c>
      <c r="S1279">
        <f t="shared" si="59"/>
        <v>2015</v>
      </c>
    </row>
    <row r="1280" spans="1:19" ht="6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10" t="s">
        <v>8320</v>
      </c>
      <c r="P1280" t="s">
        <v>8349</v>
      </c>
      <c r="Q1280" s="15">
        <f t="shared" si="57"/>
        <v>42460.573611111111</v>
      </c>
      <c r="R1280" s="17">
        <f t="shared" si="58"/>
        <v>42482.619444444441</v>
      </c>
      <c r="S1280">
        <f t="shared" si="59"/>
        <v>2016</v>
      </c>
    </row>
    <row r="1281" spans="1:19" ht="4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10" t="s">
        <v>8320</v>
      </c>
      <c r="P1281" t="s">
        <v>8349</v>
      </c>
      <c r="Q1281" s="15">
        <f t="shared" si="57"/>
        <v>41930.975601851853</v>
      </c>
      <c r="R1281" s="17">
        <f t="shared" si="58"/>
        <v>41961.017268518524</v>
      </c>
      <c r="S1281">
        <f t="shared" si="59"/>
        <v>2014</v>
      </c>
    </row>
    <row r="1282" spans="1:19" ht="4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10" t="s">
        <v>8320</v>
      </c>
      <c r="P1282" t="s">
        <v>8349</v>
      </c>
      <c r="Q1282" s="15">
        <f t="shared" ref="Q1282:Q1345" si="60">(((J1282/60)/60)/24)+DATE(1970,1,1)</f>
        <v>41961.807372685187</v>
      </c>
      <c r="R1282" s="17">
        <f t="shared" ref="R1282:R1345" si="61">(((I1282/60)/60)/24)+DATE(1970,1,1)</f>
        <v>41994.1875</v>
      </c>
      <c r="S1282">
        <f t="shared" ref="S1282:S1345" si="62">YEAR(Q:Q)</f>
        <v>2014</v>
      </c>
    </row>
    <row r="1283" spans="1:19" ht="45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10" t="s">
        <v>8320</v>
      </c>
      <c r="P1283" t="s">
        <v>8349</v>
      </c>
      <c r="Q1283" s="15">
        <f t="shared" si="60"/>
        <v>41058.844571759262</v>
      </c>
      <c r="R1283" s="17">
        <f t="shared" si="61"/>
        <v>41088.844571759262</v>
      </c>
      <c r="S1283">
        <f t="shared" si="62"/>
        <v>2012</v>
      </c>
    </row>
    <row r="1284" spans="1:19" ht="4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10" t="s">
        <v>8320</v>
      </c>
      <c r="P1284" t="s">
        <v>8349</v>
      </c>
      <c r="Q1284" s="15">
        <f t="shared" si="60"/>
        <v>41953.091134259259</v>
      </c>
      <c r="R1284" s="17">
        <f t="shared" si="61"/>
        <v>41981.207638888889</v>
      </c>
      <c r="S1284">
        <f t="shared" si="62"/>
        <v>2014</v>
      </c>
    </row>
    <row r="1285" spans="1:19" ht="4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10" t="s">
        <v>8320</v>
      </c>
      <c r="P1285" t="s">
        <v>8349</v>
      </c>
      <c r="Q1285" s="15">
        <f t="shared" si="60"/>
        <v>41546.75105324074</v>
      </c>
      <c r="R1285" s="17">
        <f t="shared" si="61"/>
        <v>41565.165972222225</v>
      </c>
      <c r="S1285">
        <f t="shared" si="62"/>
        <v>2013</v>
      </c>
    </row>
    <row r="1286" spans="1:19" ht="60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10" t="s">
        <v>8320</v>
      </c>
      <c r="P1286" t="s">
        <v>8349</v>
      </c>
      <c r="Q1286" s="15">
        <f t="shared" si="60"/>
        <v>42217.834525462968</v>
      </c>
      <c r="R1286" s="17">
        <f t="shared" si="61"/>
        <v>42236.458333333328</v>
      </c>
      <c r="S1286">
        <f t="shared" si="62"/>
        <v>2015</v>
      </c>
    </row>
    <row r="1287" spans="1:19" ht="30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10" t="s">
        <v>8320</v>
      </c>
      <c r="P1287" t="s">
        <v>8349</v>
      </c>
      <c r="Q1287" s="15">
        <f t="shared" si="60"/>
        <v>40948.080729166664</v>
      </c>
      <c r="R1287" s="17">
        <f t="shared" si="61"/>
        <v>40993.0390625</v>
      </c>
      <c r="S1287">
        <f t="shared" si="62"/>
        <v>2012</v>
      </c>
    </row>
    <row r="1288" spans="1:19" ht="4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10" t="s">
        <v>8320</v>
      </c>
      <c r="P1288" t="s">
        <v>8349</v>
      </c>
      <c r="Q1288" s="15">
        <f t="shared" si="60"/>
        <v>42081.864641203705</v>
      </c>
      <c r="R1288" s="17">
        <f t="shared" si="61"/>
        <v>42114.201388888891</v>
      </c>
      <c r="S1288">
        <f t="shared" si="62"/>
        <v>2015</v>
      </c>
    </row>
    <row r="1289" spans="1:19" ht="6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10" t="s">
        <v>8320</v>
      </c>
      <c r="P1289" t="s">
        <v>8349</v>
      </c>
      <c r="Q1289" s="15">
        <f t="shared" si="60"/>
        <v>42208.680023148147</v>
      </c>
      <c r="R1289" s="17">
        <f t="shared" si="61"/>
        <v>42231.165972222225</v>
      </c>
      <c r="S1289">
        <f t="shared" si="62"/>
        <v>2015</v>
      </c>
    </row>
    <row r="1290" spans="1:19" ht="60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10" t="s">
        <v>8320</v>
      </c>
      <c r="P1290" t="s">
        <v>8349</v>
      </c>
      <c r="Q1290" s="15">
        <f t="shared" si="60"/>
        <v>41107.849143518521</v>
      </c>
      <c r="R1290" s="17">
        <f t="shared" si="61"/>
        <v>41137.849143518521</v>
      </c>
      <c r="S1290">
        <f t="shared" si="62"/>
        <v>2012</v>
      </c>
    </row>
    <row r="1291" spans="1:19" ht="60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10" t="s">
        <v>8320</v>
      </c>
      <c r="P1291" t="s">
        <v>8349</v>
      </c>
      <c r="Q1291" s="15">
        <f t="shared" si="60"/>
        <v>41304.751284722224</v>
      </c>
      <c r="R1291" s="17">
        <f t="shared" si="61"/>
        <v>41334.750787037039</v>
      </c>
      <c r="S1291">
        <f t="shared" si="62"/>
        <v>2013</v>
      </c>
    </row>
    <row r="1292" spans="1:19" ht="75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10" t="s">
        <v>8320</v>
      </c>
      <c r="P1292" t="s">
        <v>8349</v>
      </c>
      <c r="Q1292" s="15">
        <f t="shared" si="60"/>
        <v>40127.700370370374</v>
      </c>
      <c r="R1292" s="17">
        <f t="shared" si="61"/>
        <v>40179.25</v>
      </c>
      <c r="S1292">
        <f t="shared" si="62"/>
        <v>2009</v>
      </c>
    </row>
    <row r="1293" spans="1:19" ht="15.75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10" t="s">
        <v>8320</v>
      </c>
      <c r="P1293" t="s">
        <v>8349</v>
      </c>
      <c r="Q1293" s="15">
        <f t="shared" si="60"/>
        <v>41943.791030092594</v>
      </c>
      <c r="R1293" s="17">
        <f t="shared" si="61"/>
        <v>41974.832696759258</v>
      </c>
      <c r="S1293">
        <f t="shared" si="62"/>
        <v>2014</v>
      </c>
    </row>
    <row r="1294" spans="1:19" ht="6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10" t="s">
        <v>8320</v>
      </c>
      <c r="P1294" t="s">
        <v>8349</v>
      </c>
      <c r="Q1294" s="15">
        <f t="shared" si="60"/>
        <v>41464.106087962966</v>
      </c>
      <c r="R1294" s="17">
        <f t="shared" si="61"/>
        <v>41485.106087962966</v>
      </c>
      <c r="S1294">
        <f t="shared" si="62"/>
        <v>2013</v>
      </c>
    </row>
    <row r="1295" spans="1:19" ht="45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10" t="s">
        <v>8320</v>
      </c>
      <c r="P1295" t="s">
        <v>8349</v>
      </c>
      <c r="Q1295" s="15">
        <f t="shared" si="60"/>
        <v>40696.648784722223</v>
      </c>
      <c r="R1295" s="17">
        <f t="shared" si="61"/>
        <v>40756.648784722223</v>
      </c>
      <c r="S1295">
        <f t="shared" si="62"/>
        <v>2011</v>
      </c>
    </row>
    <row r="1296" spans="1:19" ht="4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10" t="s">
        <v>8320</v>
      </c>
      <c r="P1296" t="s">
        <v>8349</v>
      </c>
      <c r="Q1296" s="15">
        <f t="shared" si="60"/>
        <v>41298.509965277779</v>
      </c>
      <c r="R1296" s="17">
        <f t="shared" si="61"/>
        <v>41329.207638888889</v>
      </c>
      <c r="S1296">
        <f t="shared" si="62"/>
        <v>2013</v>
      </c>
    </row>
    <row r="1297" spans="1:19" ht="60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10" t="s">
        <v>8320</v>
      </c>
      <c r="P1297" t="s">
        <v>8349</v>
      </c>
      <c r="Q1297" s="15">
        <f t="shared" si="60"/>
        <v>41977.902222222227</v>
      </c>
      <c r="R1297" s="17">
        <f t="shared" si="61"/>
        <v>42037.902222222227</v>
      </c>
      <c r="S1297">
        <f t="shared" si="62"/>
        <v>2014</v>
      </c>
    </row>
    <row r="1298" spans="1:19" ht="60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10" t="s">
        <v>8320</v>
      </c>
      <c r="P1298" t="s">
        <v>8349</v>
      </c>
      <c r="Q1298" s="15">
        <f t="shared" si="60"/>
        <v>40785.675011574072</v>
      </c>
      <c r="R1298" s="17">
        <f t="shared" si="61"/>
        <v>40845.675011574072</v>
      </c>
      <c r="S1298">
        <f t="shared" si="62"/>
        <v>2011</v>
      </c>
    </row>
    <row r="1299" spans="1:19" ht="6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10" t="s">
        <v>8320</v>
      </c>
      <c r="P1299" t="s">
        <v>8349</v>
      </c>
      <c r="Q1299" s="15">
        <f t="shared" si="60"/>
        <v>41483.449282407404</v>
      </c>
      <c r="R1299" s="17">
        <f t="shared" si="61"/>
        <v>41543.449282407404</v>
      </c>
      <c r="S1299">
        <f t="shared" si="62"/>
        <v>2013</v>
      </c>
    </row>
    <row r="1300" spans="1:19" ht="45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10" t="s">
        <v>8320</v>
      </c>
      <c r="P1300" t="s">
        <v>8349</v>
      </c>
      <c r="Q1300" s="15">
        <f t="shared" si="60"/>
        <v>41509.426585648151</v>
      </c>
      <c r="R1300" s="17">
        <f t="shared" si="61"/>
        <v>41548.165972222225</v>
      </c>
      <c r="S1300">
        <f t="shared" si="62"/>
        <v>2013</v>
      </c>
    </row>
    <row r="1301" spans="1:19" ht="60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10" t="s">
        <v>8320</v>
      </c>
      <c r="P1301" t="s">
        <v>8349</v>
      </c>
      <c r="Q1301" s="15">
        <f t="shared" si="60"/>
        <v>40514.107615740737</v>
      </c>
      <c r="R1301" s="17">
        <f t="shared" si="61"/>
        <v>40545.125</v>
      </c>
      <c r="S1301">
        <f t="shared" si="62"/>
        <v>2010</v>
      </c>
    </row>
    <row r="1302" spans="1:19" ht="45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10" t="s">
        <v>8320</v>
      </c>
      <c r="P1302" t="s">
        <v>8349</v>
      </c>
      <c r="Q1302" s="15">
        <f t="shared" si="60"/>
        <v>41068.520474537036</v>
      </c>
      <c r="R1302" s="17">
        <f t="shared" si="61"/>
        <v>41098.520474537036</v>
      </c>
      <c r="S1302">
        <f t="shared" si="62"/>
        <v>2012</v>
      </c>
    </row>
    <row r="1303" spans="1:19" ht="4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10" t="s">
        <v>8320</v>
      </c>
      <c r="P1303" t="s">
        <v>8349</v>
      </c>
      <c r="Q1303" s="15">
        <f t="shared" si="60"/>
        <v>42027.13817129629</v>
      </c>
      <c r="R1303" s="17">
        <f t="shared" si="61"/>
        <v>42062.020833333328</v>
      </c>
      <c r="S1303">
        <f t="shared" si="62"/>
        <v>2015</v>
      </c>
    </row>
    <row r="1304" spans="1:19" ht="4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10" t="s">
        <v>8320</v>
      </c>
      <c r="P1304" t="s">
        <v>8349</v>
      </c>
      <c r="Q1304" s="15">
        <f t="shared" si="60"/>
        <v>41524.858553240738</v>
      </c>
      <c r="R1304" s="17">
        <f t="shared" si="61"/>
        <v>41552.208333333336</v>
      </c>
      <c r="S1304">
        <f t="shared" si="62"/>
        <v>2013</v>
      </c>
    </row>
    <row r="1305" spans="1:19" ht="60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10" t="s">
        <v>8320</v>
      </c>
      <c r="P1305" t="s">
        <v>8349</v>
      </c>
      <c r="Q1305" s="15">
        <f t="shared" si="60"/>
        <v>40973.773182870369</v>
      </c>
      <c r="R1305" s="17">
        <f t="shared" si="61"/>
        <v>41003.731516203705</v>
      </c>
      <c r="S1305">
        <f t="shared" si="62"/>
        <v>2012</v>
      </c>
    </row>
    <row r="1306" spans="1:19" ht="60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10" t="s">
        <v>8320</v>
      </c>
      <c r="P1306" t="s">
        <v>8349</v>
      </c>
      <c r="Q1306" s="15">
        <f t="shared" si="60"/>
        <v>42618.625428240746</v>
      </c>
      <c r="R1306" s="17">
        <f t="shared" si="61"/>
        <v>42643.185416666667</v>
      </c>
      <c r="S1306">
        <f t="shared" si="62"/>
        <v>2016</v>
      </c>
    </row>
    <row r="1307" spans="1:19" ht="45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10" t="s">
        <v>8320</v>
      </c>
      <c r="P1307" t="s">
        <v>8349</v>
      </c>
      <c r="Q1307" s="15">
        <f t="shared" si="60"/>
        <v>41390.757754629631</v>
      </c>
      <c r="R1307" s="17">
        <f t="shared" si="61"/>
        <v>41425.708333333336</v>
      </c>
      <c r="S1307">
        <f t="shared" si="62"/>
        <v>2013</v>
      </c>
    </row>
    <row r="1308" spans="1:19" ht="6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10" t="s">
        <v>8320</v>
      </c>
      <c r="P1308" t="s">
        <v>8349</v>
      </c>
      <c r="Q1308" s="15">
        <f t="shared" si="60"/>
        <v>42228.634328703702</v>
      </c>
      <c r="R1308" s="17">
        <f t="shared" si="61"/>
        <v>42285.165972222225</v>
      </c>
      <c r="S1308">
        <f t="shared" si="62"/>
        <v>2015</v>
      </c>
    </row>
    <row r="1309" spans="1:19" ht="4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10" t="s">
        <v>8320</v>
      </c>
      <c r="P1309" t="s">
        <v>8349</v>
      </c>
      <c r="Q1309" s="15">
        <f t="shared" si="60"/>
        <v>40961.252141203702</v>
      </c>
      <c r="R1309" s="17">
        <f t="shared" si="61"/>
        <v>40989.866666666669</v>
      </c>
      <c r="S1309">
        <f t="shared" si="62"/>
        <v>2012</v>
      </c>
    </row>
    <row r="1310" spans="1:19" ht="60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10" t="s">
        <v>8320</v>
      </c>
      <c r="P1310" t="s">
        <v>8349</v>
      </c>
      <c r="Q1310" s="15">
        <f t="shared" si="60"/>
        <v>42769.809965277775</v>
      </c>
      <c r="R1310" s="17">
        <f t="shared" si="61"/>
        <v>42799.809965277775</v>
      </c>
      <c r="S1310">
        <f t="shared" si="62"/>
        <v>2017</v>
      </c>
    </row>
    <row r="1311" spans="1:19" ht="4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10" t="s">
        <v>8320</v>
      </c>
      <c r="P1311" t="s">
        <v>8349</v>
      </c>
      <c r="Q1311" s="15">
        <f t="shared" si="60"/>
        <v>41113.199155092596</v>
      </c>
      <c r="R1311" s="17">
        <f t="shared" si="61"/>
        <v>41173.199155092596</v>
      </c>
      <c r="S1311">
        <f t="shared" si="62"/>
        <v>2012</v>
      </c>
    </row>
    <row r="1312" spans="1:19" ht="60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10" t="s">
        <v>8320</v>
      </c>
      <c r="P1312" t="s">
        <v>8349</v>
      </c>
      <c r="Q1312" s="15">
        <f t="shared" si="60"/>
        <v>42125.078275462962</v>
      </c>
      <c r="R1312" s="17">
        <f t="shared" si="61"/>
        <v>42156.165972222225</v>
      </c>
      <c r="S1312">
        <f t="shared" si="62"/>
        <v>2015</v>
      </c>
    </row>
    <row r="1313" spans="1:19" ht="60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10" t="s">
        <v>8320</v>
      </c>
      <c r="P1313" t="s">
        <v>8349</v>
      </c>
      <c r="Q1313" s="15">
        <f t="shared" si="60"/>
        <v>41026.655011574076</v>
      </c>
      <c r="R1313" s="17">
        <f t="shared" si="61"/>
        <v>41057.655011574076</v>
      </c>
      <c r="S1313">
        <f t="shared" si="62"/>
        <v>2012</v>
      </c>
    </row>
    <row r="1314" spans="1:19" ht="6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10" t="s">
        <v>8320</v>
      </c>
      <c r="P1314" t="s">
        <v>8349</v>
      </c>
      <c r="Q1314" s="15">
        <f t="shared" si="60"/>
        <v>41222.991400462961</v>
      </c>
      <c r="R1314" s="17">
        <f t="shared" si="61"/>
        <v>41267.991400462961</v>
      </c>
      <c r="S1314">
        <f t="shared" si="62"/>
        <v>2012</v>
      </c>
    </row>
    <row r="1315" spans="1:19" ht="30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10" t="s">
        <v>8320</v>
      </c>
      <c r="P1315" t="s">
        <v>8349</v>
      </c>
      <c r="Q1315" s="15">
        <f t="shared" si="60"/>
        <v>41744.745208333334</v>
      </c>
      <c r="R1315" s="17">
        <f t="shared" si="61"/>
        <v>41774.745208333334</v>
      </c>
      <c r="S1315">
        <f t="shared" si="62"/>
        <v>2014</v>
      </c>
    </row>
    <row r="1316" spans="1:19" ht="4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10" t="s">
        <v>8320</v>
      </c>
      <c r="P1316" t="s">
        <v>8349</v>
      </c>
      <c r="Q1316" s="15">
        <f t="shared" si="60"/>
        <v>42093.860023148154</v>
      </c>
      <c r="R1316" s="17">
        <f t="shared" si="61"/>
        <v>42125.582638888889</v>
      </c>
      <c r="S1316">
        <f t="shared" si="62"/>
        <v>2015</v>
      </c>
    </row>
    <row r="1317" spans="1:19" ht="6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10" t="s">
        <v>8320</v>
      </c>
      <c r="P1317" t="s">
        <v>8349</v>
      </c>
      <c r="Q1317" s="15">
        <f t="shared" si="60"/>
        <v>40829.873657407406</v>
      </c>
      <c r="R1317" s="17">
        <f t="shared" si="61"/>
        <v>40862.817361111112</v>
      </c>
      <c r="S1317">
        <f t="shared" si="62"/>
        <v>2011</v>
      </c>
    </row>
    <row r="1318" spans="1:19" ht="6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10" t="s">
        <v>8320</v>
      </c>
      <c r="P1318" t="s">
        <v>8349</v>
      </c>
      <c r="Q1318" s="15">
        <f t="shared" si="60"/>
        <v>42039.951087962967</v>
      </c>
      <c r="R1318" s="17">
        <f t="shared" si="61"/>
        <v>42069.951087962967</v>
      </c>
      <c r="S1318">
        <f t="shared" si="62"/>
        <v>2015</v>
      </c>
    </row>
    <row r="1319" spans="1:19" ht="6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10" t="s">
        <v>8314</v>
      </c>
      <c r="P1319" t="s">
        <v>8350</v>
      </c>
      <c r="Q1319" s="15">
        <f t="shared" si="60"/>
        <v>41150.902187499996</v>
      </c>
      <c r="R1319" s="17">
        <f t="shared" si="61"/>
        <v>41165.165972222225</v>
      </c>
      <c r="S1319">
        <f t="shared" si="62"/>
        <v>2012</v>
      </c>
    </row>
    <row r="1320" spans="1:19" ht="45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10" t="s">
        <v>8314</v>
      </c>
      <c r="P1320" t="s">
        <v>8350</v>
      </c>
      <c r="Q1320" s="15">
        <f t="shared" si="60"/>
        <v>41915.747314814813</v>
      </c>
      <c r="R1320" s="17">
        <f t="shared" si="61"/>
        <v>41955.888888888891</v>
      </c>
      <c r="S1320">
        <f t="shared" si="62"/>
        <v>2014</v>
      </c>
    </row>
    <row r="1321" spans="1:19" ht="30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10" t="s">
        <v>8314</v>
      </c>
      <c r="P1321" t="s">
        <v>8350</v>
      </c>
      <c r="Q1321" s="15">
        <f t="shared" si="60"/>
        <v>41617.912662037037</v>
      </c>
      <c r="R1321" s="17">
        <f t="shared" si="61"/>
        <v>41631.912662037037</v>
      </c>
      <c r="S1321">
        <f t="shared" si="62"/>
        <v>2013</v>
      </c>
    </row>
    <row r="1322" spans="1:19" ht="4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10" t="s">
        <v>8314</v>
      </c>
      <c r="P1322" t="s">
        <v>8350</v>
      </c>
      <c r="Q1322" s="15">
        <f t="shared" si="60"/>
        <v>40998.051192129627</v>
      </c>
      <c r="R1322" s="17">
        <f t="shared" si="61"/>
        <v>41028.051192129627</v>
      </c>
      <c r="S1322">
        <f t="shared" si="62"/>
        <v>2012</v>
      </c>
    </row>
    <row r="1323" spans="1:19" ht="6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10" t="s">
        <v>8314</v>
      </c>
      <c r="P1323" t="s">
        <v>8350</v>
      </c>
      <c r="Q1323" s="15">
        <f t="shared" si="60"/>
        <v>42508.541550925926</v>
      </c>
      <c r="R1323" s="17">
        <f t="shared" si="61"/>
        <v>42538.541550925926</v>
      </c>
      <c r="S1323">
        <f t="shared" si="62"/>
        <v>2016</v>
      </c>
    </row>
    <row r="1324" spans="1:19" ht="7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10" t="s">
        <v>8314</v>
      </c>
      <c r="P1324" t="s">
        <v>8350</v>
      </c>
      <c r="Q1324" s="15">
        <f t="shared" si="60"/>
        <v>41726.712754629632</v>
      </c>
      <c r="R1324" s="17">
        <f t="shared" si="61"/>
        <v>41758.712754629632</v>
      </c>
      <c r="S1324">
        <f t="shared" si="62"/>
        <v>2014</v>
      </c>
    </row>
    <row r="1325" spans="1:19" ht="60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10" t="s">
        <v>8314</v>
      </c>
      <c r="P1325" t="s">
        <v>8350</v>
      </c>
      <c r="Q1325" s="15">
        <f t="shared" si="60"/>
        <v>42184.874675925923</v>
      </c>
      <c r="R1325" s="17">
        <f t="shared" si="61"/>
        <v>42228.083333333328</v>
      </c>
      <c r="S1325">
        <f t="shared" si="62"/>
        <v>2015</v>
      </c>
    </row>
    <row r="1326" spans="1:19" ht="45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10" t="s">
        <v>8314</v>
      </c>
      <c r="P1326" t="s">
        <v>8350</v>
      </c>
      <c r="Q1326" s="15">
        <f t="shared" si="60"/>
        <v>42767.801712962959</v>
      </c>
      <c r="R1326" s="17">
        <f t="shared" si="61"/>
        <v>42809</v>
      </c>
      <c r="S1326">
        <f t="shared" si="62"/>
        <v>2017</v>
      </c>
    </row>
    <row r="1327" spans="1:19" ht="60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10" t="s">
        <v>8314</v>
      </c>
      <c r="P1327" t="s">
        <v>8350</v>
      </c>
      <c r="Q1327" s="15">
        <f t="shared" si="60"/>
        <v>41075.237858796296</v>
      </c>
      <c r="R1327" s="17">
        <f t="shared" si="61"/>
        <v>41105.237858796296</v>
      </c>
      <c r="S1327">
        <f t="shared" si="62"/>
        <v>2012</v>
      </c>
    </row>
    <row r="1328" spans="1:19" ht="45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10" t="s">
        <v>8314</v>
      </c>
      <c r="P1328" t="s">
        <v>8350</v>
      </c>
      <c r="Q1328" s="15">
        <f t="shared" si="60"/>
        <v>42564.881076388891</v>
      </c>
      <c r="R1328" s="17">
        <f t="shared" si="61"/>
        <v>42604.290972222225</v>
      </c>
      <c r="S1328">
        <f t="shared" si="62"/>
        <v>2016</v>
      </c>
    </row>
    <row r="1329" spans="1:19" ht="6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10" t="s">
        <v>8314</v>
      </c>
      <c r="P1329" t="s">
        <v>8350</v>
      </c>
      <c r="Q1329" s="15">
        <f t="shared" si="60"/>
        <v>42704.335810185185</v>
      </c>
      <c r="R1329" s="17">
        <f t="shared" si="61"/>
        <v>42737.957638888889</v>
      </c>
      <c r="S1329">
        <f t="shared" si="62"/>
        <v>2016</v>
      </c>
    </row>
    <row r="1330" spans="1:19" ht="45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10" t="s">
        <v>8314</v>
      </c>
      <c r="P1330" t="s">
        <v>8350</v>
      </c>
      <c r="Q1330" s="15">
        <f t="shared" si="60"/>
        <v>41982.143171296295</v>
      </c>
      <c r="R1330" s="17">
        <f t="shared" si="61"/>
        <v>42013.143171296295</v>
      </c>
      <c r="S1330">
        <f t="shared" si="62"/>
        <v>2014</v>
      </c>
    </row>
    <row r="1331" spans="1:19" ht="60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10" t="s">
        <v>8314</v>
      </c>
      <c r="P1331" t="s">
        <v>8350</v>
      </c>
      <c r="Q1331" s="15">
        <f t="shared" si="60"/>
        <v>41143.81821759259</v>
      </c>
      <c r="R1331" s="17">
        <f t="shared" si="61"/>
        <v>41173.81821759259</v>
      </c>
      <c r="S1331">
        <f t="shared" si="62"/>
        <v>2012</v>
      </c>
    </row>
    <row r="1332" spans="1:19" ht="6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10" t="s">
        <v>8314</v>
      </c>
      <c r="P1332" t="s">
        <v>8350</v>
      </c>
      <c r="Q1332" s="15">
        <f t="shared" si="60"/>
        <v>41730.708472222221</v>
      </c>
      <c r="R1332" s="17">
        <f t="shared" si="61"/>
        <v>41759.208333333336</v>
      </c>
      <c r="S1332">
        <f t="shared" si="62"/>
        <v>2014</v>
      </c>
    </row>
    <row r="1333" spans="1:19" ht="60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10" t="s">
        <v>8314</v>
      </c>
      <c r="P1333" t="s">
        <v>8350</v>
      </c>
      <c r="Q1333" s="15">
        <f t="shared" si="60"/>
        <v>42453.49726851852</v>
      </c>
      <c r="R1333" s="17">
        <f t="shared" si="61"/>
        <v>42490.5</v>
      </c>
      <c r="S1333">
        <f t="shared" si="62"/>
        <v>2016</v>
      </c>
    </row>
    <row r="1334" spans="1:19" ht="45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10" t="s">
        <v>8314</v>
      </c>
      <c r="P1334" t="s">
        <v>8350</v>
      </c>
      <c r="Q1334" s="15">
        <f t="shared" si="60"/>
        <v>42211.99454861111</v>
      </c>
      <c r="R1334" s="17">
        <f t="shared" si="61"/>
        <v>42241.99454861111</v>
      </c>
      <c r="S1334">
        <f t="shared" si="62"/>
        <v>2015</v>
      </c>
    </row>
    <row r="1335" spans="1:19" ht="60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10" t="s">
        <v>8314</v>
      </c>
      <c r="P1335" t="s">
        <v>8350</v>
      </c>
      <c r="Q1335" s="15">
        <f t="shared" si="60"/>
        <v>41902.874432870369</v>
      </c>
      <c r="R1335" s="17">
        <f t="shared" si="61"/>
        <v>41932.874432870369</v>
      </c>
      <c r="S1335">
        <f t="shared" si="62"/>
        <v>2014</v>
      </c>
    </row>
    <row r="1336" spans="1:19" ht="30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10" t="s">
        <v>8314</v>
      </c>
      <c r="P1336" t="s">
        <v>8350</v>
      </c>
      <c r="Q1336" s="15">
        <f t="shared" si="60"/>
        <v>42279.792372685188</v>
      </c>
      <c r="R1336" s="17">
        <f t="shared" si="61"/>
        <v>42339.834039351852</v>
      </c>
      <c r="S1336">
        <f t="shared" si="62"/>
        <v>2015</v>
      </c>
    </row>
    <row r="1337" spans="1:19" ht="6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10" t="s">
        <v>8314</v>
      </c>
      <c r="P1337" t="s">
        <v>8350</v>
      </c>
      <c r="Q1337" s="15">
        <f t="shared" si="60"/>
        <v>42273.884305555555</v>
      </c>
      <c r="R1337" s="17">
        <f t="shared" si="61"/>
        <v>42300.458333333328</v>
      </c>
      <c r="S1337">
        <f t="shared" si="62"/>
        <v>2015</v>
      </c>
    </row>
    <row r="1338" spans="1:19" ht="60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10" t="s">
        <v>8314</v>
      </c>
      <c r="P1338" t="s">
        <v>8350</v>
      </c>
      <c r="Q1338" s="15">
        <f t="shared" si="60"/>
        <v>42251.16715277778</v>
      </c>
      <c r="R1338" s="17">
        <f t="shared" si="61"/>
        <v>42288.041666666672</v>
      </c>
      <c r="S1338">
        <f t="shared" si="62"/>
        <v>2015</v>
      </c>
    </row>
    <row r="1339" spans="1:19" ht="60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10" t="s">
        <v>8314</v>
      </c>
      <c r="P1339" t="s">
        <v>8350</v>
      </c>
      <c r="Q1339" s="15">
        <f t="shared" si="60"/>
        <v>42115.74754629629</v>
      </c>
      <c r="R1339" s="17">
        <f t="shared" si="61"/>
        <v>42145.74754629629</v>
      </c>
      <c r="S1339">
        <f t="shared" si="62"/>
        <v>2015</v>
      </c>
    </row>
    <row r="1340" spans="1:19" ht="60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10" t="s">
        <v>8314</v>
      </c>
      <c r="P1340" t="s">
        <v>8350</v>
      </c>
      <c r="Q1340" s="15">
        <f t="shared" si="60"/>
        <v>42689.74324074074</v>
      </c>
      <c r="R1340" s="17">
        <f t="shared" si="61"/>
        <v>42734.74324074074</v>
      </c>
      <c r="S1340">
        <f t="shared" si="62"/>
        <v>2016</v>
      </c>
    </row>
    <row r="1341" spans="1:19" ht="60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10" t="s">
        <v>8314</v>
      </c>
      <c r="P1341" t="s">
        <v>8350</v>
      </c>
      <c r="Q1341" s="15">
        <f t="shared" si="60"/>
        <v>42692.256550925929</v>
      </c>
      <c r="R1341" s="17">
        <f t="shared" si="61"/>
        <v>42706.256550925929</v>
      </c>
      <c r="S1341">
        <f t="shared" si="62"/>
        <v>2016</v>
      </c>
    </row>
    <row r="1342" spans="1:19" ht="6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10" t="s">
        <v>8314</v>
      </c>
      <c r="P1342" t="s">
        <v>8350</v>
      </c>
      <c r="Q1342" s="15">
        <f t="shared" si="60"/>
        <v>41144.42155092593</v>
      </c>
      <c r="R1342" s="17">
        <f t="shared" si="61"/>
        <v>41165.42155092593</v>
      </c>
      <c r="S1342">
        <f t="shared" si="62"/>
        <v>2012</v>
      </c>
    </row>
    <row r="1343" spans="1:19" ht="60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10" t="s">
        <v>8314</v>
      </c>
      <c r="P1343" t="s">
        <v>8350</v>
      </c>
      <c r="Q1343" s="15">
        <f t="shared" si="60"/>
        <v>42658.810277777782</v>
      </c>
      <c r="R1343" s="17">
        <f t="shared" si="61"/>
        <v>42683.851944444439</v>
      </c>
      <c r="S1343">
        <f t="shared" si="62"/>
        <v>2016</v>
      </c>
    </row>
    <row r="1344" spans="1:19" ht="4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10" t="s">
        <v>8314</v>
      </c>
      <c r="P1344" t="s">
        <v>8350</v>
      </c>
      <c r="Q1344" s="15">
        <f t="shared" si="60"/>
        <v>42128.628113425926</v>
      </c>
      <c r="R1344" s="17">
        <f t="shared" si="61"/>
        <v>42158.628113425926</v>
      </c>
      <c r="S1344">
        <f t="shared" si="62"/>
        <v>2015</v>
      </c>
    </row>
    <row r="1345" spans="1:19" ht="6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10" t="s">
        <v>8314</v>
      </c>
      <c r="P1345" t="s">
        <v>8350</v>
      </c>
      <c r="Q1345" s="15">
        <f t="shared" si="60"/>
        <v>42304.829409722224</v>
      </c>
      <c r="R1345" s="17">
        <f t="shared" si="61"/>
        <v>42334.871076388896</v>
      </c>
      <c r="S1345">
        <f t="shared" si="62"/>
        <v>2015</v>
      </c>
    </row>
    <row r="1346" spans="1:19" ht="4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10" t="s">
        <v>8314</v>
      </c>
      <c r="P1346" t="s">
        <v>8350</v>
      </c>
      <c r="Q1346" s="15">
        <f t="shared" ref="Q1346:Q1409" si="63">(((J1346/60)/60)/24)+DATE(1970,1,1)</f>
        <v>41953.966053240743</v>
      </c>
      <c r="R1346" s="17">
        <f t="shared" ref="R1346:R1409" si="64">(((I1346/60)/60)/24)+DATE(1970,1,1)</f>
        <v>41973.966053240743</v>
      </c>
      <c r="S1346">
        <f t="shared" ref="S1346:S1409" si="65">YEAR(Q:Q)</f>
        <v>2014</v>
      </c>
    </row>
    <row r="1347" spans="1:19" ht="45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10" t="s">
        <v>8314</v>
      </c>
      <c r="P1347" t="s">
        <v>8350</v>
      </c>
      <c r="Q1347" s="15">
        <f t="shared" si="63"/>
        <v>42108.538449074069</v>
      </c>
      <c r="R1347" s="17">
        <f t="shared" si="64"/>
        <v>42138.538449074069</v>
      </c>
      <c r="S1347">
        <f t="shared" si="65"/>
        <v>2015</v>
      </c>
    </row>
    <row r="1348" spans="1:19" ht="60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10" t="s">
        <v>8314</v>
      </c>
      <c r="P1348" t="s">
        <v>8350</v>
      </c>
      <c r="Q1348" s="15">
        <f t="shared" si="63"/>
        <v>42524.105462962965</v>
      </c>
      <c r="R1348" s="17">
        <f t="shared" si="64"/>
        <v>42551.416666666672</v>
      </c>
      <c r="S1348">
        <f t="shared" si="65"/>
        <v>2016</v>
      </c>
    </row>
    <row r="1349" spans="1:19" ht="4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10" t="s">
        <v>8314</v>
      </c>
      <c r="P1349" t="s">
        <v>8350</v>
      </c>
      <c r="Q1349" s="15">
        <f t="shared" si="63"/>
        <v>42218.169293981482</v>
      </c>
      <c r="R1349" s="17">
        <f t="shared" si="64"/>
        <v>42246.169293981482</v>
      </c>
      <c r="S1349">
        <f t="shared" si="65"/>
        <v>2015</v>
      </c>
    </row>
    <row r="1350" spans="1:19" ht="45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10" t="s">
        <v>8314</v>
      </c>
      <c r="P1350" t="s">
        <v>8350</v>
      </c>
      <c r="Q1350" s="15">
        <f t="shared" si="63"/>
        <v>42494.061793981484</v>
      </c>
      <c r="R1350" s="17">
        <f t="shared" si="64"/>
        <v>42519.061793981484</v>
      </c>
      <c r="S1350">
        <f t="shared" si="65"/>
        <v>2016</v>
      </c>
    </row>
    <row r="1351" spans="1:19" ht="60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10" t="s">
        <v>8314</v>
      </c>
      <c r="P1351" t="s">
        <v>8350</v>
      </c>
      <c r="Q1351" s="15">
        <f t="shared" si="63"/>
        <v>41667.823287037041</v>
      </c>
      <c r="R1351" s="17">
        <f t="shared" si="64"/>
        <v>41697.958333333336</v>
      </c>
      <c r="S1351">
        <f t="shared" si="65"/>
        <v>2014</v>
      </c>
    </row>
    <row r="1352" spans="1:19" ht="4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10" t="s">
        <v>8314</v>
      </c>
      <c r="P1352" t="s">
        <v>8350</v>
      </c>
      <c r="Q1352" s="15">
        <f t="shared" si="63"/>
        <v>42612.656493055561</v>
      </c>
      <c r="R1352" s="17">
        <f t="shared" si="64"/>
        <v>42642.656493055561</v>
      </c>
      <c r="S1352">
        <f t="shared" si="65"/>
        <v>2016</v>
      </c>
    </row>
    <row r="1353" spans="1:19" ht="60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10" t="s">
        <v>8314</v>
      </c>
      <c r="P1353" t="s">
        <v>8350</v>
      </c>
      <c r="Q1353" s="15">
        <f t="shared" si="63"/>
        <v>42037.950937500005</v>
      </c>
      <c r="R1353" s="17">
        <f t="shared" si="64"/>
        <v>42072.909270833334</v>
      </c>
      <c r="S1353">
        <f t="shared" si="65"/>
        <v>2015</v>
      </c>
    </row>
    <row r="1354" spans="1:19" ht="6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10" t="s">
        <v>8314</v>
      </c>
      <c r="P1354" t="s">
        <v>8350</v>
      </c>
      <c r="Q1354" s="15">
        <f t="shared" si="63"/>
        <v>42636.614745370374</v>
      </c>
      <c r="R1354" s="17">
        <f t="shared" si="64"/>
        <v>42659.041666666672</v>
      </c>
      <c r="S1354">
        <f t="shared" si="65"/>
        <v>2016</v>
      </c>
    </row>
    <row r="1355" spans="1:19" ht="4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10" t="s">
        <v>8314</v>
      </c>
      <c r="P1355" t="s">
        <v>8350</v>
      </c>
      <c r="Q1355" s="15">
        <f t="shared" si="63"/>
        <v>42639.549479166672</v>
      </c>
      <c r="R1355" s="17">
        <f t="shared" si="64"/>
        <v>42655.549479166672</v>
      </c>
      <c r="S1355">
        <f t="shared" si="65"/>
        <v>2016</v>
      </c>
    </row>
    <row r="1356" spans="1:19" ht="4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10" t="s">
        <v>8314</v>
      </c>
      <c r="P1356" t="s">
        <v>8350</v>
      </c>
      <c r="Q1356" s="15">
        <f t="shared" si="63"/>
        <v>41989.913136574076</v>
      </c>
      <c r="R1356" s="17">
        <f t="shared" si="64"/>
        <v>42019.913136574076</v>
      </c>
      <c r="S1356">
        <f t="shared" si="65"/>
        <v>2014</v>
      </c>
    </row>
    <row r="1357" spans="1:19" ht="60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10" t="s">
        <v>8314</v>
      </c>
      <c r="P1357" t="s">
        <v>8350</v>
      </c>
      <c r="Q1357" s="15">
        <f t="shared" si="63"/>
        <v>42024.86513888889</v>
      </c>
      <c r="R1357" s="17">
        <f t="shared" si="64"/>
        <v>42054.86513888889</v>
      </c>
      <c r="S1357">
        <f t="shared" si="65"/>
        <v>2015</v>
      </c>
    </row>
    <row r="1358" spans="1:19" ht="75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10" t="s">
        <v>8314</v>
      </c>
      <c r="P1358" t="s">
        <v>8350</v>
      </c>
      <c r="Q1358" s="15">
        <f t="shared" si="63"/>
        <v>42103.160578703704</v>
      </c>
      <c r="R1358" s="17">
        <f t="shared" si="64"/>
        <v>42163.160578703704</v>
      </c>
      <c r="S1358">
        <f t="shared" si="65"/>
        <v>2015</v>
      </c>
    </row>
    <row r="1359" spans="1:19" ht="45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10" t="s">
        <v>8314</v>
      </c>
      <c r="P1359" t="s">
        <v>8351</v>
      </c>
      <c r="Q1359" s="15">
        <f t="shared" si="63"/>
        <v>41542.958449074074</v>
      </c>
      <c r="R1359" s="17">
        <f t="shared" si="64"/>
        <v>41572.958449074074</v>
      </c>
      <c r="S1359">
        <f t="shared" si="65"/>
        <v>2013</v>
      </c>
    </row>
    <row r="1360" spans="1:19" ht="4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10" t="s">
        <v>8314</v>
      </c>
      <c r="P1360" t="s">
        <v>8351</v>
      </c>
      <c r="Q1360" s="15">
        <f t="shared" si="63"/>
        <v>42207.746678240743</v>
      </c>
      <c r="R1360" s="17">
        <f t="shared" si="64"/>
        <v>42237.746678240743</v>
      </c>
      <c r="S1360">
        <f t="shared" si="65"/>
        <v>2015</v>
      </c>
    </row>
    <row r="1361" spans="1:19" ht="60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10" t="s">
        <v>8314</v>
      </c>
      <c r="P1361" t="s">
        <v>8351</v>
      </c>
      <c r="Q1361" s="15">
        <f t="shared" si="63"/>
        <v>42222.622766203705</v>
      </c>
      <c r="R1361" s="17">
        <f t="shared" si="64"/>
        <v>42251.625</v>
      </c>
      <c r="S1361">
        <f t="shared" si="65"/>
        <v>2015</v>
      </c>
    </row>
    <row r="1362" spans="1:19" ht="60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10" t="s">
        <v>8314</v>
      </c>
      <c r="P1362" t="s">
        <v>8351</v>
      </c>
      <c r="Q1362" s="15">
        <f t="shared" si="63"/>
        <v>42313.02542824074</v>
      </c>
      <c r="R1362" s="17">
        <f t="shared" si="64"/>
        <v>42347.290972222225</v>
      </c>
      <c r="S1362">
        <f t="shared" si="65"/>
        <v>2015</v>
      </c>
    </row>
    <row r="1363" spans="1:19" ht="6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10" t="s">
        <v>8314</v>
      </c>
      <c r="P1363" t="s">
        <v>8351</v>
      </c>
      <c r="Q1363" s="15">
        <f t="shared" si="63"/>
        <v>42083.895532407405</v>
      </c>
      <c r="R1363" s="17">
        <f t="shared" si="64"/>
        <v>42128.895532407405</v>
      </c>
      <c r="S1363">
        <f t="shared" si="65"/>
        <v>2015</v>
      </c>
    </row>
    <row r="1364" spans="1:19" ht="6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10" t="s">
        <v>8314</v>
      </c>
      <c r="P1364" t="s">
        <v>8351</v>
      </c>
      <c r="Q1364" s="15">
        <f t="shared" si="63"/>
        <v>42235.764340277776</v>
      </c>
      <c r="R1364" s="17">
        <f t="shared" si="64"/>
        <v>42272.875</v>
      </c>
      <c r="S1364">
        <f t="shared" si="65"/>
        <v>2015</v>
      </c>
    </row>
    <row r="1365" spans="1:19" ht="60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10" t="s">
        <v>8314</v>
      </c>
      <c r="P1365" t="s">
        <v>8351</v>
      </c>
      <c r="Q1365" s="15">
        <f t="shared" si="63"/>
        <v>42380.926111111112</v>
      </c>
      <c r="R1365" s="17">
        <f t="shared" si="64"/>
        <v>42410.926111111112</v>
      </c>
      <c r="S1365">
        <f t="shared" si="65"/>
        <v>2016</v>
      </c>
    </row>
    <row r="1366" spans="1:19" ht="30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10" t="s">
        <v>8314</v>
      </c>
      <c r="P1366" t="s">
        <v>8351</v>
      </c>
      <c r="Q1366" s="15">
        <f t="shared" si="63"/>
        <v>42275.588715277772</v>
      </c>
      <c r="R1366" s="17">
        <f t="shared" si="64"/>
        <v>42317.60555555555</v>
      </c>
      <c r="S1366">
        <f t="shared" si="65"/>
        <v>2015</v>
      </c>
    </row>
    <row r="1367" spans="1:19" ht="60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10" t="s">
        <v>8314</v>
      </c>
      <c r="P1367" t="s">
        <v>8351</v>
      </c>
      <c r="Q1367" s="15">
        <f t="shared" si="63"/>
        <v>42319.035833333335</v>
      </c>
      <c r="R1367" s="17">
        <f t="shared" si="64"/>
        <v>42379.035833333335</v>
      </c>
      <c r="S1367">
        <f t="shared" si="65"/>
        <v>2015</v>
      </c>
    </row>
    <row r="1368" spans="1:19" ht="4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10" t="s">
        <v>8312</v>
      </c>
      <c r="P1368" t="s">
        <v>8352</v>
      </c>
      <c r="Q1368" s="15">
        <f t="shared" si="63"/>
        <v>41899.294942129629</v>
      </c>
      <c r="R1368" s="17">
        <f t="shared" si="64"/>
        <v>41928.290972222225</v>
      </c>
      <c r="S1368">
        <f t="shared" si="65"/>
        <v>2014</v>
      </c>
    </row>
    <row r="1369" spans="1:19" ht="45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10" t="s">
        <v>8312</v>
      </c>
      <c r="P1369" t="s">
        <v>8352</v>
      </c>
      <c r="Q1369" s="15">
        <f t="shared" si="63"/>
        <v>41391.782905092594</v>
      </c>
      <c r="R1369" s="17">
        <f t="shared" si="64"/>
        <v>41421.290972222225</v>
      </c>
      <c r="S1369">
        <f t="shared" si="65"/>
        <v>2013</v>
      </c>
    </row>
    <row r="1370" spans="1:19" ht="4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10" t="s">
        <v>8312</v>
      </c>
      <c r="P1370" t="s">
        <v>8352</v>
      </c>
      <c r="Q1370" s="15">
        <f t="shared" si="63"/>
        <v>42512.698217592595</v>
      </c>
      <c r="R1370" s="17">
        <f t="shared" si="64"/>
        <v>42572.698217592595</v>
      </c>
      <c r="S1370">
        <f t="shared" si="65"/>
        <v>2016</v>
      </c>
    </row>
    <row r="1371" spans="1:19" ht="45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10" t="s">
        <v>8312</v>
      </c>
      <c r="P1371" t="s">
        <v>8352</v>
      </c>
      <c r="Q1371" s="15">
        <f t="shared" si="63"/>
        <v>42612.149780092594</v>
      </c>
      <c r="R1371" s="17">
        <f t="shared" si="64"/>
        <v>42647.165972222225</v>
      </c>
      <c r="S1371">
        <f t="shared" si="65"/>
        <v>2016</v>
      </c>
    </row>
    <row r="1372" spans="1:19" ht="3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10" t="s">
        <v>8312</v>
      </c>
      <c r="P1372" t="s">
        <v>8352</v>
      </c>
      <c r="Q1372" s="15">
        <f t="shared" si="63"/>
        <v>41828.229490740741</v>
      </c>
      <c r="R1372" s="17">
        <f t="shared" si="64"/>
        <v>41860.083333333336</v>
      </c>
      <c r="S1372">
        <f t="shared" si="65"/>
        <v>2014</v>
      </c>
    </row>
    <row r="1373" spans="1:19" ht="60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10" t="s">
        <v>8312</v>
      </c>
      <c r="P1373" t="s">
        <v>8352</v>
      </c>
      <c r="Q1373" s="15">
        <f t="shared" si="63"/>
        <v>41780.745254629634</v>
      </c>
      <c r="R1373" s="17">
        <f t="shared" si="64"/>
        <v>41810.917361111111</v>
      </c>
      <c r="S1373">
        <f t="shared" si="65"/>
        <v>2014</v>
      </c>
    </row>
    <row r="1374" spans="1:19" ht="60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10" t="s">
        <v>8312</v>
      </c>
      <c r="P1374" t="s">
        <v>8352</v>
      </c>
      <c r="Q1374" s="15">
        <f t="shared" si="63"/>
        <v>41432.062037037038</v>
      </c>
      <c r="R1374" s="17">
        <f t="shared" si="64"/>
        <v>41468.75</v>
      </c>
      <c r="S1374">
        <f t="shared" si="65"/>
        <v>2013</v>
      </c>
    </row>
    <row r="1375" spans="1:19" ht="60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10" t="s">
        <v>8312</v>
      </c>
      <c r="P1375" t="s">
        <v>8352</v>
      </c>
      <c r="Q1375" s="15">
        <f t="shared" si="63"/>
        <v>42322.653749999998</v>
      </c>
      <c r="R1375" s="17">
        <f t="shared" si="64"/>
        <v>42362.653749999998</v>
      </c>
      <c r="S1375">
        <f t="shared" si="65"/>
        <v>2015</v>
      </c>
    </row>
    <row r="1376" spans="1:19" ht="4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10" t="s">
        <v>8312</v>
      </c>
      <c r="P1376" t="s">
        <v>8352</v>
      </c>
      <c r="Q1376" s="15">
        <f t="shared" si="63"/>
        <v>42629.655046296291</v>
      </c>
      <c r="R1376" s="17">
        <f t="shared" si="64"/>
        <v>42657.958333333328</v>
      </c>
      <c r="S1376">
        <f t="shared" si="65"/>
        <v>2016</v>
      </c>
    </row>
    <row r="1377" spans="1:19" ht="60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10" t="s">
        <v>8312</v>
      </c>
      <c r="P1377" t="s">
        <v>8352</v>
      </c>
      <c r="Q1377" s="15">
        <f t="shared" si="63"/>
        <v>42387.398472222223</v>
      </c>
      <c r="R1377" s="17">
        <f t="shared" si="64"/>
        <v>42421.398472222223</v>
      </c>
      <c r="S1377">
        <f t="shared" si="65"/>
        <v>2016</v>
      </c>
    </row>
    <row r="1378" spans="1:19" ht="75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10" t="s">
        <v>8312</v>
      </c>
      <c r="P1378" t="s">
        <v>8352</v>
      </c>
      <c r="Q1378" s="15">
        <f t="shared" si="63"/>
        <v>42255.333252314813</v>
      </c>
      <c r="R1378" s="17">
        <f t="shared" si="64"/>
        <v>42285.333252314813</v>
      </c>
      <c r="S1378">
        <f t="shared" si="65"/>
        <v>2015</v>
      </c>
    </row>
    <row r="1379" spans="1:19" ht="4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10" t="s">
        <v>8312</v>
      </c>
      <c r="P1379" t="s">
        <v>8352</v>
      </c>
      <c r="Q1379" s="15">
        <f t="shared" si="63"/>
        <v>41934.914918981485</v>
      </c>
      <c r="R1379" s="17">
        <f t="shared" si="64"/>
        <v>41979.956585648149</v>
      </c>
      <c r="S1379">
        <f t="shared" si="65"/>
        <v>2014</v>
      </c>
    </row>
    <row r="1380" spans="1:19" ht="6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10" t="s">
        <v>8312</v>
      </c>
      <c r="P1380" t="s">
        <v>8352</v>
      </c>
      <c r="Q1380" s="15">
        <f t="shared" si="63"/>
        <v>42465.596585648149</v>
      </c>
      <c r="R1380" s="17">
        <f t="shared" si="64"/>
        <v>42493.958333333328</v>
      </c>
      <c r="S1380">
        <f t="shared" si="65"/>
        <v>2016</v>
      </c>
    </row>
    <row r="1381" spans="1:19" ht="6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10" t="s">
        <v>8312</v>
      </c>
      <c r="P1381" t="s">
        <v>8352</v>
      </c>
      <c r="Q1381" s="15">
        <f t="shared" si="63"/>
        <v>42418.031180555554</v>
      </c>
      <c r="R1381" s="17">
        <f t="shared" si="64"/>
        <v>42477.989513888882</v>
      </c>
      <c r="S1381">
        <f t="shared" si="65"/>
        <v>2016</v>
      </c>
    </row>
    <row r="1382" spans="1:19" ht="4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10" t="s">
        <v>8312</v>
      </c>
      <c r="P1382" t="s">
        <v>8352</v>
      </c>
      <c r="Q1382" s="15">
        <f t="shared" si="63"/>
        <v>42655.465891203698</v>
      </c>
      <c r="R1382" s="17">
        <f t="shared" si="64"/>
        <v>42685.507557870369</v>
      </c>
      <c r="S1382">
        <f t="shared" si="65"/>
        <v>2016</v>
      </c>
    </row>
    <row r="1383" spans="1:19" ht="6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10" t="s">
        <v>8314</v>
      </c>
      <c r="P1383" t="s">
        <v>8344</v>
      </c>
      <c r="Q1383" s="15">
        <f t="shared" si="63"/>
        <v>41493.543958333335</v>
      </c>
      <c r="R1383" s="17">
        <f t="shared" si="64"/>
        <v>41523.791666666664</v>
      </c>
      <c r="S1383">
        <f t="shared" si="65"/>
        <v>2013</v>
      </c>
    </row>
    <row r="1384" spans="1:19" ht="60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10" t="s">
        <v>8314</v>
      </c>
      <c r="P1384" t="s">
        <v>8344</v>
      </c>
      <c r="Q1384" s="15">
        <f t="shared" si="63"/>
        <v>42704.857094907406</v>
      </c>
      <c r="R1384" s="17">
        <f t="shared" si="64"/>
        <v>42764.857094907406</v>
      </c>
      <c r="S1384">
        <f t="shared" si="65"/>
        <v>2016</v>
      </c>
    </row>
    <row r="1385" spans="1:19" ht="6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10" t="s">
        <v>8314</v>
      </c>
      <c r="P1385" t="s">
        <v>8344</v>
      </c>
      <c r="Q1385" s="15">
        <f t="shared" si="63"/>
        <v>41944.83898148148</v>
      </c>
      <c r="R1385" s="17">
        <f t="shared" si="64"/>
        <v>42004.880648148144</v>
      </c>
      <c r="S1385">
        <f t="shared" si="65"/>
        <v>2014</v>
      </c>
    </row>
    <row r="1386" spans="1:19" ht="60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10" t="s">
        <v>8314</v>
      </c>
      <c r="P1386" t="s">
        <v>8344</v>
      </c>
      <c r="Q1386" s="15">
        <f t="shared" si="63"/>
        <v>42199.32707175926</v>
      </c>
      <c r="R1386" s="17">
        <f t="shared" si="64"/>
        <v>42231.32707175926</v>
      </c>
      <c r="S1386">
        <f t="shared" si="65"/>
        <v>2015</v>
      </c>
    </row>
    <row r="1387" spans="1:19" ht="4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10" t="s">
        <v>8314</v>
      </c>
      <c r="P1387" t="s">
        <v>8344</v>
      </c>
      <c r="Q1387" s="15">
        <f t="shared" si="63"/>
        <v>42745.744618055556</v>
      </c>
      <c r="R1387" s="17">
        <f t="shared" si="64"/>
        <v>42795.744618055556</v>
      </c>
      <c r="S1387">
        <f t="shared" si="65"/>
        <v>2017</v>
      </c>
    </row>
    <row r="1388" spans="1:19" ht="15.75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10" t="s">
        <v>8314</v>
      </c>
      <c r="P1388" t="s">
        <v>8344</v>
      </c>
      <c r="Q1388" s="15">
        <f t="shared" si="63"/>
        <v>42452.579988425925</v>
      </c>
      <c r="R1388" s="17">
        <f t="shared" si="64"/>
        <v>42482.579988425925</v>
      </c>
      <c r="S1388">
        <f t="shared" si="65"/>
        <v>2016</v>
      </c>
    </row>
    <row r="1389" spans="1:19" ht="45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10" t="s">
        <v>8314</v>
      </c>
      <c r="P1389" t="s">
        <v>8344</v>
      </c>
      <c r="Q1389" s="15">
        <f t="shared" si="63"/>
        <v>42198.676655092597</v>
      </c>
      <c r="R1389" s="17">
        <f t="shared" si="64"/>
        <v>42223.676655092597</v>
      </c>
      <c r="S1389">
        <f t="shared" si="65"/>
        <v>2015</v>
      </c>
    </row>
    <row r="1390" spans="1:19" ht="3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10" t="s">
        <v>8314</v>
      </c>
      <c r="P1390" t="s">
        <v>8344</v>
      </c>
      <c r="Q1390" s="15">
        <f t="shared" si="63"/>
        <v>42333.59993055556</v>
      </c>
      <c r="R1390" s="17">
        <f t="shared" si="64"/>
        <v>42368.59993055556</v>
      </c>
      <c r="S1390">
        <f t="shared" si="65"/>
        <v>2015</v>
      </c>
    </row>
    <row r="1391" spans="1:19" ht="30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10" t="s">
        <v>8314</v>
      </c>
      <c r="P1391" t="s">
        <v>8344</v>
      </c>
      <c r="Q1391" s="15">
        <f t="shared" si="63"/>
        <v>42095.240706018521</v>
      </c>
      <c r="R1391" s="17">
        <f t="shared" si="64"/>
        <v>42125.240706018521</v>
      </c>
      <c r="S1391">
        <f t="shared" si="65"/>
        <v>2015</v>
      </c>
    </row>
    <row r="1392" spans="1:19" ht="45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10" t="s">
        <v>8314</v>
      </c>
      <c r="P1392" t="s">
        <v>8344</v>
      </c>
      <c r="Q1392" s="15">
        <f t="shared" si="63"/>
        <v>41351.541377314818</v>
      </c>
      <c r="R1392" s="17">
        <f t="shared" si="64"/>
        <v>41386.541377314818</v>
      </c>
      <c r="S1392">
        <f t="shared" si="65"/>
        <v>2013</v>
      </c>
    </row>
    <row r="1393" spans="1:19" ht="60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10" t="s">
        <v>8314</v>
      </c>
      <c r="P1393" t="s">
        <v>8344</v>
      </c>
      <c r="Q1393" s="15">
        <f t="shared" si="63"/>
        <v>41872.525717592594</v>
      </c>
      <c r="R1393" s="17">
        <f t="shared" si="64"/>
        <v>41930.166666666664</v>
      </c>
      <c r="S1393">
        <f t="shared" si="65"/>
        <v>2014</v>
      </c>
    </row>
    <row r="1394" spans="1:19" ht="60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10" t="s">
        <v>8314</v>
      </c>
      <c r="P1394" t="s">
        <v>8344</v>
      </c>
      <c r="Q1394" s="15">
        <f t="shared" si="63"/>
        <v>41389.808194444442</v>
      </c>
      <c r="R1394" s="17">
        <f t="shared" si="64"/>
        <v>41422</v>
      </c>
      <c r="S1394">
        <f t="shared" si="65"/>
        <v>2013</v>
      </c>
    </row>
    <row r="1395" spans="1:19" ht="6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10" t="s">
        <v>8314</v>
      </c>
      <c r="P1395" t="s">
        <v>8344</v>
      </c>
      <c r="Q1395" s="15">
        <f t="shared" si="63"/>
        <v>42044.272847222222</v>
      </c>
      <c r="R1395" s="17">
        <f t="shared" si="64"/>
        <v>42104.231180555551</v>
      </c>
      <c r="S1395">
        <f t="shared" si="65"/>
        <v>2015</v>
      </c>
    </row>
    <row r="1396" spans="1:19" ht="6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10" t="s">
        <v>8314</v>
      </c>
      <c r="P1396" t="s">
        <v>8344</v>
      </c>
      <c r="Q1396" s="15">
        <f t="shared" si="63"/>
        <v>42626.668888888889</v>
      </c>
      <c r="R1396" s="17">
        <f t="shared" si="64"/>
        <v>42656.915972222225</v>
      </c>
      <c r="S1396">
        <f t="shared" si="65"/>
        <v>2016</v>
      </c>
    </row>
    <row r="1397" spans="1:19" ht="6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10" t="s">
        <v>8314</v>
      </c>
      <c r="P1397" t="s">
        <v>8344</v>
      </c>
      <c r="Q1397" s="15">
        <f t="shared" si="63"/>
        <v>41316.120949074073</v>
      </c>
      <c r="R1397" s="17">
        <f t="shared" si="64"/>
        <v>41346.833333333336</v>
      </c>
      <c r="S1397">
        <f t="shared" si="65"/>
        <v>2013</v>
      </c>
    </row>
    <row r="1398" spans="1:19" ht="7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10" t="s">
        <v>8314</v>
      </c>
      <c r="P1398" t="s">
        <v>8344</v>
      </c>
      <c r="Q1398" s="15">
        <f t="shared" si="63"/>
        <v>41722.666354166664</v>
      </c>
      <c r="R1398" s="17">
        <f t="shared" si="64"/>
        <v>41752.666354166664</v>
      </c>
      <c r="S1398">
        <f t="shared" si="65"/>
        <v>2014</v>
      </c>
    </row>
    <row r="1399" spans="1:19" ht="60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10" t="s">
        <v>8314</v>
      </c>
      <c r="P1399" t="s">
        <v>8344</v>
      </c>
      <c r="Q1399" s="15">
        <f t="shared" si="63"/>
        <v>41611.917673611111</v>
      </c>
      <c r="R1399" s="17">
        <f t="shared" si="64"/>
        <v>41654.791666666664</v>
      </c>
      <c r="S1399">
        <f t="shared" si="65"/>
        <v>2013</v>
      </c>
    </row>
    <row r="1400" spans="1:19" ht="45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10" t="s">
        <v>8314</v>
      </c>
      <c r="P1400" t="s">
        <v>8344</v>
      </c>
      <c r="Q1400" s="15">
        <f t="shared" si="63"/>
        <v>42620.143564814818</v>
      </c>
      <c r="R1400" s="17">
        <f t="shared" si="64"/>
        <v>42680.143564814818</v>
      </c>
      <c r="S1400">
        <f t="shared" si="65"/>
        <v>2016</v>
      </c>
    </row>
    <row r="1401" spans="1:19" ht="6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10" t="s">
        <v>8314</v>
      </c>
      <c r="P1401" t="s">
        <v>8344</v>
      </c>
      <c r="Q1401" s="15">
        <f t="shared" si="63"/>
        <v>41719.887928240743</v>
      </c>
      <c r="R1401" s="17">
        <f t="shared" si="64"/>
        <v>41764.887928240743</v>
      </c>
      <c r="S1401">
        <f t="shared" si="65"/>
        <v>2014</v>
      </c>
    </row>
    <row r="1402" spans="1:19" ht="45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10" t="s">
        <v>8314</v>
      </c>
      <c r="P1402" t="s">
        <v>8344</v>
      </c>
      <c r="Q1402" s="15">
        <f t="shared" si="63"/>
        <v>42045.031851851847</v>
      </c>
      <c r="R1402" s="17">
        <f t="shared" si="64"/>
        <v>42074.99018518519</v>
      </c>
      <c r="S1402">
        <f t="shared" si="65"/>
        <v>2015</v>
      </c>
    </row>
    <row r="1403" spans="1:19" ht="60" x14ac:dyDescent="0.25">
      <c r="A1403">
        <v>2881</v>
      </c>
      <c r="B1403" s="3" t="s">
        <v>2881</v>
      </c>
      <c r="C1403" s="3" t="s">
        <v>6991</v>
      </c>
      <c r="D1403" s="6">
        <v>5500</v>
      </c>
      <c r="E1403" s="8">
        <v>0</v>
      </c>
      <c r="F1403" t="s">
        <v>8220</v>
      </c>
      <c r="G1403" t="s">
        <v>8223</v>
      </c>
      <c r="H1403" t="s">
        <v>8245</v>
      </c>
      <c r="I1403">
        <v>1417620036</v>
      </c>
      <c r="J1403">
        <v>1412432436</v>
      </c>
      <c r="K1403" t="b">
        <v>0</v>
      </c>
      <c r="L1403">
        <v>0</v>
      </c>
      <c r="M1403" t="b">
        <v>0</v>
      </c>
      <c r="N1403" t="s">
        <v>8269</v>
      </c>
      <c r="O1403" s="10" t="s">
        <v>8312</v>
      </c>
      <c r="P1403" t="s">
        <v>8313</v>
      </c>
      <c r="Q1403" s="15">
        <f t="shared" si="63"/>
        <v>41916.597638888888</v>
      </c>
      <c r="R1403" s="17">
        <f t="shared" si="64"/>
        <v>41976.639305555553</v>
      </c>
      <c r="S1403">
        <f t="shared" si="65"/>
        <v>2014</v>
      </c>
    </row>
    <row r="1404" spans="1:19" ht="60" x14ac:dyDescent="0.25">
      <c r="A1404">
        <v>2882</v>
      </c>
      <c r="B1404" s="3" t="s">
        <v>2882</v>
      </c>
      <c r="C1404" s="3" t="s">
        <v>6992</v>
      </c>
      <c r="D1404" s="6">
        <v>750</v>
      </c>
      <c r="E1404" s="8">
        <v>252</v>
      </c>
      <c r="F1404" t="s">
        <v>8220</v>
      </c>
      <c r="G1404" t="s">
        <v>8223</v>
      </c>
      <c r="H1404" t="s">
        <v>8245</v>
      </c>
      <c r="I1404">
        <v>1462112318</v>
      </c>
      <c r="J1404">
        <v>1459520318</v>
      </c>
      <c r="K1404" t="b">
        <v>0</v>
      </c>
      <c r="L1404">
        <v>4</v>
      </c>
      <c r="M1404" t="b">
        <v>0</v>
      </c>
      <c r="N1404" t="s">
        <v>8269</v>
      </c>
      <c r="O1404" s="10" t="s">
        <v>8312</v>
      </c>
      <c r="P1404" t="s">
        <v>8313</v>
      </c>
      <c r="Q1404" s="15">
        <f t="shared" si="63"/>
        <v>42461.596273148149</v>
      </c>
      <c r="R1404" s="17">
        <f t="shared" si="64"/>
        <v>42491.596273148149</v>
      </c>
      <c r="S1404">
        <f t="shared" si="65"/>
        <v>2016</v>
      </c>
    </row>
    <row r="1405" spans="1:19" ht="60" x14ac:dyDescent="0.25">
      <c r="A1405">
        <v>2883</v>
      </c>
      <c r="B1405" s="3" t="s">
        <v>2883</v>
      </c>
      <c r="C1405" s="3" t="s">
        <v>6993</v>
      </c>
      <c r="D1405" s="6">
        <v>10000</v>
      </c>
      <c r="E1405" s="8">
        <v>1908</v>
      </c>
      <c r="F1405" t="s">
        <v>8220</v>
      </c>
      <c r="G1405" t="s">
        <v>8223</v>
      </c>
      <c r="H1405" t="s">
        <v>8245</v>
      </c>
      <c r="I1405">
        <v>1454734740</v>
      </c>
      <c r="J1405">
        <v>1451684437</v>
      </c>
      <c r="K1405" t="b">
        <v>0</v>
      </c>
      <c r="L1405">
        <v>5</v>
      </c>
      <c r="M1405" t="b">
        <v>0</v>
      </c>
      <c r="N1405" t="s">
        <v>8269</v>
      </c>
      <c r="O1405" s="10" t="s">
        <v>8312</v>
      </c>
      <c r="P1405" t="s">
        <v>8313</v>
      </c>
      <c r="Q1405" s="15">
        <f t="shared" si="63"/>
        <v>42370.90320601852</v>
      </c>
      <c r="R1405" s="17">
        <f t="shared" si="64"/>
        <v>42406.207638888889</v>
      </c>
      <c r="S1405">
        <f t="shared" si="65"/>
        <v>2016</v>
      </c>
    </row>
    <row r="1406" spans="1:19" ht="45" x14ac:dyDescent="0.25">
      <c r="A1406">
        <v>2884</v>
      </c>
      <c r="B1406" s="3" t="s">
        <v>2884</v>
      </c>
      <c r="C1406" s="3" t="s">
        <v>6994</v>
      </c>
      <c r="D1406" s="6">
        <v>45000</v>
      </c>
      <c r="E1406" s="8">
        <v>185</v>
      </c>
      <c r="F1406" t="s">
        <v>8220</v>
      </c>
      <c r="G1406" t="s">
        <v>8223</v>
      </c>
      <c r="H1406" t="s">
        <v>8245</v>
      </c>
      <c r="I1406">
        <v>1417800435</v>
      </c>
      <c r="J1406">
        <v>1415208435</v>
      </c>
      <c r="K1406" t="b">
        <v>0</v>
      </c>
      <c r="L1406">
        <v>4</v>
      </c>
      <c r="M1406" t="b">
        <v>0</v>
      </c>
      <c r="N1406" t="s">
        <v>8269</v>
      </c>
      <c r="O1406" s="10" t="s">
        <v>8312</v>
      </c>
      <c r="P1406" t="s">
        <v>8313</v>
      </c>
      <c r="Q1406" s="15">
        <f t="shared" si="63"/>
        <v>41948.727256944447</v>
      </c>
      <c r="R1406" s="17">
        <f t="shared" si="64"/>
        <v>41978.727256944447</v>
      </c>
      <c r="S1406">
        <f t="shared" si="65"/>
        <v>2014</v>
      </c>
    </row>
    <row r="1407" spans="1:19" ht="30" x14ac:dyDescent="0.25">
      <c r="A1407">
        <v>2885</v>
      </c>
      <c r="B1407" s="3" t="s">
        <v>2885</v>
      </c>
      <c r="C1407" s="3" t="s">
        <v>6995</v>
      </c>
      <c r="D1407" s="6">
        <v>400</v>
      </c>
      <c r="E1407" s="8">
        <v>130</v>
      </c>
      <c r="F1407" t="s">
        <v>8220</v>
      </c>
      <c r="G1407" t="s">
        <v>8223</v>
      </c>
      <c r="H1407" t="s">
        <v>8245</v>
      </c>
      <c r="I1407">
        <v>1426294201</v>
      </c>
      <c r="J1407">
        <v>1423705801</v>
      </c>
      <c r="K1407" t="b">
        <v>0</v>
      </c>
      <c r="L1407">
        <v>5</v>
      </c>
      <c r="M1407" t="b">
        <v>0</v>
      </c>
      <c r="N1407" t="s">
        <v>8269</v>
      </c>
      <c r="O1407" s="10" t="s">
        <v>8312</v>
      </c>
      <c r="P1407" t="s">
        <v>8313</v>
      </c>
      <c r="Q1407" s="15">
        <f t="shared" si="63"/>
        <v>42047.07640046296</v>
      </c>
      <c r="R1407" s="17">
        <f t="shared" si="64"/>
        <v>42077.034733796296</v>
      </c>
      <c r="S1407">
        <f t="shared" si="65"/>
        <v>2015</v>
      </c>
    </row>
    <row r="1408" spans="1:19" ht="60" x14ac:dyDescent="0.25">
      <c r="A1408">
        <v>2886</v>
      </c>
      <c r="B1408" s="3" t="s">
        <v>2886</v>
      </c>
      <c r="C1408" s="3" t="s">
        <v>6996</v>
      </c>
      <c r="D1408" s="6">
        <v>200</v>
      </c>
      <c r="E1408" s="8">
        <v>10</v>
      </c>
      <c r="F1408" t="s">
        <v>8220</v>
      </c>
      <c r="G1408" t="s">
        <v>8223</v>
      </c>
      <c r="H1408" t="s">
        <v>8245</v>
      </c>
      <c r="I1408">
        <v>1442635140</v>
      </c>
      <c r="J1408">
        <v>1442243484</v>
      </c>
      <c r="K1408" t="b">
        <v>0</v>
      </c>
      <c r="L1408">
        <v>1</v>
      </c>
      <c r="M1408" t="b">
        <v>0</v>
      </c>
      <c r="N1408" t="s">
        <v>8269</v>
      </c>
      <c r="O1408" s="10" t="s">
        <v>8312</v>
      </c>
      <c r="P1408" t="s">
        <v>8313</v>
      </c>
      <c r="Q1408" s="15">
        <f t="shared" si="63"/>
        <v>42261.632916666669</v>
      </c>
      <c r="R1408" s="17">
        <f t="shared" si="64"/>
        <v>42266.165972222225</v>
      </c>
      <c r="S1408">
        <f t="shared" si="65"/>
        <v>2015</v>
      </c>
    </row>
    <row r="1409" spans="1:19" ht="60" x14ac:dyDescent="0.25">
      <c r="A1409">
        <v>2887</v>
      </c>
      <c r="B1409" s="3" t="s">
        <v>2887</v>
      </c>
      <c r="C1409" s="3" t="s">
        <v>6997</v>
      </c>
      <c r="D1409" s="6">
        <v>3000</v>
      </c>
      <c r="E1409" s="8">
        <v>5</v>
      </c>
      <c r="F1409" t="s">
        <v>8220</v>
      </c>
      <c r="G1409" t="s">
        <v>8223</v>
      </c>
      <c r="H1409" t="s">
        <v>8245</v>
      </c>
      <c r="I1409">
        <v>1420971324</v>
      </c>
      <c r="J1409">
        <v>1418379324</v>
      </c>
      <c r="K1409" t="b">
        <v>0</v>
      </c>
      <c r="L1409">
        <v>1</v>
      </c>
      <c r="M1409" t="b">
        <v>0</v>
      </c>
      <c r="N1409" t="s">
        <v>8269</v>
      </c>
      <c r="O1409" s="10" t="s">
        <v>8312</v>
      </c>
      <c r="P1409" t="s">
        <v>8313</v>
      </c>
      <c r="Q1409" s="15">
        <f t="shared" si="63"/>
        <v>41985.427361111113</v>
      </c>
      <c r="R1409" s="17">
        <f t="shared" si="64"/>
        <v>42015.427361111113</v>
      </c>
      <c r="S1409">
        <f t="shared" si="65"/>
        <v>2014</v>
      </c>
    </row>
    <row r="1410" spans="1:19" ht="60" x14ac:dyDescent="0.25">
      <c r="A1410">
        <v>2888</v>
      </c>
      <c r="B1410" s="3" t="s">
        <v>2888</v>
      </c>
      <c r="C1410" s="3" t="s">
        <v>6998</v>
      </c>
      <c r="D1410" s="6">
        <v>30000</v>
      </c>
      <c r="E1410" s="8">
        <v>0</v>
      </c>
      <c r="F1410" t="s">
        <v>8220</v>
      </c>
      <c r="G1410" t="s">
        <v>8223</v>
      </c>
      <c r="H1410" t="s">
        <v>8245</v>
      </c>
      <c r="I1410">
        <v>1413608340</v>
      </c>
      <c r="J1410">
        <v>1412945440</v>
      </c>
      <c r="K1410" t="b">
        <v>0</v>
      </c>
      <c r="L1410">
        <v>0</v>
      </c>
      <c r="M1410" t="b">
        <v>0</v>
      </c>
      <c r="N1410" t="s">
        <v>8269</v>
      </c>
      <c r="O1410" s="10" t="s">
        <v>8312</v>
      </c>
      <c r="P1410" t="s">
        <v>8313</v>
      </c>
      <c r="Q1410" s="15">
        <f t="shared" ref="Q1410:Q1473" si="66">(((J1410/60)/60)/24)+DATE(1970,1,1)</f>
        <v>41922.535185185188</v>
      </c>
      <c r="R1410" s="17">
        <f t="shared" ref="R1410:R1473" si="67">(((I1410/60)/60)/24)+DATE(1970,1,1)</f>
        <v>41930.207638888889</v>
      </c>
      <c r="S1410">
        <f t="shared" ref="S1410:S1473" si="68">YEAR(Q:Q)</f>
        <v>2014</v>
      </c>
    </row>
    <row r="1411" spans="1:19" ht="45" x14ac:dyDescent="0.25">
      <c r="A1411">
        <v>2889</v>
      </c>
      <c r="B1411" s="3" t="s">
        <v>2889</v>
      </c>
      <c r="C1411" s="3" t="s">
        <v>6999</v>
      </c>
      <c r="D1411" s="6">
        <v>3000</v>
      </c>
      <c r="E1411" s="8">
        <v>1142</v>
      </c>
      <c r="F1411" t="s">
        <v>8220</v>
      </c>
      <c r="G1411" t="s">
        <v>8223</v>
      </c>
      <c r="H1411" t="s">
        <v>8245</v>
      </c>
      <c r="I1411">
        <v>1409344985</v>
      </c>
      <c r="J1411">
        <v>1406752985</v>
      </c>
      <c r="K1411" t="b">
        <v>0</v>
      </c>
      <c r="L1411">
        <v>14</v>
      </c>
      <c r="M1411" t="b">
        <v>0</v>
      </c>
      <c r="N1411" t="s">
        <v>8269</v>
      </c>
      <c r="O1411" s="10" t="s">
        <v>8312</v>
      </c>
      <c r="P1411" t="s">
        <v>8313</v>
      </c>
      <c r="Q1411" s="15">
        <f t="shared" si="66"/>
        <v>41850.863252314812</v>
      </c>
      <c r="R1411" s="17">
        <f t="shared" si="67"/>
        <v>41880.863252314812</v>
      </c>
      <c r="S1411">
        <f t="shared" si="68"/>
        <v>2014</v>
      </c>
    </row>
    <row r="1412" spans="1:19" ht="60" x14ac:dyDescent="0.25">
      <c r="A1412">
        <v>2890</v>
      </c>
      <c r="B1412" s="3" t="s">
        <v>2890</v>
      </c>
      <c r="C1412" s="3" t="s">
        <v>7000</v>
      </c>
      <c r="D1412" s="6">
        <v>2000</v>
      </c>
      <c r="E1412" s="8">
        <v>21</v>
      </c>
      <c r="F1412" t="s">
        <v>8220</v>
      </c>
      <c r="G1412" t="s">
        <v>8223</v>
      </c>
      <c r="H1412" t="s">
        <v>8245</v>
      </c>
      <c r="I1412">
        <v>1407553200</v>
      </c>
      <c r="J1412">
        <v>1405100992</v>
      </c>
      <c r="K1412" t="b">
        <v>0</v>
      </c>
      <c r="L1412">
        <v>3</v>
      </c>
      <c r="M1412" t="b">
        <v>0</v>
      </c>
      <c r="N1412" t="s">
        <v>8269</v>
      </c>
      <c r="O1412" s="10" t="s">
        <v>8312</v>
      </c>
      <c r="P1412" t="s">
        <v>8313</v>
      </c>
      <c r="Q1412" s="15">
        <f t="shared" si="66"/>
        <v>41831.742962962962</v>
      </c>
      <c r="R1412" s="17">
        <f t="shared" si="67"/>
        <v>41860.125</v>
      </c>
      <c r="S1412">
        <f t="shared" si="68"/>
        <v>2014</v>
      </c>
    </row>
    <row r="1413" spans="1:19" ht="60" x14ac:dyDescent="0.25">
      <c r="A1413">
        <v>2891</v>
      </c>
      <c r="B1413" s="3" t="s">
        <v>2891</v>
      </c>
      <c r="C1413" s="3" t="s">
        <v>7001</v>
      </c>
      <c r="D1413" s="6">
        <v>10000</v>
      </c>
      <c r="E1413" s="8">
        <v>273</v>
      </c>
      <c r="F1413" t="s">
        <v>8220</v>
      </c>
      <c r="G1413" t="s">
        <v>8223</v>
      </c>
      <c r="H1413" t="s">
        <v>8245</v>
      </c>
      <c r="I1413">
        <v>1460751128</v>
      </c>
      <c r="J1413">
        <v>1455570728</v>
      </c>
      <c r="K1413" t="b">
        <v>0</v>
      </c>
      <c r="L1413">
        <v>10</v>
      </c>
      <c r="M1413" t="b">
        <v>0</v>
      </c>
      <c r="N1413" t="s">
        <v>8269</v>
      </c>
      <c r="O1413" s="10" t="s">
        <v>8312</v>
      </c>
      <c r="P1413" t="s">
        <v>8313</v>
      </c>
      <c r="Q1413" s="15">
        <f t="shared" si="66"/>
        <v>42415.883425925931</v>
      </c>
      <c r="R1413" s="17">
        <f t="shared" si="67"/>
        <v>42475.84175925926</v>
      </c>
      <c r="S1413">
        <f t="shared" si="68"/>
        <v>2016</v>
      </c>
    </row>
    <row r="1414" spans="1:19" ht="45" x14ac:dyDescent="0.25">
      <c r="A1414">
        <v>2892</v>
      </c>
      <c r="B1414" s="3" t="s">
        <v>2892</v>
      </c>
      <c r="C1414" s="3" t="s">
        <v>7002</v>
      </c>
      <c r="D1414" s="6">
        <v>5500</v>
      </c>
      <c r="E1414" s="8">
        <v>500</v>
      </c>
      <c r="F1414" t="s">
        <v>8220</v>
      </c>
      <c r="G1414" t="s">
        <v>8223</v>
      </c>
      <c r="H1414" t="s">
        <v>8245</v>
      </c>
      <c r="I1414">
        <v>1409000400</v>
      </c>
      <c r="J1414">
        <v>1408381704</v>
      </c>
      <c r="K1414" t="b">
        <v>0</v>
      </c>
      <c r="L1414">
        <v>17</v>
      </c>
      <c r="M1414" t="b">
        <v>0</v>
      </c>
      <c r="N1414" t="s">
        <v>8269</v>
      </c>
      <c r="O1414" s="10" t="s">
        <v>8312</v>
      </c>
      <c r="P1414" t="s">
        <v>8313</v>
      </c>
      <c r="Q1414" s="15">
        <f t="shared" si="66"/>
        <v>41869.714166666665</v>
      </c>
      <c r="R1414" s="17">
        <f t="shared" si="67"/>
        <v>41876.875</v>
      </c>
      <c r="S1414">
        <f t="shared" si="68"/>
        <v>2014</v>
      </c>
    </row>
    <row r="1415" spans="1:19" ht="30" x14ac:dyDescent="0.25">
      <c r="A1415">
        <v>2893</v>
      </c>
      <c r="B1415" s="3" t="s">
        <v>2893</v>
      </c>
      <c r="C1415" s="3" t="s">
        <v>7003</v>
      </c>
      <c r="D1415" s="6">
        <v>5000</v>
      </c>
      <c r="E1415" s="8">
        <v>25</v>
      </c>
      <c r="F1415" t="s">
        <v>8220</v>
      </c>
      <c r="G1415" t="s">
        <v>8223</v>
      </c>
      <c r="H1415" t="s">
        <v>8245</v>
      </c>
      <c r="I1415">
        <v>1420768800</v>
      </c>
      <c r="J1415">
        <v>1415644395</v>
      </c>
      <c r="K1415" t="b">
        <v>0</v>
      </c>
      <c r="L1415">
        <v>2</v>
      </c>
      <c r="M1415" t="b">
        <v>0</v>
      </c>
      <c r="N1415" t="s">
        <v>8269</v>
      </c>
      <c r="O1415" s="10" t="s">
        <v>8312</v>
      </c>
      <c r="P1415" t="s">
        <v>8313</v>
      </c>
      <c r="Q1415" s="15">
        <f t="shared" si="66"/>
        <v>41953.773090277777</v>
      </c>
      <c r="R1415" s="17">
        <f t="shared" si="67"/>
        <v>42013.083333333328</v>
      </c>
      <c r="S1415">
        <f t="shared" si="68"/>
        <v>2014</v>
      </c>
    </row>
    <row r="1416" spans="1:19" ht="30" x14ac:dyDescent="0.25">
      <c r="A1416">
        <v>2894</v>
      </c>
      <c r="B1416" s="3" t="s">
        <v>2894</v>
      </c>
      <c r="C1416" s="3" t="s">
        <v>7004</v>
      </c>
      <c r="D1416" s="6">
        <v>50000</v>
      </c>
      <c r="E1416" s="8">
        <v>0</v>
      </c>
      <c r="F1416" t="s">
        <v>8220</v>
      </c>
      <c r="G1416" t="s">
        <v>8223</v>
      </c>
      <c r="H1416" t="s">
        <v>8245</v>
      </c>
      <c r="I1416">
        <v>1428100815</v>
      </c>
      <c r="J1416">
        <v>1422920415</v>
      </c>
      <c r="K1416" t="b">
        <v>0</v>
      </c>
      <c r="L1416">
        <v>0</v>
      </c>
      <c r="M1416" t="b">
        <v>0</v>
      </c>
      <c r="N1416" t="s">
        <v>8269</v>
      </c>
      <c r="O1416" s="10" t="s">
        <v>8312</v>
      </c>
      <c r="P1416" t="s">
        <v>8313</v>
      </c>
      <c r="Q1416" s="15">
        <f t="shared" si="66"/>
        <v>42037.986284722225</v>
      </c>
      <c r="R1416" s="17">
        <f t="shared" si="67"/>
        <v>42097.944618055553</v>
      </c>
      <c r="S1416">
        <f t="shared" si="68"/>
        <v>2015</v>
      </c>
    </row>
    <row r="1417" spans="1:19" ht="60" x14ac:dyDescent="0.25">
      <c r="A1417">
        <v>2895</v>
      </c>
      <c r="B1417" s="3" t="s">
        <v>2895</v>
      </c>
      <c r="C1417" s="3" t="s">
        <v>7005</v>
      </c>
      <c r="D1417" s="6">
        <v>500</v>
      </c>
      <c r="E1417" s="8">
        <v>23</v>
      </c>
      <c r="F1417" t="s">
        <v>8220</v>
      </c>
      <c r="G1417" t="s">
        <v>8223</v>
      </c>
      <c r="H1417" t="s">
        <v>8245</v>
      </c>
      <c r="I1417">
        <v>1403470800</v>
      </c>
      <c r="J1417">
        <v>1403356792</v>
      </c>
      <c r="K1417" t="b">
        <v>0</v>
      </c>
      <c r="L1417">
        <v>4</v>
      </c>
      <c r="M1417" t="b">
        <v>0</v>
      </c>
      <c r="N1417" t="s">
        <v>8269</v>
      </c>
      <c r="O1417" s="10" t="s">
        <v>8312</v>
      </c>
      <c r="P1417" t="s">
        <v>8313</v>
      </c>
      <c r="Q1417" s="15">
        <f t="shared" si="66"/>
        <v>41811.555462962962</v>
      </c>
      <c r="R1417" s="17">
        <f t="shared" si="67"/>
        <v>41812.875</v>
      </c>
      <c r="S1417">
        <f t="shared" si="68"/>
        <v>2014</v>
      </c>
    </row>
    <row r="1418" spans="1:19" ht="45" x14ac:dyDescent="0.25">
      <c r="A1418">
        <v>2896</v>
      </c>
      <c r="B1418" s="3" t="s">
        <v>2896</v>
      </c>
      <c r="C1418" s="3" t="s">
        <v>7006</v>
      </c>
      <c r="D1418" s="6">
        <v>3000</v>
      </c>
      <c r="E1418" s="8">
        <v>625</v>
      </c>
      <c r="F1418" t="s">
        <v>8220</v>
      </c>
      <c r="G1418" t="s">
        <v>8223</v>
      </c>
      <c r="H1418" t="s">
        <v>8245</v>
      </c>
      <c r="I1418">
        <v>1481522400</v>
      </c>
      <c r="J1418">
        <v>1480283321</v>
      </c>
      <c r="K1418" t="b">
        <v>0</v>
      </c>
      <c r="L1418">
        <v>12</v>
      </c>
      <c r="M1418" t="b">
        <v>0</v>
      </c>
      <c r="N1418" t="s">
        <v>8269</v>
      </c>
      <c r="O1418" s="10" t="s">
        <v>8312</v>
      </c>
      <c r="P1418" t="s">
        <v>8313</v>
      </c>
      <c r="Q1418" s="15">
        <f t="shared" si="66"/>
        <v>42701.908807870372</v>
      </c>
      <c r="R1418" s="17">
        <f t="shared" si="67"/>
        <v>42716.25</v>
      </c>
      <c r="S1418">
        <f t="shared" si="68"/>
        <v>2016</v>
      </c>
    </row>
    <row r="1419" spans="1:19" ht="60" x14ac:dyDescent="0.25">
      <c r="A1419">
        <v>2897</v>
      </c>
      <c r="B1419" s="3" t="s">
        <v>2897</v>
      </c>
      <c r="C1419" s="3" t="s">
        <v>7007</v>
      </c>
      <c r="D1419" s="6">
        <v>12000</v>
      </c>
      <c r="E1419" s="8">
        <v>550</v>
      </c>
      <c r="F1419" t="s">
        <v>8220</v>
      </c>
      <c r="G1419" t="s">
        <v>8223</v>
      </c>
      <c r="H1419" t="s">
        <v>8245</v>
      </c>
      <c r="I1419">
        <v>1444577345</v>
      </c>
      <c r="J1419">
        <v>1441985458</v>
      </c>
      <c r="K1419" t="b">
        <v>0</v>
      </c>
      <c r="L1419">
        <v>3</v>
      </c>
      <c r="M1419" t="b">
        <v>0</v>
      </c>
      <c r="N1419" t="s">
        <v>8269</v>
      </c>
      <c r="O1419" s="10" t="s">
        <v>8312</v>
      </c>
      <c r="P1419" t="s">
        <v>8313</v>
      </c>
      <c r="Q1419" s="15">
        <f t="shared" si="66"/>
        <v>42258.646504629629</v>
      </c>
      <c r="R1419" s="17">
        <f t="shared" si="67"/>
        <v>42288.645196759258</v>
      </c>
      <c r="S1419">
        <f t="shared" si="68"/>
        <v>2015</v>
      </c>
    </row>
    <row r="1420" spans="1:19" ht="60" x14ac:dyDescent="0.25">
      <c r="A1420">
        <v>2898</v>
      </c>
      <c r="B1420" s="3" t="s">
        <v>2898</v>
      </c>
      <c r="C1420" s="3" t="s">
        <v>7008</v>
      </c>
      <c r="D1420" s="6">
        <v>7500</v>
      </c>
      <c r="E1420" s="8">
        <v>316</v>
      </c>
      <c r="F1420" t="s">
        <v>8220</v>
      </c>
      <c r="G1420" t="s">
        <v>8223</v>
      </c>
      <c r="H1420" t="s">
        <v>8245</v>
      </c>
      <c r="I1420">
        <v>1446307053</v>
      </c>
      <c r="J1420">
        <v>1443715053</v>
      </c>
      <c r="K1420" t="b">
        <v>0</v>
      </c>
      <c r="L1420">
        <v>12</v>
      </c>
      <c r="M1420" t="b">
        <v>0</v>
      </c>
      <c r="N1420" t="s">
        <v>8269</v>
      </c>
      <c r="O1420" s="10" t="s">
        <v>8312</v>
      </c>
      <c r="P1420" t="s">
        <v>8313</v>
      </c>
      <c r="Q1420" s="15">
        <f t="shared" si="66"/>
        <v>42278.664965277778</v>
      </c>
      <c r="R1420" s="17">
        <f t="shared" si="67"/>
        <v>42308.664965277778</v>
      </c>
      <c r="S1420">
        <f t="shared" si="68"/>
        <v>2015</v>
      </c>
    </row>
    <row r="1421" spans="1:19" ht="60" x14ac:dyDescent="0.25">
      <c r="A1421">
        <v>2899</v>
      </c>
      <c r="B1421" s="3" t="s">
        <v>2899</v>
      </c>
      <c r="C1421" s="3" t="s">
        <v>7009</v>
      </c>
      <c r="D1421" s="6">
        <v>10000</v>
      </c>
      <c r="E1421" s="8">
        <v>0</v>
      </c>
      <c r="F1421" t="s">
        <v>8220</v>
      </c>
      <c r="G1421" t="s">
        <v>8223</v>
      </c>
      <c r="H1421" t="s">
        <v>8245</v>
      </c>
      <c r="I1421">
        <v>1469325158</v>
      </c>
      <c r="J1421">
        <v>1464141158</v>
      </c>
      <c r="K1421" t="b">
        <v>0</v>
      </c>
      <c r="L1421">
        <v>0</v>
      </c>
      <c r="M1421" t="b">
        <v>0</v>
      </c>
      <c r="N1421" t="s">
        <v>8269</v>
      </c>
      <c r="O1421" s="10" t="s">
        <v>8312</v>
      </c>
      <c r="P1421" t="s">
        <v>8313</v>
      </c>
      <c r="Q1421" s="15">
        <f t="shared" si="66"/>
        <v>42515.078217592592</v>
      </c>
      <c r="R1421" s="17">
        <f t="shared" si="67"/>
        <v>42575.078217592592</v>
      </c>
      <c r="S1421">
        <f t="shared" si="68"/>
        <v>2016</v>
      </c>
    </row>
    <row r="1422" spans="1:19" ht="60" x14ac:dyDescent="0.25">
      <c r="A1422">
        <v>2900</v>
      </c>
      <c r="B1422" s="3" t="s">
        <v>2900</v>
      </c>
      <c r="C1422" s="3" t="s">
        <v>7010</v>
      </c>
      <c r="D1422" s="6">
        <v>5500</v>
      </c>
      <c r="E1422" s="8">
        <v>3405</v>
      </c>
      <c r="F1422" t="s">
        <v>8220</v>
      </c>
      <c r="G1422" t="s">
        <v>8223</v>
      </c>
      <c r="H1422" t="s">
        <v>8245</v>
      </c>
      <c r="I1422">
        <v>1407562632</v>
      </c>
      <c r="J1422">
        <v>1404970632</v>
      </c>
      <c r="K1422" t="b">
        <v>0</v>
      </c>
      <c r="L1422">
        <v>7</v>
      </c>
      <c r="M1422" t="b">
        <v>0</v>
      </c>
      <c r="N1422" t="s">
        <v>8269</v>
      </c>
      <c r="O1422" s="10" t="s">
        <v>8312</v>
      </c>
      <c r="P1422" t="s">
        <v>8313</v>
      </c>
      <c r="Q1422" s="15">
        <f t="shared" si="66"/>
        <v>41830.234166666669</v>
      </c>
      <c r="R1422" s="17">
        <f t="shared" si="67"/>
        <v>41860.234166666669</v>
      </c>
      <c r="S1422">
        <f t="shared" si="68"/>
        <v>2014</v>
      </c>
    </row>
    <row r="1423" spans="1:19" ht="60" x14ac:dyDescent="0.25">
      <c r="A1423">
        <v>2901</v>
      </c>
      <c r="B1423" s="3" t="s">
        <v>2901</v>
      </c>
      <c r="C1423" s="3" t="s">
        <v>7011</v>
      </c>
      <c r="D1423" s="6">
        <v>750</v>
      </c>
      <c r="E1423" s="8">
        <v>6</v>
      </c>
      <c r="F1423" t="s">
        <v>8220</v>
      </c>
      <c r="G1423" t="s">
        <v>8223</v>
      </c>
      <c r="H1423" t="s">
        <v>8245</v>
      </c>
      <c r="I1423">
        <v>1423345339</v>
      </c>
      <c r="J1423">
        <v>1418161339</v>
      </c>
      <c r="K1423" t="b">
        <v>0</v>
      </c>
      <c r="L1423">
        <v>2</v>
      </c>
      <c r="M1423" t="b">
        <v>0</v>
      </c>
      <c r="N1423" t="s">
        <v>8269</v>
      </c>
      <c r="O1423" s="10" t="s">
        <v>8312</v>
      </c>
      <c r="P1423" t="s">
        <v>8313</v>
      </c>
      <c r="Q1423" s="15">
        <f t="shared" si="66"/>
        <v>41982.904386574075</v>
      </c>
      <c r="R1423" s="17">
        <f t="shared" si="67"/>
        <v>42042.904386574075</v>
      </c>
      <c r="S1423">
        <f t="shared" si="68"/>
        <v>2014</v>
      </c>
    </row>
    <row r="1424" spans="1:19" ht="45" x14ac:dyDescent="0.25">
      <c r="A1424">
        <v>2902</v>
      </c>
      <c r="B1424" s="3" t="s">
        <v>2902</v>
      </c>
      <c r="C1424" s="3" t="s">
        <v>7012</v>
      </c>
      <c r="D1424" s="6">
        <v>150000</v>
      </c>
      <c r="E1424" s="8">
        <v>25</v>
      </c>
      <c r="F1424" t="s">
        <v>8220</v>
      </c>
      <c r="G1424" t="s">
        <v>8223</v>
      </c>
      <c r="H1424" t="s">
        <v>8245</v>
      </c>
      <c r="I1424">
        <v>1440412396</v>
      </c>
      <c r="J1424">
        <v>1437820396</v>
      </c>
      <c r="K1424" t="b">
        <v>0</v>
      </c>
      <c r="L1424">
        <v>1</v>
      </c>
      <c r="M1424" t="b">
        <v>0</v>
      </c>
      <c r="N1424" t="s">
        <v>8269</v>
      </c>
      <c r="O1424" s="10" t="s">
        <v>8312</v>
      </c>
      <c r="P1424" t="s">
        <v>8313</v>
      </c>
      <c r="Q1424" s="15">
        <f t="shared" si="66"/>
        <v>42210.439768518518</v>
      </c>
      <c r="R1424" s="17">
        <f t="shared" si="67"/>
        <v>42240.439768518518</v>
      </c>
      <c r="S1424">
        <f t="shared" si="68"/>
        <v>2015</v>
      </c>
    </row>
    <row r="1425" spans="1:19" ht="60" x14ac:dyDescent="0.25">
      <c r="A1425">
        <v>2903</v>
      </c>
      <c r="B1425" s="3" t="s">
        <v>2903</v>
      </c>
      <c r="C1425" s="3" t="s">
        <v>7013</v>
      </c>
      <c r="D1425" s="6">
        <v>5000</v>
      </c>
      <c r="E1425" s="8">
        <v>39</v>
      </c>
      <c r="F1425" t="s">
        <v>8220</v>
      </c>
      <c r="G1425" t="s">
        <v>8223</v>
      </c>
      <c r="H1425" t="s">
        <v>8245</v>
      </c>
      <c r="I1425">
        <v>1441771218</v>
      </c>
      <c r="J1425">
        <v>1436587218</v>
      </c>
      <c r="K1425" t="b">
        <v>0</v>
      </c>
      <c r="L1425">
        <v>4</v>
      </c>
      <c r="M1425" t="b">
        <v>0</v>
      </c>
      <c r="N1425" t="s">
        <v>8269</v>
      </c>
      <c r="O1425" s="10" t="s">
        <v>8312</v>
      </c>
      <c r="P1425" t="s">
        <v>8313</v>
      </c>
      <c r="Q1425" s="15">
        <f t="shared" si="66"/>
        <v>42196.166874999995</v>
      </c>
      <c r="R1425" s="17">
        <f t="shared" si="67"/>
        <v>42256.166874999995</v>
      </c>
      <c r="S1425">
        <f t="shared" si="68"/>
        <v>2015</v>
      </c>
    </row>
    <row r="1426" spans="1:19" ht="60" x14ac:dyDescent="0.25">
      <c r="A1426">
        <v>2904</v>
      </c>
      <c r="B1426" s="3" t="s">
        <v>2904</v>
      </c>
      <c r="C1426" s="3" t="s">
        <v>7014</v>
      </c>
      <c r="D1426" s="6">
        <v>1500</v>
      </c>
      <c r="E1426" s="8">
        <v>75</v>
      </c>
      <c r="F1426" t="s">
        <v>8220</v>
      </c>
      <c r="G1426" t="s">
        <v>8224</v>
      </c>
      <c r="H1426" t="s">
        <v>8246</v>
      </c>
      <c r="I1426">
        <v>1415534400</v>
      </c>
      <c r="J1426">
        <v>1414538031</v>
      </c>
      <c r="K1426" t="b">
        <v>0</v>
      </c>
      <c r="L1426">
        <v>4</v>
      </c>
      <c r="M1426" t="b">
        <v>0</v>
      </c>
      <c r="N1426" t="s">
        <v>8269</v>
      </c>
      <c r="O1426" s="10" t="s">
        <v>8312</v>
      </c>
      <c r="P1426" t="s">
        <v>8313</v>
      </c>
      <c r="Q1426" s="15">
        <f t="shared" si="66"/>
        <v>41940.967951388891</v>
      </c>
      <c r="R1426" s="17">
        <f t="shared" si="67"/>
        <v>41952.5</v>
      </c>
      <c r="S1426">
        <f t="shared" si="68"/>
        <v>2014</v>
      </c>
    </row>
    <row r="1427" spans="1:19" ht="45" x14ac:dyDescent="0.25">
      <c r="A1427">
        <v>2905</v>
      </c>
      <c r="B1427" s="3" t="s">
        <v>2905</v>
      </c>
      <c r="C1427" s="3" t="s">
        <v>7015</v>
      </c>
      <c r="D1427" s="6">
        <v>3500</v>
      </c>
      <c r="E1427" s="8">
        <v>622</v>
      </c>
      <c r="F1427" t="s">
        <v>8220</v>
      </c>
      <c r="G1427" t="s">
        <v>8223</v>
      </c>
      <c r="H1427" t="s">
        <v>8245</v>
      </c>
      <c r="I1427">
        <v>1473211313</v>
      </c>
      <c r="J1427">
        <v>1472001713</v>
      </c>
      <c r="K1427" t="b">
        <v>0</v>
      </c>
      <c r="L1427">
        <v>17</v>
      </c>
      <c r="M1427" t="b">
        <v>0</v>
      </c>
      <c r="N1427" t="s">
        <v>8269</v>
      </c>
      <c r="O1427" s="10" t="s">
        <v>8312</v>
      </c>
      <c r="P1427" t="s">
        <v>8313</v>
      </c>
      <c r="Q1427" s="15">
        <f t="shared" si="66"/>
        <v>42606.056863425925</v>
      </c>
      <c r="R1427" s="17">
        <f t="shared" si="67"/>
        <v>42620.056863425925</v>
      </c>
      <c r="S1427">
        <f t="shared" si="68"/>
        <v>2016</v>
      </c>
    </row>
    <row r="1428" spans="1:19" ht="60" x14ac:dyDescent="0.25">
      <c r="A1428">
        <v>2906</v>
      </c>
      <c r="B1428" s="3" t="s">
        <v>2906</v>
      </c>
      <c r="C1428" s="3" t="s">
        <v>7016</v>
      </c>
      <c r="D1428" s="6">
        <v>6000</v>
      </c>
      <c r="E1428" s="8">
        <v>565</v>
      </c>
      <c r="F1428" t="s">
        <v>8220</v>
      </c>
      <c r="G1428" t="s">
        <v>8223</v>
      </c>
      <c r="H1428" t="s">
        <v>8245</v>
      </c>
      <c r="I1428">
        <v>1438390800</v>
      </c>
      <c r="J1428">
        <v>1436888066</v>
      </c>
      <c r="K1428" t="b">
        <v>0</v>
      </c>
      <c r="L1428">
        <v>7</v>
      </c>
      <c r="M1428" t="b">
        <v>0</v>
      </c>
      <c r="N1428" t="s">
        <v>8269</v>
      </c>
      <c r="O1428" s="10" t="s">
        <v>8312</v>
      </c>
      <c r="P1428" t="s">
        <v>8313</v>
      </c>
      <c r="Q1428" s="15">
        <f t="shared" si="66"/>
        <v>42199.648912037039</v>
      </c>
      <c r="R1428" s="17">
        <f t="shared" si="67"/>
        <v>42217.041666666672</v>
      </c>
      <c r="S1428">
        <f t="shared" si="68"/>
        <v>2015</v>
      </c>
    </row>
    <row r="1429" spans="1:19" ht="60" x14ac:dyDescent="0.25">
      <c r="A1429">
        <v>2907</v>
      </c>
      <c r="B1429" s="3" t="s">
        <v>2907</v>
      </c>
      <c r="C1429" s="3" t="s">
        <v>7017</v>
      </c>
      <c r="D1429" s="6">
        <v>2500</v>
      </c>
      <c r="E1429" s="8">
        <v>2</v>
      </c>
      <c r="F1429" t="s">
        <v>8220</v>
      </c>
      <c r="G1429" t="s">
        <v>8223</v>
      </c>
      <c r="H1429" t="s">
        <v>8245</v>
      </c>
      <c r="I1429">
        <v>1463259837</v>
      </c>
      <c r="J1429">
        <v>1458075837</v>
      </c>
      <c r="K1429" t="b">
        <v>0</v>
      </c>
      <c r="L1429">
        <v>2</v>
      </c>
      <c r="M1429" t="b">
        <v>0</v>
      </c>
      <c r="N1429" t="s">
        <v>8269</v>
      </c>
      <c r="O1429" s="10" t="s">
        <v>8312</v>
      </c>
      <c r="P1429" t="s">
        <v>8313</v>
      </c>
      <c r="Q1429" s="15">
        <f t="shared" si="66"/>
        <v>42444.877743055549</v>
      </c>
      <c r="R1429" s="17">
        <f t="shared" si="67"/>
        <v>42504.877743055549</v>
      </c>
      <c r="S1429">
        <f t="shared" si="68"/>
        <v>2016</v>
      </c>
    </row>
    <row r="1430" spans="1:19" ht="60" x14ac:dyDescent="0.25">
      <c r="A1430">
        <v>2908</v>
      </c>
      <c r="B1430" s="3" t="s">
        <v>2908</v>
      </c>
      <c r="C1430" s="3" t="s">
        <v>7018</v>
      </c>
      <c r="D1430" s="6">
        <v>9600</v>
      </c>
      <c r="E1430" s="8">
        <v>264</v>
      </c>
      <c r="F1430" t="s">
        <v>8220</v>
      </c>
      <c r="G1430" t="s">
        <v>8223</v>
      </c>
      <c r="H1430" t="s">
        <v>8245</v>
      </c>
      <c r="I1430">
        <v>1465407219</v>
      </c>
      <c r="J1430">
        <v>1462815219</v>
      </c>
      <c r="K1430" t="b">
        <v>0</v>
      </c>
      <c r="L1430">
        <v>5</v>
      </c>
      <c r="M1430" t="b">
        <v>0</v>
      </c>
      <c r="N1430" t="s">
        <v>8269</v>
      </c>
      <c r="O1430" s="10" t="s">
        <v>8312</v>
      </c>
      <c r="P1430" t="s">
        <v>8313</v>
      </c>
      <c r="Q1430" s="15">
        <f t="shared" si="66"/>
        <v>42499.731701388882</v>
      </c>
      <c r="R1430" s="17">
        <f t="shared" si="67"/>
        <v>42529.731701388882</v>
      </c>
      <c r="S1430">
        <f t="shared" si="68"/>
        <v>2016</v>
      </c>
    </row>
    <row r="1431" spans="1:19" ht="60" x14ac:dyDescent="0.25">
      <c r="A1431">
        <v>2909</v>
      </c>
      <c r="B1431" s="3" t="s">
        <v>2909</v>
      </c>
      <c r="C1431" s="3" t="s">
        <v>7019</v>
      </c>
      <c r="D1431" s="6">
        <v>180000</v>
      </c>
      <c r="E1431" s="8">
        <v>20</v>
      </c>
      <c r="F1431" t="s">
        <v>8220</v>
      </c>
      <c r="G1431" t="s">
        <v>8223</v>
      </c>
      <c r="H1431" t="s">
        <v>8245</v>
      </c>
      <c r="I1431">
        <v>1416944760</v>
      </c>
      <c r="J1431">
        <v>1413527001</v>
      </c>
      <c r="K1431" t="b">
        <v>0</v>
      </c>
      <c r="L1431">
        <v>1</v>
      </c>
      <c r="M1431" t="b">
        <v>0</v>
      </c>
      <c r="N1431" t="s">
        <v>8269</v>
      </c>
      <c r="O1431" s="10" t="s">
        <v>8312</v>
      </c>
      <c r="P1431" t="s">
        <v>8313</v>
      </c>
      <c r="Q1431" s="15">
        <f t="shared" si="66"/>
        <v>41929.266215277778</v>
      </c>
      <c r="R1431" s="17">
        <f t="shared" si="67"/>
        <v>41968.823611111111</v>
      </c>
      <c r="S1431">
        <f t="shared" si="68"/>
        <v>2014</v>
      </c>
    </row>
    <row r="1432" spans="1:19" ht="45" x14ac:dyDescent="0.25">
      <c r="A1432">
        <v>2910</v>
      </c>
      <c r="B1432" s="3" t="s">
        <v>2910</v>
      </c>
      <c r="C1432" s="3" t="s">
        <v>7020</v>
      </c>
      <c r="D1432" s="6">
        <v>30000</v>
      </c>
      <c r="E1432" s="8">
        <v>1</v>
      </c>
      <c r="F1432" t="s">
        <v>8220</v>
      </c>
      <c r="G1432" t="s">
        <v>8224</v>
      </c>
      <c r="H1432" t="s">
        <v>8246</v>
      </c>
      <c r="I1432">
        <v>1434139887</v>
      </c>
      <c r="J1432">
        <v>1428955887</v>
      </c>
      <c r="K1432" t="b">
        <v>0</v>
      </c>
      <c r="L1432">
        <v>1</v>
      </c>
      <c r="M1432" t="b">
        <v>0</v>
      </c>
      <c r="N1432" t="s">
        <v>8269</v>
      </c>
      <c r="O1432" s="10" t="s">
        <v>8312</v>
      </c>
      <c r="P1432" t="s">
        <v>8313</v>
      </c>
      <c r="Q1432" s="15">
        <f t="shared" si="66"/>
        <v>42107.841284722221</v>
      </c>
      <c r="R1432" s="17">
        <f t="shared" si="67"/>
        <v>42167.841284722221</v>
      </c>
      <c r="S1432">
        <f t="shared" si="68"/>
        <v>2015</v>
      </c>
    </row>
    <row r="1433" spans="1:19" ht="60" x14ac:dyDescent="0.25">
      <c r="A1433">
        <v>2911</v>
      </c>
      <c r="B1433" s="3" t="s">
        <v>2911</v>
      </c>
      <c r="C1433" s="3" t="s">
        <v>7021</v>
      </c>
      <c r="D1433" s="6">
        <v>1800</v>
      </c>
      <c r="E1433" s="8">
        <v>657</v>
      </c>
      <c r="F1433" t="s">
        <v>8220</v>
      </c>
      <c r="G1433" t="s">
        <v>8223</v>
      </c>
      <c r="H1433" t="s">
        <v>8245</v>
      </c>
      <c r="I1433">
        <v>1435429626</v>
      </c>
      <c r="J1433">
        <v>1431973626</v>
      </c>
      <c r="K1433" t="b">
        <v>0</v>
      </c>
      <c r="L1433">
        <v>14</v>
      </c>
      <c r="M1433" t="b">
        <v>0</v>
      </c>
      <c r="N1433" t="s">
        <v>8269</v>
      </c>
      <c r="O1433" s="10" t="s">
        <v>8312</v>
      </c>
      <c r="P1433" t="s">
        <v>8313</v>
      </c>
      <c r="Q1433" s="15">
        <f t="shared" si="66"/>
        <v>42142.768819444449</v>
      </c>
      <c r="R1433" s="17">
        <f t="shared" si="67"/>
        <v>42182.768819444449</v>
      </c>
      <c r="S1433">
        <f t="shared" si="68"/>
        <v>2015</v>
      </c>
    </row>
    <row r="1434" spans="1:19" ht="60" x14ac:dyDescent="0.25">
      <c r="A1434">
        <v>2912</v>
      </c>
      <c r="B1434" s="3" t="s">
        <v>2912</v>
      </c>
      <c r="C1434" s="3" t="s">
        <v>7022</v>
      </c>
      <c r="D1434" s="6">
        <v>14440</v>
      </c>
      <c r="E1434" s="8">
        <v>2030</v>
      </c>
      <c r="F1434" t="s">
        <v>8220</v>
      </c>
      <c r="G1434" t="s">
        <v>8223</v>
      </c>
      <c r="H1434" t="s">
        <v>8245</v>
      </c>
      <c r="I1434">
        <v>1452827374</v>
      </c>
      <c r="J1434">
        <v>1450235374</v>
      </c>
      <c r="K1434" t="b">
        <v>0</v>
      </c>
      <c r="L1434">
        <v>26</v>
      </c>
      <c r="M1434" t="b">
        <v>0</v>
      </c>
      <c r="N1434" t="s">
        <v>8269</v>
      </c>
      <c r="O1434" s="10" t="s">
        <v>8312</v>
      </c>
      <c r="P1434" t="s">
        <v>8313</v>
      </c>
      <c r="Q1434" s="15">
        <f t="shared" si="66"/>
        <v>42354.131643518514</v>
      </c>
      <c r="R1434" s="17">
        <f t="shared" si="67"/>
        <v>42384.131643518514</v>
      </c>
      <c r="S1434">
        <f t="shared" si="68"/>
        <v>2015</v>
      </c>
    </row>
    <row r="1435" spans="1:19" ht="60" x14ac:dyDescent="0.25">
      <c r="A1435">
        <v>2913</v>
      </c>
      <c r="B1435" s="3" t="s">
        <v>2913</v>
      </c>
      <c r="C1435" s="3" t="s">
        <v>7023</v>
      </c>
      <c r="D1435" s="6">
        <v>10000</v>
      </c>
      <c r="E1435" s="8">
        <v>2</v>
      </c>
      <c r="F1435" t="s">
        <v>8220</v>
      </c>
      <c r="G1435" t="s">
        <v>8223</v>
      </c>
      <c r="H1435" t="s">
        <v>8245</v>
      </c>
      <c r="I1435">
        <v>1410041339</v>
      </c>
      <c r="J1435">
        <v>1404857339</v>
      </c>
      <c r="K1435" t="b">
        <v>0</v>
      </c>
      <c r="L1435">
        <v>2</v>
      </c>
      <c r="M1435" t="b">
        <v>0</v>
      </c>
      <c r="N1435" t="s">
        <v>8269</v>
      </c>
      <c r="O1435" s="10" t="s">
        <v>8312</v>
      </c>
      <c r="P1435" t="s">
        <v>8313</v>
      </c>
      <c r="Q1435" s="15">
        <f t="shared" si="66"/>
        <v>41828.922905092593</v>
      </c>
      <c r="R1435" s="17">
        <f t="shared" si="67"/>
        <v>41888.922905092593</v>
      </c>
      <c r="S1435">
        <f t="shared" si="68"/>
        <v>2014</v>
      </c>
    </row>
    <row r="1436" spans="1:19" ht="30" x14ac:dyDescent="0.25">
      <c r="A1436">
        <v>2914</v>
      </c>
      <c r="B1436" s="3" t="s">
        <v>2914</v>
      </c>
      <c r="C1436" s="3" t="s">
        <v>7024</v>
      </c>
      <c r="D1436" s="6">
        <v>25000</v>
      </c>
      <c r="E1436" s="8">
        <v>1</v>
      </c>
      <c r="F1436" t="s">
        <v>8220</v>
      </c>
      <c r="G1436" t="s">
        <v>8224</v>
      </c>
      <c r="H1436" t="s">
        <v>8246</v>
      </c>
      <c r="I1436">
        <v>1426365994</v>
      </c>
      <c r="J1436">
        <v>1421185594</v>
      </c>
      <c r="K1436" t="b">
        <v>0</v>
      </c>
      <c r="L1436">
        <v>1</v>
      </c>
      <c r="M1436" t="b">
        <v>0</v>
      </c>
      <c r="N1436" t="s">
        <v>8269</v>
      </c>
      <c r="O1436" s="10" t="s">
        <v>8312</v>
      </c>
      <c r="P1436" t="s">
        <v>8313</v>
      </c>
      <c r="Q1436" s="15">
        <f t="shared" si="66"/>
        <v>42017.907337962963</v>
      </c>
      <c r="R1436" s="17">
        <f t="shared" si="67"/>
        <v>42077.865671296298</v>
      </c>
      <c r="S1436">
        <f t="shared" si="68"/>
        <v>2015</v>
      </c>
    </row>
    <row r="1437" spans="1:19" ht="45" x14ac:dyDescent="0.25">
      <c r="A1437">
        <v>2915</v>
      </c>
      <c r="B1437" s="3" t="s">
        <v>2915</v>
      </c>
      <c r="C1437" s="3" t="s">
        <v>7025</v>
      </c>
      <c r="D1437" s="6">
        <v>1000</v>
      </c>
      <c r="E1437" s="8">
        <v>611</v>
      </c>
      <c r="F1437" t="s">
        <v>8220</v>
      </c>
      <c r="G1437" t="s">
        <v>8224</v>
      </c>
      <c r="H1437" t="s">
        <v>8246</v>
      </c>
      <c r="I1437">
        <v>1458117190</v>
      </c>
      <c r="J1437">
        <v>1455528790</v>
      </c>
      <c r="K1437" t="b">
        <v>0</v>
      </c>
      <c r="L1437">
        <v>3</v>
      </c>
      <c r="M1437" t="b">
        <v>0</v>
      </c>
      <c r="N1437" t="s">
        <v>8269</v>
      </c>
      <c r="O1437" s="10" t="s">
        <v>8312</v>
      </c>
      <c r="P1437" t="s">
        <v>8313</v>
      </c>
      <c r="Q1437" s="15">
        <f t="shared" si="66"/>
        <v>42415.398032407407</v>
      </c>
      <c r="R1437" s="17">
        <f t="shared" si="67"/>
        <v>42445.356365740736</v>
      </c>
      <c r="S1437">
        <f t="shared" si="68"/>
        <v>2016</v>
      </c>
    </row>
    <row r="1438" spans="1:19" ht="45" x14ac:dyDescent="0.25">
      <c r="A1438">
        <v>2916</v>
      </c>
      <c r="B1438" s="3" t="s">
        <v>2916</v>
      </c>
      <c r="C1438" s="3" t="s">
        <v>7026</v>
      </c>
      <c r="D1438" s="6">
        <v>1850</v>
      </c>
      <c r="E1438" s="8">
        <v>145</v>
      </c>
      <c r="F1438" t="s">
        <v>8220</v>
      </c>
      <c r="G1438" t="s">
        <v>8224</v>
      </c>
      <c r="H1438" t="s">
        <v>8246</v>
      </c>
      <c r="I1438">
        <v>1400498789</v>
      </c>
      <c r="J1438">
        <v>1398511589</v>
      </c>
      <c r="K1438" t="b">
        <v>0</v>
      </c>
      <c r="L1438">
        <v>7</v>
      </c>
      <c r="M1438" t="b">
        <v>0</v>
      </c>
      <c r="N1438" t="s">
        <v>8269</v>
      </c>
      <c r="O1438" s="10" t="s">
        <v>8312</v>
      </c>
      <c r="P1438" t="s">
        <v>8313</v>
      </c>
      <c r="Q1438" s="15">
        <f t="shared" si="66"/>
        <v>41755.476724537039</v>
      </c>
      <c r="R1438" s="17">
        <f t="shared" si="67"/>
        <v>41778.476724537039</v>
      </c>
      <c r="S1438">
        <f t="shared" si="68"/>
        <v>2014</v>
      </c>
    </row>
    <row r="1439" spans="1:19" ht="45" x14ac:dyDescent="0.25">
      <c r="A1439">
        <v>2917</v>
      </c>
      <c r="B1439" s="3" t="s">
        <v>2917</v>
      </c>
      <c r="C1439" s="3" t="s">
        <v>7027</v>
      </c>
      <c r="D1439" s="6">
        <v>2000</v>
      </c>
      <c r="E1439" s="8">
        <v>437</v>
      </c>
      <c r="F1439" t="s">
        <v>8220</v>
      </c>
      <c r="G1439" t="s">
        <v>8223</v>
      </c>
      <c r="H1439" t="s">
        <v>8245</v>
      </c>
      <c r="I1439">
        <v>1442381847</v>
      </c>
      <c r="J1439">
        <v>1440826647</v>
      </c>
      <c r="K1439" t="b">
        <v>0</v>
      </c>
      <c r="L1439">
        <v>9</v>
      </c>
      <c r="M1439" t="b">
        <v>0</v>
      </c>
      <c r="N1439" t="s">
        <v>8269</v>
      </c>
      <c r="O1439" s="10" t="s">
        <v>8312</v>
      </c>
      <c r="P1439" t="s">
        <v>8313</v>
      </c>
      <c r="Q1439" s="15">
        <f t="shared" si="66"/>
        <v>42245.234340277777</v>
      </c>
      <c r="R1439" s="17">
        <f t="shared" si="67"/>
        <v>42263.234340277777</v>
      </c>
      <c r="S1439">
        <f t="shared" si="68"/>
        <v>2015</v>
      </c>
    </row>
    <row r="1440" spans="1:19" ht="45" x14ac:dyDescent="0.25">
      <c r="A1440">
        <v>2918</v>
      </c>
      <c r="B1440" s="3" t="s">
        <v>2918</v>
      </c>
      <c r="C1440" s="3" t="s">
        <v>7028</v>
      </c>
      <c r="D1440" s="6">
        <v>5000</v>
      </c>
      <c r="E1440" s="8">
        <v>1362</v>
      </c>
      <c r="F1440" t="s">
        <v>8220</v>
      </c>
      <c r="G1440" t="s">
        <v>8223</v>
      </c>
      <c r="H1440" t="s">
        <v>8245</v>
      </c>
      <c r="I1440">
        <v>1446131207</v>
      </c>
      <c r="J1440">
        <v>1443712007</v>
      </c>
      <c r="K1440" t="b">
        <v>0</v>
      </c>
      <c r="L1440">
        <v>20</v>
      </c>
      <c r="M1440" t="b">
        <v>0</v>
      </c>
      <c r="N1440" t="s">
        <v>8269</v>
      </c>
      <c r="O1440" s="10" t="s">
        <v>8312</v>
      </c>
      <c r="P1440" t="s">
        <v>8313</v>
      </c>
      <c r="Q1440" s="15">
        <f t="shared" si="66"/>
        <v>42278.629710648151</v>
      </c>
      <c r="R1440" s="17">
        <f t="shared" si="67"/>
        <v>42306.629710648151</v>
      </c>
      <c r="S1440">
        <f t="shared" si="68"/>
        <v>2015</v>
      </c>
    </row>
    <row r="1441" spans="1:19" ht="45" x14ac:dyDescent="0.25">
      <c r="A1441">
        <v>2919</v>
      </c>
      <c r="B1441" s="3" t="s">
        <v>2919</v>
      </c>
      <c r="C1441" s="3" t="s">
        <v>7029</v>
      </c>
      <c r="D1441" s="6">
        <v>600</v>
      </c>
      <c r="E1441" s="8">
        <v>51</v>
      </c>
      <c r="F1441" t="s">
        <v>8220</v>
      </c>
      <c r="G1441" t="s">
        <v>8223</v>
      </c>
      <c r="H1441" t="s">
        <v>8245</v>
      </c>
      <c r="I1441">
        <v>1407250329</v>
      </c>
      <c r="J1441">
        <v>1404658329</v>
      </c>
      <c r="K1441" t="b">
        <v>0</v>
      </c>
      <c r="L1441">
        <v>6</v>
      </c>
      <c r="M1441" t="b">
        <v>0</v>
      </c>
      <c r="N1441" t="s">
        <v>8269</v>
      </c>
      <c r="O1441" s="10" t="s">
        <v>8312</v>
      </c>
      <c r="P1441" t="s">
        <v>8313</v>
      </c>
      <c r="Q1441" s="15">
        <f t="shared" si="66"/>
        <v>41826.61954861111</v>
      </c>
      <c r="R1441" s="17">
        <f t="shared" si="67"/>
        <v>41856.61954861111</v>
      </c>
      <c r="S1441">
        <f t="shared" si="68"/>
        <v>2014</v>
      </c>
    </row>
    <row r="1442" spans="1:19" ht="60" x14ac:dyDescent="0.25">
      <c r="A1442">
        <v>2920</v>
      </c>
      <c r="B1442" s="3" t="s">
        <v>2920</v>
      </c>
      <c r="C1442" s="3" t="s">
        <v>7030</v>
      </c>
      <c r="D1442" s="6">
        <v>2500</v>
      </c>
      <c r="E1442" s="8">
        <v>671</v>
      </c>
      <c r="F1442" t="s">
        <v>8220</v>
      </c>
      <c r="G1442" t="s">
        <v>8228</v>
      </c>
      <c r="H1442" t="s">
        <v>8250</v>
      </c>
      <c r="I1442">
        <v>1427306470</v>
      </c>
      <c r="J1442">
        <v>1424718070</v>
      </c>
      <c r="K1442" t="b">
        <v>0</v>
      </c>
      <c r="L1442">
        <v>13</v>
      </c>
      <c r="M1442" t="b">
        <v>0</v>
      </c>
      <c r="N1442" t="s">
        <v>8269</v>
      </c>
      <c r="O1442" s="10" t="s">
        <v>8312</v>
      </c>
      <c r="P1442" t="s">
        <v>8313</v>
      </c>
      <c r="Q1442" s="15">
        <f t="shared" si="66"/>
        <v>42058.792476851857</v>
      </c>
      <c r="R1442" s="17">
        <f t="shared" si="67"/>
        <v>42088.750810185185</v>
      </c>
      <c r="S1442">
        <f t="shared" si="68"/>
        <v>2015</v>
      </c>
    </row>
    <row r="1443" spans="1:19" ht="45" x14ac:dyDescent="0.25">
      <c r="A1443">
        <v>3728</v>
      </c>
      <c r="B1443" s="3" t="s">
        <v>3725</v>
      </c>
      <c r="C1443" s="3" t="s">
        <v>7838</v>
      </c>
      <c r="D1443" s="6">
        <v>20000</v>
      </c>
      <c r="E1443" s="8">
        <v>1862</v>
      </c>
      <c r="F1443" t="s">
        <v>8220</v>
      </c>
      <c r="G1443" t="s">
        <v>8223</v>
      </c>
      <c r="H1443" t="s">
        <v>8245</v>
      </c>
      <c r="I1443">
        <v>1439957176</v>
      </c>
      <c r="J1443">
        <v>1437365176</v>
      </c>
      <c r="K1443" t="b">
        <v>0</v>
      </c>
      <c r="L1443">
        <v>31</v>
      </c>
      <c r="M1443" t="b">
        <v>0</v>
      </c>
      <c r="N1443" t="s">
        <v>8269</v>
      </c>
      <c r="O1443" s="10" t="s">
        <v>8312</v>
      </c>
      <c r="P1443" t="s">
        <v>8313</v>
      </c>
      <c r="Q1443" s="15">
        <f t="shared" si="66"/>
        <v>42205.171018518522</v>
      </c>
      <c r="R1443" s="17">
        <f t="shared" si="67"/>
        <v>42235.171018518522</v>
      </c>
      <c r="S1443">
        <f t="shared" si="68"/>
        <v>2015</v>
      </c>
    </row>
    <row r="1444" spans="1:19" ht="60" x14ac:dyDescent="0.25">
      <c r="A1444">
        <v>3729</v>
      </c>
      <c r="B1444" s="3" t="s">
        <v>3726</v>
      </c>
      <c r="C1444" s="3" t="s">
        <v>7839</v>
      </c>
      <c r="D1444" s="6">
        <v>5000</v>
      </c>
      <c r="E1444" s="8">
        <v>362</v>
      </c>
      <c r="F1444" t="s">
        <v>8220</v>
      </c>
      <c r="G1444" t="s">
        <v>8223</v>
      </c>
      <c r="H1444" t="s">
        <v>8245</v>
      </c>
      <c r="I1444">
        <v>1427082912</v>
      </c>
      <c r="J1444">
        <v>1423198512</v>
      </c>
      <c r="K1444" t="b">
        <v>0</v>
      </c>
      <c r="L1444">
        <v>5</v>
      </c>
      <c r="M1444" t="b">
        <v>0</v>
      </c>
      <c r="N1444" t="s">
        <v>8269</v>
      </c>
      <c r="O1444" s="10" t="s">
        <v>8312</v>
      </c>
      <c r="P1444" t="s">
        <v>8313</v>
      </c>
      <c r="Q1444" s="15">
        <f t="shared" si="66"/>
        <v>42041.205000000002</v>
      </c>
      <c r="R1444" s="17">
        <f t="shared" si="67"/>
        <v>42086.16333333333</v>
      </c>
      <c r="S1444">
        <f t="shared" si="68"/>
        <v>2015</v>
      </c>
    </row>
    <row r="1445" spans="1:19" ht="45" x14ac:dyDescent="0.25">
      <c r="A1445">
        <v>3730</v>
      </c>
      <c r="B1445" s="3" t="s">
        <v>3727</v>
      </c>
      <c r="C1445" s="3" t="s">
        <v>7840</v>
      </c>
      <c r="D1445" s="6">
        <v>1000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1439828159</v>
      </c>
      <c r="J1445">
        <v>1437236159</v>
      </c>
      <c r="K1445" t="b">
        <v>0</v>
      </c>
      <c r="L1445">
        <v>1</v>
      </c>
      <c r="M1445" t="b">
        <v>0</v>
      </c>
      <c r="N1445" t="s">
        <v>8269</v>
      </c>
      <c r="O1445" s="10" t="s">
        <v>8312</v>
      </c>
      <c r="P1445" t="s">
        <v>8313</v>
      </c>
      <c r="Q1445" s="15">
        <f t="shared" si="66"/>
        <v>42203.677766203706</v>
      </c>
      <c r="R1445" s="17">
        <f t="shared" si="67"/>
        <v>42233.677766203706</v>
      </c>
      <c r="S1445">
        <f t="shared" si="68"/>
        <v>2015</v>
      </c>
    </row>
    <row r="1446" spans="1:19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 t="s">
        <v>8312</v>
      </c>
      <c r="P1446" t="s">
        <v>8313</v>
      </c>
      <c r="Q1446" s="15">
        <f t="shared" si="66"/>
        <v>41983.752847222218</v>
      </c>
      <c r="R1446" s="17">
        <f t="shared" si="67"/>
        <v>42014.140972222223</v>
      </c>
      <c r="S1446">
        <f t="shared" si="68"/>
        <v>2014</v>
      </c>
    </row>
    <row r="1447" spans="1:19" ht="45" x14ac:dyDescent="0.25">
      <c r="A1447">
        <v>3732</v>
      </c>
      <c r="B1447" s="3" t="s">
        <v>3729</v>
      </c>
      <c r="C1447" s="3" t="s">
        <v>7842</v>
      </c>
      <c r="D1447" s="6">
        <v>850</v>
      </c>
      <c r="E1447" s="8">
        <v>131</v>
      </c>
      <c r="F1447" t="s">
        <v>8220</v>
      </c>
      <c r="G1447" t="s">
        <v>8232</v>
      </c>
      <c r="H1447" t="s">
        <v>8248</v>
      </c>
      <c r="I1447">
        <v>1422100800</v>
      </c>
      <c r="J1447">
        <v>1416932133</v>
      </c>
      <c r="K1447" t="b">
        <v>0</v>
      </c>
      <c r="L1447">
        <v>4</v>
      </c>
      <c r="M1447" t="b">
        <v>0</v>
      </c>
      <c r="N1447" t="s">
        <v>8269</v>
      </c>
      <c r="O1447" s="10" t="s">
        <v>8312</v>
      </c>
      <c r="P1447" t="s">
        <v>8313</v>
      </c>
      <c r="Q1447" s="15">
        <f t="shared" si="66"/>
        <v>41968.677465277782</v>
      </c>
      <c r="R1447" s="17">
        <f t="shared" si="67"/>
        <v>42028.5</v>
      </c>
      <c r="S1447">
        <f t="shared" si="68"/>
        <v>2014</v>
      </c>
    </row>
    <row r="1448" spans="1:19" ht="45" x14ac:dyDescent="0.25">
      <c r="A1448">
        <v>3733</v>
      </c>
      <c r="B1448" s="3" t="s">
        <v>3730</v>
      </c>
      <c r="C1448" s="3" t="s">
        <v>7843</v>
      </c>
      <c r="D1448" s="6">
        <v>1500</v>
      </c>
      <c r="E1448" s="8">
        <v>0</v>
      </c>
      <c r="F1448" t="s">
        <v>8220</v>
      </c>
      <c r="G1448" t="s">
        <v>8223</v>
      </c>
      <c r="H1448" t="s">
        <v>8245</v>
      </c>
      <c r="I1448">
        <v>1429396200</v>
      </c>
      <c r="J1448">
        <v>1428539708</v>
      </c>
      <c r="K1448" t="b">
        <v>0</v>
      </c>
      <c r="L1448">
        <v>0</v>
      </c>
      <c r="M1448" t="b">
        <v>0</v>
      </c>
      <c r="N1448" t="s">
        <v>8269</v>
      </c>
      <c r="O1448" s="10" t="s">
        <v>8312</v>
      </c>
      <c r="P1448" t="s">
        <v>8313</v>
      </c>
      <c r="Q1448" s="15">
        <f t="shared" si="66"/>
        <v>42103.024398148147</v>
      </c>
      <c r="R1448" s="17">
        <f t="shared" si="67"/>
        <v>42112.9375</v>
      </c>
      <c r="S1448">
        <f t="shared" si="68"/>
        <v>2015</v>
      </c>
    </row>
    <row r="1449" spans="1:19" ht="60" x14ac:dyDescent="0.25">
      <c r="A1449">
        <v>3734</v>
      </c>
      <c r="B1449" s="3" t="s">
        <v>3731</v>
      </c>
      <c r="C1449" s="3" t="s">
        <v>7844</v>
      </c>
      <c r="D1449" s="6">
        <v>1500</v>
      </c>
      <c r="E1449" s="8">
        <v>427</v>
      </c>
      <c r="F1449" t="s">
        <v>8220</v>
      </c>
      <c r="G1449" t="s">
        <v>8223</v>
      </c>
      <c r="H1449" t="s">
        <v>8245</v>
      </c>
      <c r="I1449">
        <v>1432589896</v>
      </c>
      <c r="J1449">
        <v>1427405896</v>
      </c>
      <c r="K1449" t="b">
        <v>0</v>
      </c>
      <c r="L1449">
        <v>7</v>
      </c>
      <c r="M1449" t="b">
        <v>0</v>
      </c>
      <c r="N1449" t="s">
        <v>8269</v>
      </c>
      <c r="O1449" s="10" t="s">
        <v>8312</v>
      </c>
      <c r="P1449" t="s">
        <v>8313</v>
      </c>
      <c r="Q1449" s="15">
        <f t="shared" si="66"/>
        <v>42089.901574074072</v>
      </c>
      <c r="R1449" s="17">
        <f t="shared" si="67"/>
        <v>42149.901574074072</v>
      </c>
      <c r="S1449">
        <f t="shared" si="68"/>
        <v>2015</v>
      </c>
    </row>
    <row r="1450" spans="1:19" ht="30" x14ac:dyDescent="0.25">
      <c r="A1450">
        <v>3735</v>
      </c>
      <c r="B1450" s="3" t="s">
        <v>3732</v>
      </c>
      <c r="C1450" s="3" t="s">
        <v>7845</v>
      </c>
      <c r="D1450" s="6">
        <v>150</v>
      </c>
      <c r="E1450" s="8">
        <v>20</v>
      </c>
      <c r="F1450" t="s">
        <v>8220</v>
      </c>
      <c r="G1450" t="s">
        <v>8224</v>
      </c>
      <c r="H1450" t="s">
        <v>8246</v>
      </c>
      <c r="I1450">
        <v>1432831089</v>
      </c>
      <c r="J1450">
        <v>1430239089</v>
      </c>
      <c r="K1450" t="b">
        <v>0</v>
      </c>
      <c r="L1450">
        <v>2</v>
      </c>
      <c r="M1450" t="b">
        <v>0</v>
      </c>
      <c r="N1450" t="s">
        <v>8269</v>
      </c>
      <c r="O1450" s="10" t="s">
        <v>8312</v>
      </c>
      <c r="P1450" t="s">
        <v>8313</v>
      </c>
      <c r="Q1450" s="15">
        <f t="shared" si="66"/>
        <v>42122.693159722221</v>
      </c>
      <c r="R1450" s="17">
        <f t="shared" si="67"/>
        <v>42152.693159722221</v>
      </c>
      <c r="S1450">
        <f t="shared" si="68"/>
        <v>2015</v>
      </c>
    </row>
    <row r="1451" spans="1:19" ht="45" x14ac:dyDescent="0.25">
      <c r="A1451">
        <v>3736</v>
      </c>
      <c r="B1451" s="3" t="s">
        <v>3733</v>
      </c>
      <c r="C1451" s="3" t="s">
        <v>7846</v>
      </c>
      <c r="D1451" s="6">
        <v>1500</v>
      </c>
      <c r="E1451" s="8">
        <v>10</v>
      </c>
      <c r="F1451" t="s">
        <v>8220</v>
      </c>
      <c r="G1451" t="s">
        <v>8224</v>
      </c>
      <c r="H1451" t="s">
        <v>8246</v>
      </c>
      <c r="I1451">
        <v>1427133600</v>
      </c>
      <c r="J1451">
        <v>1423847093</v>
      </c>
      <c r="K1451" t="b">
        <v>0</v>
      </c>
      <c r="L1451">
        <v>1</v>
      </c>
      <c r="M1451" t="b">
        <v>0</v>
      </c>
      <c r="N1451" t="s">
        <v>8269</v>
      </c>
      <c r="O1451" s="10" t="s">
        <v>8312</v>
      </c>
      <c r="P1451" t="s">
        <v>8313</v>
      </c>
      <c r="Q1451" s="15">
        <f t="shared" si="66"/>
        <v>42048.711724537032</v>
      </c>
      <c r="R1451" s="17">
        <f t="shared" si="67"/>
        <v>42086.75</v>
      </c>
      <c r="S1451">
        <f t="shared" si="68"/>
        <v>2015</v>
      </c>
    </row>
    <row r="1452" spans="1:19" ht="45" x14ac:dyDescent="0.25">
      <c r="A1452">
        <v>3737</v>
      </c>
      <c r="B1452" s="3" t="s">
        <v>3734</v>
      </c>
      <c r="C1452" s="3" t="s">
        <v>7847</v>
      </c>
      <c r="D1452" s="6">
        <v>700</v>
      </c>
      <c r="E1452" s="8">
        <v>150</v>
      </c>
      <c r="F1452" t="s">
        <v>8220</v>
      </c>
      <c r="G1452" t="s">
        <v>8223</v>
      </c>
      <c r="H1452" t="s">
        <v>8245</v>
      </c>
      <c r="I1452">
        <v>1447311540</v>
      </c>
      <c r="J1452">
        <v>1445358903</v>
      </c>
      <c r="K1452" t="b">
        <v>0</v>
      </c>
      <c r="L1452">
        <v>4</v>
      </c>
      <c r="M1452" t="b">
        <v>0</v>
      </c>
      <c r="N1452" t="s">
        <v>8269</v>
      </c>
      <c r="O1452" s="10" t="s">
        <v>8312</v>
      </c>
      <c r="P1452" t="s">
        <v>8313</v>
      </c>
      <c r="Q1452" s="15">
        <f t="shared" si="66"/>
        <v>42297.691006944442</v>
      </c>
      <c r="R1452" s="17">
        <f t="shared" si="67"/>
        <v>42320.290972222225</v>
      </c>
      <c r="S1452">
        <f t="shared" si="68"/>
        <v>2015</v>
      </c>
    </row>
    <row r="1453" spans="1:19" ht="45" x14ac:dyDescent="0.25">
      <c r="A1453">
        <v>3738</v>
      </c>
      <c r="B1453" s="3" t="s">
        <v>3735</v>
      </c>
      <c r="C1453" s="3" t="s">
        <v>7848</v>
      </c>
      <c r="D1453" s="6">
        <v>1500</v>
      </c>
      <c r="E1453" s="8">
        <v>270</v>
      </c>
      <c r="F1453" t="s">
        <v>8220</v>
      </c>
      <c r="G1453" t="s">
        <v>8224</v>
      </c>
      <c r="H1453" t="s">
        <v>8246</v>
      </c>
      <c r="I1453">
        <v>1405461600</v>
      </c>
      <c r="J1453">
        <v>1403562705</v>
      </c>
      <c r="K1453" t="b">
        <v>0</v>
      </c>
      <c r="L1453">
        <v>6</v>
      </c>
      <c r="M1453" t="b">
        <v>0</v>
      </c>
      <c r="N1453" t="s">
        <v>8269</v>
      </c>
      <c r="O1453" s="10" t="s">
        <v>8312</v>
      </c>
      <c r="P1453" t="s">
        <v>8313</v>
      </c>
      <c r="Q1453" s="15">
        <f t="shared" si="66"/>
        <v>41813.938715277778</v>
      </c>
      <c r="R1453" s="17">
        <f t="shared" si="67"/>
        <v>41835.916666666664</v>
      </c>
      <c r="S1453">
        <f t="shared" si="68"/>
        <v>2014</v>
      </c>
    </row>
    <row r="1454" spans="1:19" ht="60" x14ac:dyDescent="0.25">
      <c r="A1454">
        <v>3739</v>
      </c>
      <c r="B1454" s="3" t="s">
        <v>3736</v>
      </c>
      <c r="C1454" s="3" t="s">
        <v>7849</v>
      </c>
      <c r="D1454" s="6">
        <v>4000</v>
      </c>
      <c r="E1454" s="8">
        <v>805</v>
      </c>
      <c r="F1454" t="s">
        <v>8220</v>
      </c>
      <c r="G1454" t="s">
        <v>8224</v>
      </c>
      <c r="H1454" t="s">
        <v>8246</v>
      </c>
      <c r="I1454">
        <v>1468752468</v>
      </c>
      <c r="J1454">
        <v>1467024468</v>
      </c>
      <c r="K1454" t="b">
        <v>0</v>
      </c>
      <c r="L1454">
        <v>8</v>
      </c>
      <c r="M1454" t="b">
        <v>0</v>
      </c>
      <c r="N1454" t="s">
        <v>8269</v>
      </c>
      <c r="O1454" s="10" t="s">
        <v>8312</v>
      </c>
      <c r="P1454" t="s">
        <v>8313</v>
      </c>
      <c r="Q1454" s="15">
        <f t="shared" si="66"/>
        <v>42548.449861111112</v>
      </c>
      <c r="R1454" s="17">
        <f t="shared" si="67"/>
        <v>42568.449861111112</v>
      </c>
      <c r="S1454">
        <f t="shared" si="68"/>
        <v>2016</v>
      </c>
    </row>
    <row r="1455" spans="1:19" ht="60" x14ac:dyDescent="0.25">
      <c r="A1455">
        <v>3740</v>
      </c>
      <c r="B1455" s="3" t="s">
        <v>3737</v>
      </c>
      <c r="C1455" s="3" t="s">
        <v>7850</v>
      </c>
      <c r="D1455" s="6">
        <v>2000</v>
      </c>
      <c r="E1455" s="8">
        <v>358</v>
      </c>
      <c r="F1455" t="s">
        <v>8220</v>
      </c>
      <c r="G1455" t="s">
        <v>8223</v>
      </c>
      <c r="H1455" t="s">
        <v>8245</v>
      </c>
      <c r="I1455">
        <v>1407808438</v>
      </c>
      <c r="J1455">
        <v>1405217355</v>
      </c>
      <c r="K1455" t="b">
        <v>0</v>
      </c>
      <c r="L1455">
        <v>14</v>
      </c>
      <c r="M1455" t="b">
        <v>0</v>
      </c>
      <c r="N1455" t="s">
        <v>8269</v>
      </c>
      <c r="O1455" s="10" t="s">
        <v>8312</v>
      </c>
      <c r="P1455" t="s">
        <v>8313</v>
      </c>
      <c r="Q1455" s="15">
        <f t="shared" si="66"/>
        <v>41833.089756944442</v>
      </c>
      <c r="R1455" s="17">
        <f t="shared" si="67"/>
        <v>41863.079143518517</v>
      </c>
      <c r="S1455">
        <f t="shared" si="68"/>
        <v>2014</v>
      </c>
    </row>
    <row r="1456" spans="1:19" ht="45" x14ac:dyDescent="0.25">
      <c r="A1456">
        <v>3741</v>
      </c>
      <c r="B1456" s="3" t="s">
        <v>3738</v>
      </c>
      <c r="C1456" s="3" t="s">
        <v>7851</v>
      </c>
      <c r="D1456" s="6">
        <v>20000</v>
      </c>
      <c r="E1456" s="8">
        <v>0</v>
      </c>
      <c r="F1456" t="s">
        <v>8220</v>
      </c>
      <c r="G1456" t="s">
        <v>8223</v>
      </c>
      <c r="H1456" t="s">
        <v>8245</v>
      </c>
      <c r="I1456">
        <v>1450389950</v>
      </c>
      <c r="J1456">
        <v>1447797950</v>
      </c>
      <c r="K1456" t="b">
        <v>0</v>
      </c>
      <c r="L1456">
        <v>0</v>
      </c>
      <c r="M1456" t="b">
        <v>0</v>
      </c>
      <c r="N1456" t="s">
        <v>8269</v>
      </c>
      <c r="O1456" s="10" t="s">
        <v>8312</v>
      </c>
      <c r="P1456" t="s">
        <v>8313</v>
      </c>
      <c r="Q1456" s="15">
        <f t="shared" si="66"/>
        <v>42325.920717592591</v>
      </c>
      <c r="R1456" s="17">
        <f t="shared" si="67"/>
        <v>42355.920717592591</v>
      </c>
      <c r="S1456">
        <f t="shared" si="68"/>
        <v>2015</v>
      </c>
    </row>
    <row r="1457" spans="1:19" ht="60" x14ac:dyDescent="0.25">
      <c r="A1457">
        <v>3742</v>
      </c>
      <c r="B1457" s="3" t="s">
        <v>3739</v>
      </c>
      <c r="C1457" s="3" t="s">
        <v>7852</v>
      </c>
      <c r="D1457" s="6">
        <v>5000</v>
      </c>
      <c r="E1457" s="8">
        <v>100</v>
      </c>
      <c r="F1457" t="s">
        <v>8220</v>
      </c>
      <c r="G1457" t="s">
        <v>8223</v>
      </c>
      <c r="H1457" t="s">
        <v>8245</v>
      </c>
      <c r="I1457">
        <v>1409980144</v>
      </c>
      <c r="J1457">
        <v>1407388144</v>
      </c>
      <c r="K1457" t="b">
        <v>0</v>
      </c>
      <c r="L1457">
        <v>4</v>
      </c>
      <c r="M1457" t="b">
        <v>0</v>
      </c>
      <c r="N1457" t="s">
        <v>8269</v>
      </c>
      <c r="O1457" s="10" t="s">
        <v>8312</v>
      </c>
      <c r="P1457" t="s">
        <v>8313</v>
      </c>
      <c r="Q1457" s="15">
        <f t="shared" si="66"/>
        <v>41858.214629629627</v>
      </c>
      <c r="R1457" s="17">
        <f t="shared" si="67"/>
        <v>41888.214629629627</v>
      </c>
      <c r="S1457">
        <f t="shared" si="68"/>
        <v>2014</v>
      </c>
    </row>
    <row r="1458" spans="1:19" ht="45" x14ac:dyDescent="0.25">
      <c r="A1458">
        <v>3743</v>
      </c>
      <c r="B1458" s="3" t="s">
        <v>3740</v>
      </c>
      <c r="C1458" s="3" t="s">
        <v>7853</v>
      </c>
      <c r="D1458" s="6">
        <v>2200</v>
      </c>
      <c r="E1458" s="8">
        <v>0</v>
      </c>
      <c r="F1458" t="s">
        <v>8220</v>
      </c>
      <c r="G1458" t="s">
        <v>8223</v>
      </c>
      <c r="H1458" t="s">
        <v>8245</v>
      </c>
      <c r="I1458">
        <v>1404406964</v>
      </c>
      <c r="J1458">
        <v>1401814964</v>
      </c>
      <c r="K1458" t="b">
        <v>0</v>
      </c>
      <c r="L1458">
        <v>0</v>
      </c>
      <c r="M1458" t="b">
        <v>0</v>
      </c>
      <c r="N1458" t="s">
        <v>8269</v>
      </c>
      <c r="O1458" s="10" t="s">
        <v>8312</v>
      </c>
      <c r="P1458" t="s">
        <v>8313</v>
      </c>
      <c r="Q1458" s="15">
        <f t="shared" si="66"/>
        <v>41793.710231481484</v>
      </c>
      <c r="R1458" s="17">
        <f t="shared" si="67"/>
        <v>41823.710231481484</v>
      </c>
      <c r="S1458">
        <f t="shared" si="68"/>
        <v>2014</v>
      </c>
    </row>
    <row r="1459" spans="1:19" ht="60" x14ac:dyDescent="0.25">
      <c r="A1459">
        <v>3744</v>
      </c>
      <c r="B1459" s="3" t="s">
        <v>3741</v>
      </c>
      <c r="C1459" s="3" t="s">
        <v>7854</v>
      </c>
      <c r="D1459" s="6">
        <v>1200</v>
      </c>
      <c r="E1459" s="8">
        <v>0</v>
      </c>
      <c r="F1459" t="s">
        <v>8220</v>
      </c>
      <c r="G1459" t="s">
        <v>8223</v>
      </c>
      <c r="H1459" t="s">
        <v>8245</v>
      </c>
      <c r="I1459">
        <v>1404532740</v>
      </c>
      <c r="J1459">
        <v>1401823952</v>
      </c>
      <c r="K1459" t="b">
        <v>0</v>
      </c>
      <c r="L1459">
        <v>0</v>
      </c>
      <c r="M1459" t="b">
        <v>0</v>
      </c>
      <c r="N1459" t="s">
        <v>8269</v>
      </c>
      <c r="O1459" s="10" t="s">
        <v>8312</v>
      </c>
      <c r="P1459" t="s">
        <v>8313</v>
      </c>
      <c r="Q1459" s="15">
        <f t="shared" si="66"/>
        <v>41793.814259259263</v>
      </c>
      <c r="R1459" s="17">
        <f t="shared" si="67"/>
        <v>41825.165972222225</v>
      </c>
      <c r="S1459">
        <f t="shared" si="68"/>
        <v>2014</v>
      </c>
    </row>
    <row r="1460" spans="1:19" ht="45" x14ac:dyDescent="0.25">
      <c r="A1460">
        <v>3745</v>
      </c>
      <c r="B1460" s="3" t="s">
        <v>3742</v>
      </c>
      <c r="C1460" s="3" t="s">
        <v>7855</v>
      </c>
      <c r="D1460" s="6">
        <v>100</v>
      </c>
      <c r="E1460" s="8">
        <v>10</v>
      </c>
      <c r="F1460" t="s">
        <v>8220</v>
      </c>
      <c r="G1460" t="s">
        <v>8223</v>
      </c>
      <c r="H1460" t="s">
        <v>8245</v>
      </c>
      <c r="I1460">
        <v>1407689102</v>
      </c>
      <c r="J1460">
        <v>1405097102</v>
      </c>
      <c r="K1460" t="b">
        <v>0</v>
      </c>
      <c r="L1460">
        <v>1</v>
      </c>
      <c r="M1460" t="b">
        <v>0</v>
      </c>
      <c r="N1460" t="s">
        <v>8269</v>
      </c>
      <c r="O1460" s="10" t="s">
        <v>8312</v>
      </c>
      <c r="P1460" t="s">
        <v>8313</v>
      </c>
      <c r="Q1460" s="15">
        <f t="shared" si="66"/>
        <v>41831.697939814818</v>
      </c>
      <c r="R1460" s="17">
        <f t="shared" si="67"/>
        <v>41861.697939814818</v>
      </c>
      <c r="S1460">
        <f t="shared" si="68"/>
        <v>2014</v>
      </c>
    </row>
    <row r="1461" spans="1:19" ht="30" x14ac:dyDescent="0.25">
      <c r="A1461">
        <v>3746</v>
      </c>
      <c r="B1461" s="3" t="s">
        <v>3743</v>
      </c>
      <c r="C1461" s="3" t="s">
        <v>7856</v>
      </c>
      <c r="D1461" s="6">
        <v>8500</v>
      </c>
      <c r="E1461" s="8">
        <v>202</v>
      </c>
      <c r="F1461" t="s">
        <v>8220</v>
      </c>
      <c r="G1461" t="s">
        <v>8223</v>
      </c>
      <c r="H1461" t="s">
        <v>8245</v>
      </c>
      <c r="I1461">
        <v>1475918439</v>
      </c>
      <c r="J1461">
        <v>1473326439</v>
      </c>
      <c r="K1461" t="b">
        <v>0</v>
      </c>
      <c r="L1461">
        <v>1</v>
      </c>
      <c r="M1461" t="b">
        <v>0</v>
      </c>
      <c r="N1461" t="s">
        <v>8269</v>
      </c>
      <c r="O1461" s="10" t="s">
        <v>8312</v>
      </c>
      <c r="P1461" t="s">
        <v>8313</v>
      </c>
      <c r="Q1461" s="15">
        <f t="shared" si="66"/>
        <v>42621.389340277776</v>
      </c>
      <c r="R1461" s="17">
        <f t="shared" si="67"/>
        <v>42651.389340277776</v>
      </c>
      <c r="S1461">
        <f t="shared" si="68"/>
        <v>2016</v>
      </c>
    </row>
    <row r="1462" spans="1:19" ht="30" x14ac:dyDescent="0.25">
      <c r="A1462">
        <v>3747</v>
      </c>
      <c r="B1462" s="3" t="s">
        <v>3744</v>
      </c>
      <c r="C1462" s="3" t="s">
        <v>7857</v>
      </c>
      <c r="D1462" s="6">
        <v>2500</v>
      </c>
      <c r="E1462" s="8">
        <v>25</v>
      </c>
      <c r="F1462" t="s">
        <v>8220</v>
      </c>
      <c r="G1462" t="s">
        <v>8224</v>
      </c>
      <c r="H1462" t="s">
        <v>8246</v>
      </c>
      <c r="I1462">
        <v>1436137140</v>
      </c>
      <c r="J1462">
        <v>1433833896</v>
      </c>
      <c r="K1462" t="b">
        <v>0</v>
      </c>
      <c r="L1462">
        <v>1</v>
      </c>
      <c r="M1462" t="b">
        <v>0</v>
      </c>
      <c r="N1462" t="s">
        <v>8269</v>
      </c>
      <c r="O1462" s="10" t="s">
        <v>8312</v>
      </c>
      <c r="P1462" t="s">
        <v>8313</v>
      </c>
      <c r="Q1462" s="15">
        <f t="shared" si="66"/>
        <v>42164.299722222218</v>
      </c>
      <c r="R1462" s="17">
        <f t="shared" si="67"/>
        <v>42190.957638888889</v>
      </c>
      <c r="S1462">
        <f t="shared" si="68"/>
        <v>2015</v>
      </c>
    </row>
    <row r="1463" spans="1:19" ht="4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10" t="s">
        <v>8312</v>
      </c>
      <c r="P1463" t="s">
        <v>8354</v>
      </c>
      <c r="Q1463" s="15">
        <f t="shared" si="66"/>
        <v>41877.886620370373</v>
      </c>
      <c r="R1463" s="17">
        <f t="shared" si="67"/>
        <v>41907.886620370373</v>
      </c>
      <c r="S1463">
        <f t="shared" si="68"/>
        <v>2014</v>
      </c>
    </row>
    <row r="1464" spans="1:19" ht="6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10" t="s">
        <v>8312</v>
      </c>
      <c r="P1464" t="s">
        <v>8354</v>
      </c>
      <c r="Q1464" s="15">
        <f t="shared" si="66"/>
        <v>42097.874155092592</v>
      </c>
      <c r="R1464" s="17">
        <f t="shared" si="67"/>
        <v>42142.874155092592</v>
      </c>
      <c r="S1464">
        <f t="shared" si="68"/>
        <v>2015</v>
      </c>
    </row>
    <row r="1465" spans="1:19" ht="4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10" t="s">
        <v>8312</v>
      </c>
      <c r="P1465" t="s">
        <v>8354</v>
      </c>
      <c r="Q1465" s="15">
        <f t="shared" si="66"/>
        <v>42013.15253472222</v>
      </c>
      <c r="R1465" s="17">
        <f t="shared" si="67"/>
        <v>42028.125</v>
      </c>
      <c r="S1465">
        <f t="shared" si="68"/>
        <v>2015</v>
      </c>
    </row>
    <row r="1466" spans="1:19" ht="60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10" t="s">
        <v>8312</v>
      </c>
      <c r="P1466" t="s">
        <v>8354</v>
      </c>
      <c r="Q1466" s="15">
        <f t="shared" si="66"/>
        <v>42103.556828703702</v>
      </c>
      <c r="R1466" s="17">
        <f t="shared" si="67"/>
        <v>42133.165972222225</v>
      </c>
      <c r="S1466">
        <f t="shared" si="68"/>
        <v>2015</v>
      </c>
    </row>
    <row r="1467" spans="1:19" ht="4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10" t="s">
        <v>8312</v>
      </c>
      <c r="P1467" t="s">
        <v>8354</v>
      </c>
      <c r="Q1467" s="15">
        <f t="shared" si="66"/>
        <v>41863.584120370368</v>
      </c>
      <c r="R1467" s="17">
        <f t="shared" si="67"/>
        <v>41893.584120370368</v>
      </c>
      <c r="S1467">
        <f t="shared" si="68"/>
        <v>2014</v>
      </c>
    </row>
    <row r="1468" spans="1:19" ht="6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10" t="s">
        <v>8312</v>
      </c>
      <c r="P1468" t="s">
        <v>8354</v>
      </c>
      <c r="Q1468" s="15">
        <f t="shared" si="66"/>
        <v>42044.765960648147</v>
      </c>
      <c r="R1468" s="17">
        <f t="shared" si="67"/>
        <v>42058.765960648147</v>
      </c>
      <c r="S1468">
        <f t="shared" si="68"/>
        <v>2015</v>
      </c>
    </row>
    <row r="1469" spans="1:19" ht="6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10" t="s">
        <v>8312</v>
      </c>
      <c r="P1469" t="s">
        <v>8354</v>
      </c>
      <c r="Q1469" s="15">
        <f t="shared" si="66"/>
        <v>41806.669317129628</v>
      </c>
      <c r="R1469" s="17">
        <f t="shared" si="67"/>
        <v>41835.208333333336</v>
      </c>
      <c r="S1469">
        <f t="shared" si="68"/>
        <v>2014</v>
      </c>
    </row>
    <row r="1470" spans="1:19" ht="3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10" t="s">
        <v>8312</v>
      </c>
      <c r="P1470" t="s">
        <v>8354</v>
      </c>
      <c r="Q1470" s="15">
        <f t="shared" si="66"/>
        <v>42403.998217592598</v>
      </c>
      <c r="R1470" s="17">
        <f t="shared" si="67"/>
        <v>42433.998217592598</v>
      </c>
      <c r="S1470">
        <f t="shared" si="68"/>
        <v>2016</v>
      </c>
    </row>
    <row r="1471" spans="1:19" ht="60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10" t="s">
        <v>8312</v>
      </c>
      <c r="P1471" t="s">
        <v>8354</v>
      </c>
      <c r="Q1471" s="15">
        <f t="shared" si="66"/>
        <v>41754.564328703702</v>
      </c>
      <c r="R1471" s="17">
        <f t="shared" si="67"/>
        <v>41784.564328703702</v>
      </c>
      <c r="S1471">
        <f t="shared" si="68"/>
        <v>2014</v>
      </c>
    </row>
    <row r="1472" spans="1:19" ht="60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10" t="s">
        <v>8312</v>
      </c>
      <c r="P1472" t="s">
        <v>8354</v>
      </c>
      <c r="Q1472" s="15">
        <f t="shared" si="66"/>
        <v>42101.584074074075</v>
      </c>
      <c r="R1472" s="17">
        <f t="shared" si="67"/>
        <v>42131.584074074075</v>
      </c>
      <c r="S1472">
        <f t="shared" si="68"/>
        <v>2015</v>
      </c>
    </row>
    <row r="1473" spans="1:19" ht="6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10" t="s">
        <v>8312</v>
      </c>
      <c r="P1473" t="s">
        <v>8354</v>
      </c>
      <c r="Q1473" s="15">
        <f t="shared" si="66"/>
        <v>41872.291238425925</v>
      </c>
      <c r="R1473" s="17">
        <f t="shared" si="67"/>
        <v>41897.255555555559</v>
      </c>
      <c r="S1473">
        <f t="shared" si="68"/>
        <v>2014</v>
      </c>
    </row>
    <row r="1474" spans="1:19" ht="60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10" t="s">
        <v>8312</v>
      </c>
      <c r="P1474" t="s">
        <v>8354</v>
      </c>
      <c r="Q1474" s="15">
        <f t="shared" ref="Q1474:Q1537" si="69">(((J1474/60)/60)/24)+DATE(1970,1,1)</f>
        <v>42025.164780092593</v>
      </c>
      <c r="R1474" s="17">
        <f t="shared" ref="R1474:R1537" si="70">(((I1474/60)/60)/24)+DATE(1970,1,1)</f>
        <v>42056.458333333328</v>
      </c>
      <c r="S1474">
        <f t="shared" ref="S1474:S1537" si="71">YEAR(Q:Q)</f>
        <v>2015</v>
      </c>
    </row>
    <row r="1475" spans="1:19" ht="60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10" t="s">
        <v>8312</v>
      </c>
      <c r="P1475" t="s">
        <v>8354</v>
      </c>
      <c r="Q1475" s="15">
        <f t="shared" si="69"/>
        <v>42495.956631944442</v>
      </c>
      <c r="R1475" s="17">
        <f t="shared" si="70"/>
        <v>42525.956631944442</v>
      </c>
      <c r="S1475">
        <f t="shared" si="71"/>
        <v>2016</v>
      </c>
    </row>
    <row r="1476" spans="1:19" ht="45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10" t="s">
        <v>8312</v>
      </c>
      <c r="P1476" t="s">
        <v>8354</v>
      </c>
      <c r="Q1476" s="15">
        <f t="shared" si="69"/>
        <v>41775.636157407411</v>
      </c>
      <c r="R1476" s="17">
        <f t="shared" si="70"/>
        <v>41805.636157407411</v>
      </c>
      <c r="S1476">
        <f t="shared" si="71"/>
        <v>2014</v>
      </c>
    </row>
    <row r="1477" spans="1:19" ht="45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10" t="s">
        <v>8312</v>
      </c>
      <c r="P1477" t="s">
        <v>8354</v>
      </c>
      <c r="Q1477" s="15">
        <f t="shared" si="69"/>
        <v>42553.583425925928</v>
      </c>
      <c r="R1477" s="17">
        <f t="shared" si="70"/>
        <v>42611.708333333328</v>
      </c>
      <c r="S1477">
        <f t="shared" si="71"/>
        <v>2016</v>
      </c>
    </row>
    <row r="1478" spans="1:19" ht="6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10" t="s">
        <v>8312</v>
      </c>
      <c r="P1478" t="s">
        <v>8354</v>
      </c>
      <c r="Q1478" s="15">
        <f t="shared" si="69"/>
        <v>41912.650729166664</v>
      </c>
      <c r="R1478" s="17">
        <f t="shared" si="70"/>
        <v>41925.207638888889</v>
      </c>
      <c r="S1478">
        <f t="shared" si="71"/>
        <v>2014</v>
      </c>
    </row>
    <row r="1479" spans="1:19" ht="3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10" t="s">
        <v>8312</v>
      </c>
      <c r="P1479" t="s">
        <v>8354</v>
      </c>
      <c r="Q1479" s="15">
        <f t="shared" si="69"/>
        <v>41803.457326388889</v>
      </c>
      <c r="R1479" s="17">
        <f t="shared" si="70"/>
        <v>41833.457326388889</v>
      </c>
      <c r="S1479">
        <f t="shared" si="71"/>
        <v>2014</v>
      </c>
    </row>
    <row r="1480" spans="1:19" ht="60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10" t="s">
        <v>8312</v>
      </c>
      <c r="P1480" t="s">
        <v>8354</v>
      </c>
      <c r="Q1480" s="15">
        <f t="shared" si="69"/>
        <v>42004.703865740739</v>
      </c>
      <c r="R1480" s="17">
        <f t="shared" si="70"/>
        <v>42034.703865740739</v>
      </c>
      <c r="S1480">
        <f t="shared" si="71"/>
        <v>2014</v>
      </c>
    </row>
    <row r="1481" spans="1:19" ht="6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10" t="s">
        <v>8312</v>
      </c>
      <c r="P1481" t="s">
        <v>8354</v>
      </c>
      <c r="Q1481" s="15">
        <f t="shared" si="69"/>
        <v>41845.809166666666</v>
      </c>
      <c r="R1481" s="17">
        <f t="shared" si="70"/>
        <v>41879.041666666664</v>
      </c>
      <c r="S1481">
        <f t="shared" si="71"/>
        <v>2014</v>
      </c>
    </row>
    <row r="1482" spans="1:19" ht="45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10" t="s">
        <v>8312</v>
      </c>
      <c r="P1482" t="s">
        <v>8354</v>
      </c>
      <c r="Q1482" s="15">
        <f t="shared" si="69"/>
        <v>41982.773356481484</v>
      </c>
      <c r="R1482" s="17">
        <f t="shared" si="70"/>
        <v>42022.773356481484</v>
      </c>
      <c r="S1482">
        <f t="shared" si="71"/>
        <v>2014</v>
      </c>
    </row>
    <row r="1483" spans="1:19" ht="60" x14ac:dyDescent="0.25">
      <c r="A1483">
        <v>3841</v>
      </c>
      <c r="B1483" s="3" t="s">
        <v>3838</v>
      </c>
      <c r="C1483" s="3" t="s">
        <v>7950</v>
      </c>
      <c r="D1483" s="6">
        <v>10000</v>
      </c>
      <c r="E1483" s="8">
        <v>872</v>
      </c>
      <c r="F1483" t="s">
        <v>8220</v>
      </c>
      <c r="G1483" t="s">
        <v>8223</v>
      </c>
      <c r="H1483" t="s">
        <v>8245</v>
      </c>
      <c r="I1483">
        <v>1405882287</v>
      </c>
      <c r="J1483">
        <v>1400698287</v>
      </c>
      <c r="K1483" t="b">
        <v>1</v>
      </c>
      <c r="L1483">
        <v>34</v>
      </c>
      <c r="M1483" t="b">
        <v>0</v>
      </c>
      <c r="N1483" t="s">
        <v>8269</v>
      </c>
      <c r="O1483" s="10" t="s">
        <v>8312</v>
      </c>
      <c r="P1483" t="s">
        <v>8313</v>
      </c>
      <c r="Q1483" s="15">
        <f t="shared" si="69"/>
        <v>41780.785729166666</v>
      </c>
      <c r="R1483" s="17">
        <f t="shared" si="70"/>
        <v>41840.785729166666</v>
      </c>
      <c r="S1483">
        <f t="shared" si="71"/>
        <v>2014</v>
      </c>
    </row>
    <row r="1484" spans="1:19" ht="60" x14ac:dyDescent="0.25">
      <c r="A1484">
        <v>3842</v>
      </c>
      <c r="B1484" s="3" t="s">
        <v>3839</v>
      </c>
      <c r="C1484" s="3" t="s">
        <v>7951</v>
      </c>
      <c r="D1484" s="6">
        <v>5000</v>
      </c>
      <c r="E1484" s="8">
        <v>1097</v>
      </c>
      <c r="F1484" t="s">
        <v>8220</v>
      </c>
      <c r="G1484" t="s">
        <v>8224</v>
      </c>
      <c r="H1484" t="s">
        <v>8246</v>
      </c>
      <c r="I1484">
        <v>1399809052</v>
      </c>
      <c r="J1484">
        <v>1397217052</v>
      </c>
      <c r="K1484" t="b">
        <v>1</v>
      </c>
      <c r="L1484">
        <v>23</v>
      </c>
      <c r="M1484" t="b">
        <v>0</v>
      </c>
      <c r="N1484" t="s">
        <v>8269</v>
      </c>
      <c r="O1484" s="10" t="s">
        <v>8312</v>
      </c>
      <c r="P1484" t="s">
        <v>8313</v>
      </c>
      <c r="Q1484" s="15">
        <f t="shared" si="69"/>
        <v>41740.493657407409</v>
      </c>
      <c r="R1484" s="17">
        <f t="shared" si="70"/>
        <v>41770.493657407409</v>
      </c>
      <c r="S1484">
        <f t="shared" si="71"/>
        <v>2014</v>
      </c>
    </row>
    <row r="1485" spans="1:19" ht="60" x14ac:dyDescent="0.25">
      <c r="A1485">
        <v>3843</v>
      </c>
      <c r="B1485" s="3" t="s">
        <v>3840</v>
      </c>
      <c r="C1485" s="3" t="s">
        <v>7952</v>
      </c>
      <c r="D1485" s="6">
        <v>5000</v>
      </c>
      <c r="E1485" s="8">
        <v>1065</v>
      </c>
      <c r="F1485" t="s">
        <v>8220</v>
      </c>
      <c r="G1485" t="s">
        <v>8223</v>
      </c>
      <c r="H1485" t="s">
        <v>8245</v>
      </c>
      <c r="I1485">
        <v>1401587064</v>
      </c>
      <c r="J1485">
        <v>1399427064</v>
      </c>
      <c r="K1485" t="b">
        <v>1</v>
      </c>
      <c r="L1485">
        <v>19</v>
      </c>
      <c r="M1485" t="b">
        <v>0</v>
      </c>
      <c r="N1485" t="s">
        <v>8269</v>
      </c>
      <c r="O1485" s="10" t="s">
        <v>8312</v>
      </c>
      <c r="P1485" t="s">
        <v>8313</v>
      </c>
      <c r="Q1485" s="15">
        <f t="shared" si="69"/>
        <v>41766.072500000002</v>
      </c>
      <c r="R1485" s="17">
        <f t="shared" si="70"/>
        <v>41791.072500000002</v>
      </c>
      <c r="S1485">
        <f t="shared" si="71"/>
        <v>2014</v>
      </c>
    </row>
    <row r="1486" spans="1:19" ht="60" x14ac:dyDescent="0.25">
      <c r="A1486">
        <v>3844</v>
      </c>
      <c r="B1486" s="3" t="s">
        <v>3841</v>
      </c>
      <c r="C1486" s="3" t="s">
        <v>7953</v>
      </c>
      <c r="D1486" s="6">
        <v>9800</v>
      </c>
      <c r="E1486" s="8">
        <v>4066</v>
      </c>
      <c r="F1486" t="s">
        <v>8220</v>
      </c>
      <c r="G1486" t="s">
        <v>8223</v>
      </c>
      <c r="H1486" t="s">
        <v>8245</v>
      </c>
      <c r="I1486">
        <v>1401778740</v>
      </c>
      <c r="J1486">
        <v>1399474134</v>
      </c>
      <c r="K1486" t="b">
        <v>1</v>
      </c>
      <c r="L1486">
        <v>50</v>
      </c>
      <c r="M1486" t="b">
        <v>0</v>
      </c>
      <c r="N1486" t="s">
        <v>8269</v>
      </c>
      <c r="O1486" s="10" t="s">
        <v>8312</v>
      </c>
      <c r="P1486" t="s">
        <v>8313</v>
      </c>
      <c r="Q1486" s="15">
        <f t="shared" si="69"/>
        <v>41766.617291666669</v>
      </c>
      <c r="R1486" s="17">
        <f t="shared" si="70"/>
        <v>41793.290972222225</v>
      </c>
      <c r="S1486">
        <f t="shared" si="71"/>
        <v>2014</v>
      </c>
    </row>
    <row r="1487" spans="1:19" ht="60" x14ac:dyDescent="0.25">
      <c r="A1487">
        <v>3845</v>
      </c>
      <c r="B1487" s="3" t="s">
        <v>3842</v>
      </c>
      <c r="C1487" s="3" t="s">
        <v>7954</v>
      </c>
      <c r="D1487" s="6">
        <v>40000</v>
      </c>
      <c r="E1487" s="8">
        <v>842</v>
      </c>
      <c r="F1487" t="s">
        <v>8220</v>
      </c>
      <c r="G1487" t="s">
        <v>8223</v>
      </c>
      <c r="H1487" t="s">
        <v>8245</v>
      </c>
      <c r="I1487">
        <v>1443711774</v>
      </c>
      <c r="J1487">
        <v>1441119774</v>
      </c>
      <c r="K1487" t="b">
        <v>1</v>
      </c>
      <c r="L1487">
        <v>12</v>
      </c>
      <c r="M1487" t="b">
        <v>0</v>
      </c>
      <c r="N1487" t="s">
        <v>8269</v>
      </c>
      <c r="O1487" s="10" t="s">
        <v>8312</v>
      </c>
      <c r="P1487" t="s">
        <v>8313</v>
      </c>
      <c r="Q1487" s="15">
        <f t="shared" si="69"/>
        <v>42248.627013888887</v>
      </c>
      <c r="R1487" s="17">
        <f t="shared" si="70"/>
        <v>42278.627013888887</v>
      </c>
      <c r="S1487">
        <f t="shared" si="71"/>
        <v>2015</v>
      </c>
    </row>
    <row r="1488" spans="1:19" ht="45" x14ac:dyDescent="0.25">
      <c r="A1488">
        <v>3846</v>
      </c>
      <c r="B1488" s="3" t="s">
        <v>3843</v>
      </c>
      <c r="C1488" s="3" t="s">
        <v>7955</v>
      </c>
      <c r="D1488" s="6">
        <v>7000</v>
      </c>
      <c r="E1488" s="8">
        <v>189</v>
      </c>
      <c r="F1488" t="s">
        <v>8220</v>
      </c>
      <c r="G1488" t="s">
        <v>8223</v>
      </c>
      <c r="H1488" t="s">
        <v>8245</v>
      </c>
      <c r="I1488">
        <v>1412405940</v>
      </c>
      <c r="J1488">
        <v>1409721542</v>
      </c>
      <c r="K1488" t="b">
        <v>1</v>
      </c>
      <c r="L1488">
        <v>8</v>
      </c>
      <c r="M1488" t="b">
        <v>0</v>
      </c>
      <c r="N1488" t="s">
        <v>8269</v>
      </c>
      <c r="O1488" s="10" t="s">
        <v>8312</v>
      </c>
      <c r="P1488" t="s">
        <v>8313</v>
      </c>
      <c r="Q1488" s="15">
        <f t="shared" si="69"/>
        <v>41885.221550925926</v>
      </c>
      <c r="R1488" s="17">
        <f t="shared" si="70"/>
        <v>41916.290972222225</v>
      </c>
      <c r="S1488">
        <f t="shared" si="71"/>
        <v>2014</v>
      </c>
    </row>
    <row r="1489" spans="1:19" ht="45" x14ac:dyDescent="0.25">
      <c r="A1489">
        <v>3847</v>
      </c>
      <c r="B1489" s="3" t="s">
        <v>3844</v>
      </c>
      <c r="C1489" s="3" t="s">
        <v>7956</v>
      </c>
      <c r="D1489" s="6">
        <v>10500</v>
      </c>
      <c r="E1489" s="8">
        <v>1697</v>
      </c>
      <c r="F1489" t="s">
        <v>8220</v>
      </c>
      <c r="G1489" t="s">
        <v>8223</v>
      </c>
      <c r="H1489" t="s">
        <v>8245</v>
      </c>
      <c r="I1489">
        <v>1437283391</v>
      </c>
      <c r="J1489">
        <v>1433395391</v>
      </c>
      <c r="K1489" t="b">
        <v>1</v>
      </c>
      <c r="L1489">
        <v>9</v>
      </c>
      <c r="M1489" t="b">
        <v>0</v>
      </c>
      <c r="N1489" t="s">
        <v>8269</v>
      </c>
      <c r="O1489" s="10" t="s">
        <v>8312</v>
      </c>
      <c r="P1489" t="s">
        <v>8313</v>
      </c>
      <c r="Q1489" s="15">
        <f t="shared" si="69"/>
        <v>42159.224432870367</v>
      </c>
      <c r="R1489" s="17">
        <f t="shared" si="70"/>
        <v>42204.224432870367</v>
      </c>
      <c r="S1489">
        <f t="shared" si="71"/>
        <v>2015</v>
      </c>
    </row>
    <row r="1490" spans="1:19" ht="60" x14ac:dyDescent="0.25">
      <c r="A1490">
        <v>3848</v>
      </c>
      <c r="B1490" s="3" t="s">
        <v>3845</v>
      </c>
      <c r="C1490" s="3" t="s">
        <v>7957</v>
      </c>
      <c r="D1490" s="6">
        <v>13000</v>
      </c>
      <c r="E1490" s="8">
        <v>2129</v>
      </c>
      <c r="F1490" t="s">
        <v>8220</v>
      </c>
      <c r="G1490" t="s">
        <v>8223</v>
      </c>
      <c r="H1490" t="s">
        <v>8245</v>
      </c>
      <c r="I1490">
        <v>1445196989</v>
      </c>
      <c r="J1490">
        <v>1442604989</v>
      </c>
      <c r="K1490" t="b">
        <v>1</v>
      </c>
      <c r="L1490">
        <v>43</v>
      </c>
      <c r="M1490" t="b">
        <v>0</v>
      </c>
      <c r="N1490" t="s">
        <v>8269</v>
      </c>
      <c r="O1490" s="10" t="s">
        <v>8312</v>
      </c>
      <c r="P1490" t="s">
        <v>8313</v>
      </c>
      <c r="Q1490" s="15">
        <f t="shared" si="69"/>
        <v>42265.817002314812</v>
      </c>
      <c r="R1490" s="17">
        <f t="shared" si="70"/>
        <v>42295.817002314812</v>
      </c>
      <c r="S1490">
        <f t="shared" si="71"/>
        <v>2015</v>
      </c>
    </row>
    <row r="1491" spans="1:19" ht="75" x14ac:dyDescent="0.25">
      <c r="A1491">
        <v>3849</v>
      </c>
      <c r="B1491" s="3" t="s">
        <v>3846</v>
      </c>
      <c r="C1491" s="3" t="s">
        <v>7958</v>
      </c>
      <c r="D1491" s="6">
        <v>30000</v>
      </c>
      <c r="E1491" s="8">
        <v>2113</v>
      </c>
      <c r="F1491" t="s">
        <v>8220</v>
      </c>
      <c r="G1491" t="s">
        <v>8235</v>
      </c>
      <c r="H1491" t="s">
        <v>8248</v>
      </c>
      <c r="I1491">
        <v>1434047084</v>
      </c>
      <c r="J1491">
        <v>1431455084</v>
      </c>
      <c r="K1491" t="b">
        <v>1</v>
      </c>
      <c r="L1491">
        <v>28</v>
      </c>
      <c r="M1491" t="b">
        <v>0</v>
      </c>
      <c r="N1491" t="s">
        <v>8269</v>
      </c>
      <c r="O1491" s="10" t="s">
        <v>8312</v>
      </c>
      <c r="P1491" t="s">
        <v>8313</v>
      </c>
      <c r="Q1491" s="15">
        <f t="shared" si="69"/>
        <v>42136.767175925925</v>
      </c>
      <c r="R1491" s="17">
        <f t="shared" si="70"/>
        <v>42166.767175925925</v>
      </c>
      <c r="S1491">
        <f t="shared" si="71"/>
        <v>2015</v>
      </c>
    </row>
    <row r="1492" spans="1:19" ht="30" x14ac:dyDescent="0.25">
      <c r="A1492">
        <v>3850</v>
      </c>
      <c r="B1492" s="3" t="s">
        <v>3847</v>
      </c>
      <c r="C1492" s="3" t="s">
        <v>7959</v>
      </c>
      <c r="D1492" s="6">
        <v>1000</v>
      </c>
      <c r="E1492" s="8">
        <v>38</v>
      </c>
      <c r="F1492" t="s">
        <v>8220</v>
      </c>
      <c r="G1492" t="s">
        <v>8223</v>
      </c>
      <c r="H1492" t="s">
        <v>8245</v>
      </c>
      <c r="I1492">
        <v>1420081143</v>
      </c>
      <c r="J1492">
        <v>1417489143</v>
      </c>
      <c r="K1492" t="b">
        <v>1</v>
      </c>
      <c r="L1492">
        <v>4</v>
      </c>
      <c r="M1492" t="b">
        <v>0</v>
      </c>
      <c r="N1492" t="s">
        <v>8269</v>
      </c>
      <c r="O1492" s="10" t="s">
        <v>8312</v>
      </c>
      <c r="P1492" t="s">
        <v>8313</v>
      </c>
      <c r="Q1492" s="15">
        <f t="shared" si="69"/>
        <v>41975.124340277776</v>
      </c>
      <c r="R1492" s="17">
        <f t="shared" si="70"/>
        <v>42005.124340277776</v>
      </c>
      <c r="S1492">
        <f t="shared" si="71"/>
        <v>2014</v>
      </c>
    </row>
    <row r="1493" spans="1:19" ht="45" x14ac:dyDescent="0.25">
      <c r="A1493">
        <v>3851</v>
      </c>
      <c r="B1493" s="3" t="s">
        <v>3848</v>
      </c>
      <c r="C1493" s="3" t="s">
        <v>7960</v>
      </c>
      <c r="D1493" s="6">
        <v>2500</v>
      </c>
      <c r="E1493" s="8">
        <v>852</v>
      </c>
      <c r="F1493" t="s">
        <v>8220</v>
      </c>
      <c r="G1493" t="s">
        <v>8224</v>
      </c>
      <c r="H1493" t="s">
        <v>8246</v>
      </c>
      <c r="I1493">
        <v>1437129179</v>
      </c>
      <c r="J1493">
        <v>1434537179</v>
      </c>
      <c r="K1493" t="b">
        <v>1</v>
      </c>
      <c r="L1493">
        <v>24</v>
      </c>
      <c r="M1493" t="b">
        <v>0</v>
      </c>
      <c r="N1493" t="s">
        <v>8269</v>
      </c>
      <c r="O1493" s="10" t="s">
        <v>8312</v>
      </c>
      <c r="P1493" t="s">
        <v>8313</v>
      </c>
      <c r="Q1493" s="15">
        <f t="shared" si="69"/>
        <v>42172.439571759256</v>
      </c>
      <c r="R1493" s="17">
        <f t="shared" si="70"/>
        <v>42202.439571759256</v>
      </c>
      <c r="S1493">
        <f t="shared" si="71"/>
        <v>2015</v>
      </c>
    </row>
    <row r="1494" spans="1:19" ht="45" x14ac:dyDescent="0.25">
      <c r="A1494">
        <v>3852</v>
      </c>
      <c r="B1494" s="3" t="s">
        <v>3849</v>
      </c>
      <c r="C1494" s="3" t="s">
        <v>7961</v>
      </c>
      <c r="D1494" s="6">
        <v>10000</v>
      </c>
      <c r="E1494" s="8">
        <v>20</v>
      </c>
      <c r="F1494" t="s">
        <v>8220</v>
      </c>
      <c r="G1494" t="s">
        <v>8223</v>
      </c>
      <c r="H1494" t="s">
        <v>8245</v>
      </c>
      <c r="I1494">
        <v>1427427276</v>
      </c>
      <c r="J1494">
        <v>1425270876</v>
      </c>
      <c r="K1494" t="b">
        <v>0</v>
      </c>
      <c r="L1494">
        <v>2</v>
      </c>
      <c r="M1494" t="b">
        <v>0</v>
      </c>
      <c r="N1494" t="s">
        <v>8269</v>
      </c>
      <c r="O1494" s="10" t="s">
        <v>8312</v>
      </c>
      <c r="P1494" t="s">
        <v>8313</v>
      </c>
      <c r="Q1494" s="15">
        <f t="shared" si="69"/>
        <v>42065.190694444449</v>
      </c>
      <c r="R1494" s="17">
        <f t="shared" si="70"/>
        <v>42090.149027777778</v>
      </c>
      <c r="S1494">
        <f t="shared" si="71"/>
        <v>2015</v>
      </c>
    </row>
    <row r="1495" spans="1:19" ht="45" x14ac:dyDescent="0.25">
      <c r="A1495">
        <v>3853</v>
      </c>
      <c r="B1495" s="3" t="s">
        <v>3850</v>
      </c>
      <c r="C1495" s="3" t="s">
        <v>7962</v>
      </c>
      <c r="D1495" s="6">
        <v>100000</v>
      </c>
      <c r="E1495" s="8">
        <v>26</v>
      </c>
      <c r="F1495" t="s">
        <v>8220</v>
      </c>
      <c r="G1495" t="s">
        <v>8223</v>
      </c>
      <c r="H1495" t="s">
        <v>8245</v>
      </c>
      <c r="I1495">
        <v>1409602178</v>
      </c>
      <c r="J1495">
        <v>1406578178</v>
      </c>
      <c r="K1495" t="b">
        <v>0</v>
      </c>
      <c r="L1495">
        <v>2</v>
      </c>
      <c r="M1495" t="b">
        <v>0</v>
      </c>
      <c r="N1495" t="s">
        <v>8269</v>
      </c>
      <c r="O1495" s="10" t="s">
        <v>8312</v>
      </c>
      <c r="P1495" t="s">
        <v>8313</v>
      </c>
      <c r="Q1495" s="15">
        <f t="shared" si="69"/>
        <v>41848.84002314815</v>
      </c>
      <c r="R1495" s="17">
        <f t="shared" si="70"/>
        <v>41883.84002314815</v>
      </c>
      <c r="S1495">
        <f t="shared" si="71"/>
        <v>2014</v>
      </c>
    </row>
    <row r="1496" spans="1:19" ht="30" x14ac:dyDescent="0.25">
      <c r="A1496">
        <v>3854</v>
      </c>
      <c r="B1496" s="3" t="s">
        <v>3851</v>
      </c>
      <c r="C1496" s="3" t="s">
        <v>7963</v>
      </c>
      <c r="D1496" s="6">
        <v>11000</v>
      </c>
      <c r="E1496" s="8">
        <v>1788</v>
      </c>
      <c r="F1496" t="s">
        <v>8220</v>
      </c>
      <c r="G1496" t="s">
        <v>8223</v>
      </c>
      <c r="H1496" t="s">
        <v>8245</v>
      </c>
      <c r="I1496">
        <v>1431206058</v>
      </c>
      <c r="J1496">
        <v>1428614058</v>
      </c>
      <c r="K1496" t="b">
        <v>0</v>
      </c>
      <c r="L1496">
        <v>20</v>
      </c>
      <c r="M1496" t="b">
        <v>0</v>
      </c>
      <c r="N1496" t="s">
        <v>8269</v>
      </c>
      <c r="O1496" s="10" t="s">
        <v>8312</v>
      </c>
      <c r="P1496" t="s">
        <v>8313</v>
      </c>
      <c r="Q1496" s="15">
        <f t="shared" si="69"/>
        <v>42103.884930555556</v>
      </c>
      <c r="R1496" s="17">
        <f t="shared" si="70"/>
        <v>42133.884930555556</v>
      </c>
      <c r="S1496">
        <f t="shared" si="71"/>
        <v>2015</v>
      </c>
    </row>
    <row r="1497" spans="1:19" ht="75" x14ac:dyDescent="0.25">
      <c r="A1497">
        <v>3855</v>
      </c>
      <c r="B1497" s="3" t="s">
        <v>3852</v>
      </c>
      <c r="C1497" s="3" t="s">
        <v>7964</v>
      </c>
      <c r="D1497" s="6">
        <v>1000</v>
      </c>
      <c r="E1497" s="8">
        <v>25</v>
      </c>
      <c r="F1497" t="s">
        <v>8220</v>
      </c>
      <c r="G1497" t="s">
        <v>8223</v>
      </c>
      <c r="H1497" t="s">
        <v>8245</v>
      </c>
      <c r="I1497">
        <v>1427408271</v>
      </c>
      <c r="J1497">
        <v>1424819871</v>
      </c>
      <c r="K1497" t="b">
        <v>0</v>
      </c>
      <c r="L1497">
        <v>1</v>
      </c>
      <c r="M1497" t="b">
        <v>0</v>
      </c>
      <c r="N1497" t="s">
        <v>8269</v>
      </c>
      <c r="O1497" s="10" t="s">
        <v>8312</v>
      </c>
      <c r="P1497" t="s">
        <v>8313</v>
      </c>
      <c r="Q1497" s="15">
        <f t="shared" si="69"/>
        <v>42059.970729166671</v>
      </c>
      <c r="R1497" s="17">
        <f t="shared" si="70"/>
        <v>42089.929062499999</v>
      </c>
      <c r="S1497">
        <f t="shared" si="71"/>
        <v>2015</v>
      </c>
    </row>
    <row r="1498" spans="1:19" ht="60" x14ac:dyDescent="0.25">
      <c r="A1498">
        <v>3856</v>
      </c>
      <c r="B1498" s="3" t="s">
        <v>3853</v>
      </c>
      <c r="C1498" s="3" t="s">
        <v>7965</v>
      </c>
      <c r="D1498" s="6">
        <v>5000</v>
      </c>
      <c r="E1498" s="8">
        <v>1</v>
      </c>
      <c r="F1498" t="s">
        <v>8220</v>
      </c>
      <c r="G1498" t="s">
        <v>8223</v>
      </c>
      <c r="H1498" t="s">
        <v>8245</v>
      </c>
      <c r="I1498">
        <v>1425833403</v>
      </c>
      <c r="J1498">
        <v>1423245003</v>
      </c>
      <c r="K1498" t="b">
        <v>0</v>
      </c>
      <c r="L1498">
        <v>1</v>
      </c>
      <c r="M1498" t="b">
        <v>0</v>
      </c>
      <c r="N1498" t="s">
        <v>8269</v>
      </c>
      <c r="O1498" s="10" t="s">
        <v>8312</v>
      </c>
      <c r="P1498" t="s">
        <v>8313</v>
      </c>
      <c r="Q1498" s="15">
        <f t="shared" si="69"/>
        <v>42041.743090277778</v>
      </c>
      <c r="R1498" s="17">
        <f t="shared" si="70"/>
        <v>42071.701423611114</v>
      </c>
      <c r="S1498">
        <f t="shared" si="71"/>
        <v>2015</v>
      </c>
    </row>
    <row r="1499" spans="1:19" ht="60" x14ac:dyDescent="0.25">
      <c r="A1499">
        <v>3857</v>
      </c>
      <c r="B1499" s="3" t="s">
        <v>3854</v>
      </c>
      <c r="C1499" s="3" t="s">
        <v>7966</v>
      </c>
      <c r="D1499" s="6">
        <v>5000</v>
      </c>
      <c r="E1499" s="8">
        <v>260</v>
      </c>
      <c r="F1499" t="s">
        <v>8220</v>
      </c>
      <c r="G1499" t="s">
        <v>8223</v>
      </c>
      <c r="H1499" t="s">
        <v>8245</v>
      </c>
      <c r="I1499">
        <v>1406913120</v>
      </c>
      <c r="J1499">
        <v>1404927690</v>
      </c>
      <c r="K1499" t="b">
        <v>0</v>
      </c>
      <c r="L1499">
        <v>4</v>
      </c>
      <c r="M1499" t="b">
        <v>0</v>
      </c>
      <c r="N1499" t="s">
        <v>8269</v>
      </c>
      <c r="O1499" s="10" t="s">
        <v>8312</v>
      </c>
      <c r="P1499" t="s">
        <v>8313</v>
      </c>
      <c r="Q1499" s="15">
        <f t="shared" si="69"/>
        <v>41829.73715277778</v>
      </c>
      <c r="R1499" s="17">
        <f t="shared" si="70"/>
        <v>41852.716666666667</v>
      </c>
      <c r="S1499">
        <f t="shared" si="71"/>
        <v>2014</v>
      </c>
    </row>
    <row r="1500" spans="1:19" ht="60" x14ac:dyDescent="0.25">
      <c r="A1500">
        <v>3858</v>
      </c>
      <c r="B1500" s="3" t="s">
        <v>3855</v>
      </c>
      <c r="C1500" s="3" t="s">
        <v>7967</v>
      </c>
      <c r="D1500" s="6">
        <v>500</v>
      </c>
      <c r="E1500" s="8">
        <v>10</v>
      </c>
      <c r="F1500" t="s">
        <v>8220</v>
      </c>
      <c r="G1500" t="s">
        <v>8224</v>
      </c>
      <c r="H1500" t="s">
        <v>8246</v>
      </c>
      <c r="I1500">
        <v>1432328400</v>
      </c>
      <c r="J1500">
        <v>1430734844</v>
      </c>
      <c r="K1500" t="b">
        <v>0</v>
      </c>
      <c r="L1500">
        <v>1</v>
      </c>
      <c r="M1500" t="b">
        <v>0</v>
      </c>
      <c r="N1500" t="s">
        <v>8269</v>
      </c>
      <c r="O1500" s="10" t="s">
        <v>8312</v>
      </c>
      <c r="P1500" t="s">
        <v>8313</v>
      </c>
      <c r="Q1500" s="15">
        <f t="shared" si="69"/>
        <v>42128.431064814817</v>
      </c>
      <c r="R1500" s="17">
        <f t="shared" si="70"/>
        <v>42146.875</v>
      </c>
      <c r="S1500">
        <f t="shared" si="71"/>
        <v>2015</v>
      </c>
    </row>
    <row r="1501" spans="1:19" ht="45" x14ac:dyDescent="0.25">
      <c r="A1501">
        <v>3859</v>
      </c>
      <c r="B1501" s="3" t="s">
        <v>3856</v>
      </c>
      <c r="C1501" s="3" t="s">
        <v>7968</v>
      </c>
      <c r="D1501" s="6">
        <v>2500</v>
      </c>
      <c r="E1501" s="8">
        <v>1</v>
      </c>
      <c r="F1501" t="s">
        <v>8220</v>
      </c>
      <c r="G1501" t="s">
        <v>8223</v>
      </c>
      <c r="H1501" t="s">
        <v>8245</v>
      </c>
      <c r="I1501">
        <v>1403730000</v>
      </c>
      <c r="J1501">
        <v>1401485207</v>
      </c>
      <c r="K1501" t="b">
        <v>0</v>
      </c>
      <c r="L1501">
        <v>1</v>
      </c>
      <c r="M1501" t="b">
        <v>0</v>
      </c>
      <c r="N1501" t="s">
        <v>8269</v>
      </c>
      <c r="O1501" s="10" t="s">
        <v>8312</v>
      </c>
      <c r="P1501" t="s">
        <v>8313</v>
      </c>
      <c r="Q1501" s="15">
        <f t="shared" si="69"/>
        <v>41789.893599537041</v>
      </c>
      <c r="R1501" s="17">
        <f t="shared" si="70"/>
        <v>41815.875</v>
      </c>
      <c r="S1501">
        <f t="shared" si="71"/>
        <v>2014</v>
      </c>
    </row>
    <row r="1502" spans="1:19" ht="60" x14ac:dyDescent="0.25">
      <c r="A1502">
        <v>3860</v>
      </c>
      <c r="B1502" s="3" t="s">
        <v>3857</v>
      </c>
      <c r="C1502" s="3" t="s">
        <v>7969</v>
      </c>
      <c r="D1502" s="6">
        <v>6000</v>
      </c>
      <c r="E1502" s="8">
        <v>1060</v>
      </c>
      <c r="F1502" t="s">
        <v>8220</v>
      </c>
      <c r="G1502" t="s">
        <v>8223</v>
      </c>
      <c r="H1502" t="s">
        <v>8245</v>
      </c>
      <c r="I1502">
        <v>1407858710</v>
      </c>
      <c r="J1502">
        <v>1405266710</v>
      </c>
      <c r="K1502" t="b">
        <v>0</v>
      </c>
      <c r="L1502">
        <v>13</v>
      </c>
      <c r="M1502" t="b">
        <v>0</v>
      </c>
      <c r="N1502" t="s">
        <v>8269</v>
      </c>
      <c r="O1502" s="10" t="s">
        <v>8312</v>
      </c>
      <c r="P1502" t="s">
        <v>8313</v>
      </c>
      <c r="Q1502" s="15">
        <f t="shared" si="69"/>
        <v>41833.660995370366</v>
      </c>
      <c r="R1502" s="17">
        <f t="shared" si="70"/>
        <v>41863.660995370366</v>
      </c>
      <c r="S1502">
        <f t="shared" si="71"/>
        <v>2014</v>
      </c>
    </row>
    <row r="1503" spans="1:19" ht="60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10" t="s">
        <v>8312</v>
      </c>
      <c r="P1503" t="s">
        <v>8352</v>
      </c>
      <c r="Q1503" s="15">
        <f t="shared" si="69"/>
        <v>42225.559675925921</v>
      </c>
      <c r="R1503" s="17">
        <f t="shared" si="70"/>
        <v>42270.559675925921</v>
      </c>
      <c r="S1503">
        <f t="shared" si="71"/>
        <v>2015</v>
      </c>
    </row>
    <row r="1504" spans="1:19" ht="4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10" t="s">
        <v>8312</v>
      </c>
      <c r="P1504" t="s">
        <v>8352</v>
      </c>
      <c r="Q1504" s="15">
        <f t="shared" si="69"/>
        <v>42381.686840277776</v>
      </c>
      <c r="R1504" s="17">
        <f t="shared" si="70"/>
        <v>42411.686840277776</v>
      </c>
      <c r="S1504">
        <f t="shared" si="71"/>
        <v>2016</v>
      </c>
    </row>
    <row r="1505" spans="1:19" ht="45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10" t="s">
        <v>8312</v>
      </c>
      <c r="P1505" t="s">
        <v>8352</v>
      </c>
      <c r="Q1505" s="15">
        <f t="shared" si="69"/>
        <v>41894.632361111115</v>
      </c>
      <c r="R1505" s="17">
        <f t="shared" si="70"/>
        <v>41954.674027777779</v>
      </c>
      <c r="S1505">
        <f t="shared" si="71"/>
        <v>2014</v>
      </c>
    </row>
    <row r="1506" spans="1:19" ht="60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10" t="s">
        <v>8312</v>
      </c>
      <c r="P1506" t="s">
        <v>8352</v>
      </c>
      <c r="Q1506" s="15">
        <f t="shared" si="69"/>
        <v>42576.278715277775</v>
      </c>
      <c r="R1506" s="17">
        <f t="shared" si="70"/>
        <v>42606.278715277775</v>
      </c>
      <c r="S1506">
        <f t="shared" si="71"/>
        <v>2016</v>
      </c>
    </row>
    <row r="1507" spans="1:19" ht="6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10" t="s">
        <v>8312</v>
      </c>
      <c r="P1507" t="s">
        <v>8352</v>
      </c>
      <c r="Q1507" s="15">
        <f t="shared" si="69"/>
        <v>42654.973703703698</v>
      </c>
      <c r="R1507" s="17">
        <f t="shared" si="70"/>
        <v>42674.166666666672</v>
      </c>
      <c r="S1507">
        <f t="shared" si="71"/>
        <v>2016</v>
      </c>
    </row>
    <row r="1508" spans="1:19" ht="45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10" t="s">
        <v>8312</v>
      </c>
      <c r="P1508" t="s">
        <v>8352</v>
      </c>
      <c r="Q1508" s="15">
        <f t="shared" si="69"/>
        <v>42431.500069444446</v>
      </c>
      <c r="R1508" s="17">
        <f t="shared" si="70"/>
        <v>42491.458402777775</v>
      </c>
      <c r="S1508">
        <f t="shared" si="71"/>
        <v>2016</v>
      </c>
    </row>
    <row r="1509" spans="1:19" ht="6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10" t="s">
        <v>8312</v>
      </c>
      <c r="P1509" t="s">
        <v>8352</v>
      </c>
      <c r="Q1509" s="15">
        <f t="shared" si="69"/>
        <v>42627.307303240741</v>
      </c>
      <c r="R1509" s="17">
        <f t="shared" si="70"/>
        <v>42656</v>
      </c>
      <c r="S1509">
        <f t="shared" si="71"/>
        <v>2016</v>
      </c>
    </row>
    <row r="1510" spans="1:19" ht="6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10" t="s">
        <v>8312</v>
      </c>
      <c r="P1510" t="s">
        <v>8352</v>
      </c>
      <c r="Q1510" s="15">
        <f t="shared" si="69"/>
        <v>42511.362048611118</v>
      </c>
      <c r="R1510" s="17">
        <f t="shared" si="70"/>
        <v>42541.362048611118</v>
      </c>
      <c r="S1510">
        <f t="shared" si="71"/>
        <v>2016</v>
      </c>
    </row>
    <row r="1511" spans="1:19" ht="15.75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10" t="s">
        <v>8312</v>
      </c>
      <c r="P1511" t="s">
        <v>8352</v>
      </c>
      <c r="Q1511" s="15">
        <f t="shared" si="69"/>
        <v>42337.02039351852</v>
      </c>
      <c r="R1511" s="17">
        <f t="shared" si="70"/>
        <v>42359.207638888889</v>
      </c>
      <c r="S1511">
        <f t="shared" si="71"/>
        <v>2015</v>
      </c>
    </row>
    <row r="1512" spans="1:19" ht="60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10" t="s">
        <v>8312</v>
      </c>
      <c r="P1512" t="s">
        <v>8352</v>
      </c>
      <c r="Q1512" s="15">
        <f t="shared" si="69"/>
        <v>42341.57430555555</v>
      </c>
      <c r="R1512" s="17">
        <f t="shared" si="70"/>
        <v>42376.57430555555</v>
      </c>
      <c r="S1512">
        <f t="shared" si="71"/>
        <v>2015</v>
      </c>
    </row>
    <row r="1513" spans="1:19" ht="60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10" t="s">
        <v>8312</v>
      </c>
      <c r="P1513" t="s">
        <v>8352</v>
      </c>
      <c r="Q1513" s="15">
        <f t="shared" si="69"/>
        <v>42740.837152777778</v>
      </c>
      <c r="R1513" s="17">
        <f t="shared" si="70"/>
        <v>42762.837152777778</v>
      </c>
      <c r="S1513">
        <f t="shared" si="71"/>
        <v>2017</v>
      </c>
    </row>
    <row r="1514" spans="1:19" ht="4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10" t="s">
        <v>8312</v>
      </c>
      <c r="P1514" t="s">
        <v>8352</v>
      </c>
      <c r="Q1514" s="15">
        <f t="shared" si="69"/>
        <v>42622.767476851848</v>
      </c>
      <c r="R1514" s="17">
        <f t="shared" si="70"/>
        <v>42652.767476851848</v>
      </c>
      <c r="S1514">
        <f t="shared" si="71"/>
        <v>2016</v>
      </c>
    </row>
    <row r="1515" spans="1:19" ht="15.75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10" t="s">
        <v>8312</v>
      </c>
      <c r="P1515" t="s">
        <v>8352</v>
      </c>
      <c r="Q1515" s="15">
        <f t="shared" si="69"/>
        <v>42390.838738425926</v>
      </c>
      <c r="R1515" s="17">
        <f t="shared" si="70"/>
        <v>42420.838738425926</v>
      </c>
      <c r="S1515">
        <f t="shared" si="71"/>
        <v>2016</v>
      </c>
    </row>
    <row r="1516" spans="1:19" ht="4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10" t="s">
        <v>8312</v>
      </c>
      <c r="P1516" t="s">
        <v>8352</v>
      </c>
      <c r="Q1516" s="15">
        <f t="shared" si="69"/>
        <v>41885.478842592594</v>
      </c>
      <c r="R1516" s="17">
        <f t="shared" si="70"/>
        <v>41915.478842592594</v>
      </c>
      <c r="S1516">
        <f t="shared" si="71"/>
        <v>2014</v>
      </c>
    </row>
    <row r="1517" spans="1:19" ht="60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10" t="s">
        <v>8312</v>
      </c>
      <c r="P1517" t="s">
        <v>8352</v>
      </c>
      <c r="Q1517" s="15">
        <f t="shared" si="69"/>
        <v>42724.665173611109</v>
      </c>
      <c r="R1517" s="17">
        <f t="shared" si="70"/>
        <v>42754.665173611109</v>
      </c>
      <c r="S1517">
        <f t="shared" si="71"/>
        <v>2016</v>
      </c>
    </row>
    <row r="1518" spans="1:19" ht="4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10" t="s">
        <v>8312</v>
      </c>
      <c r="P1518" t="s">
        <v>8352</v>
      </c>
      <c r="Q1518" s="15">
        <f t="shared" si="69"/>
        <v>42090.912500000006</v>
      </c>
      <c r="R1518" s="17">
        <f t="shared" si="70"/>
        <v>42150.912500000006</v>
      </c>
      <c r="S1518">
        <f t="shared" si="71"/>
        <v>2015</v>
      </c>
    </row>
    <row r="1519" spans="1:19" ht="60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10" t="s">
        <v>8312</v>
      </c>
      <c r="P1519" t="s">
        <v>8352</v>
      </c>
      <c r="Q1519" s="15">
        <f t="shared" si="69"/>
        <v>42775.733715277776</v>
      </c>
      <c r="R1519" s="17">
        <f t="shared" si="70"/>
        <v>42793.207638888889</v>
      </c>
      <c r="S1519">
        <f t="shared" si="71"/>
        <v>2017</v>
      </c>
    </row>
    <row r="1520" spans="1:19" ht="60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10" t="s">
        <v>8312</v>
      </c>
      <c r="P1520" t="s">
        <v>8352</v>
      </c>
      <c r="Q1520" s="15">
        <f t="shared" si="69"/>
        <v>41778.193622685183</v>
      </c>
      <c r="R1520" s="17">
        <f t="shared" si="70"/>
        <v>41806.184027777781</v>
      </c>
      <c r="S1520">
        <f t="shared" si="71"/>
        <v>2014</v>
      </c>
    </row>
    <row r="1521" spans="1:19" ht="60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10" t="s">
        <v>8312</v>
      </c>
      <c r="P1521" t="s">
        <v>8352</v>
      </c>
      <c r="Q1521" s="15">
        <f t="shared" si="69"/>
        <v>42780.740277777775</v>
      </c>
      <c r="R1521" s="17">
        <f t="shared" si="70"/>
        <v>42795.083333333328</v>
      </c>
      <c r="S1521">
        <f t="shared" si="71"/>
        <v>2017</v>
      </c>
    </row>
    <row r="1522" spans="1:19" ht="60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10" t="s">
        <v>8312</v>
      </c>
      <c r="P1522" t="s">
        <v>8352</v>
      </c>
      <c r="Q1522" s="15">
        <f t="shared" si="69"/>
        <v>42752.827199074076</v>
      </c>
      <c r="R1522" s="17">
        <f t="shared" si="70"/>
        <v>42766.75</v>
      </c>
      <c r="S1522">
        <f t="shared" si="71"/>
        <v>2017</v>
      </c>
    </row>
    <row r="1523" spans="1:19" ht="4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10" t="s">
        <v>8312</v>
      </c>
      <c r="P1523" t="s">
        <v>8352</v>
      </c>
      <c r="Q1523" s="15">
        <f t="shared" si="69"/>
        <v>42534.895625000005</v>
      </c>
      <c r="R1523" s="17">
        <f t="shared" si="70"/>
        <v>42564.895625000005</v>
      </c>
      <c r="S1523">
        <f t="shared" si="71"/>
        <v>2016</v>
      </c>
    </row>
    <row r="1524" spans="1:19" ht="3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10" t="s">
        <v>8312</v>
      </c>
      <c r="P1524" t="s">
        <v>8352</v>
      </c>
      <c r="Q1524" s="15">
        <f t="shared" si="69"/>
        <v>41239.83625</v>
      </c>
      <c r="R1524" s="17">
        <f t="shared" si="70"/>
        <v>41269.83625</v>
      </c>
      <c r="S1524">
        <f t="shared" si="71"/>
        <v>2012</v>
      </c>
    </row>
    <row r="1525" spans="1:19" ht="6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10" t="s">
        <v>8312</v>
      </c>
      <c r="P1525" t="s">
        <v>8352</v>
      </c>
      <c r="Q1525" s="15">
        <f t="shared" si="69"/>
        <v>42398.849259259259</v>
      </c>
      <c r="R1525" s="17">
        <f t="shared" si="70"/>
        <v>42430.249305555553</v>
      </c>
      <c r="S1525">
        <f t="shared" si="71"/>
        <v>2016</v>
      </c>
    </row>
    <row r="1526" spans="1:19" ht="6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10" t="s">
        <v>8312</v>
      </c>
      <c r="P1526" t="s">
        <v>8352</v>
      </c>
      <c r="Q1526" s="15">
        <f t="shared" si="69"/>
        <v>41928.881064814814</v>
      </c>
      <c r="R1526" s="17">
        <f t="shared" si="70"/>
        <v>41958.922731481478</v>
      </c>
      <c r="S1526">
        <f t="shared" si="71"/>
        <v>2014</v>
      </c>
    </row>
    <row r="1527" spans="1:19" ht="6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10" t="s">
        <v>8312</v>
      </c>
      <c r="P1527" t="s">
        <v>8352</v>
      </c>
      <c r="Q1527" s="15">
        <f t="shared" si="69"/>
        <v>41888.674826388888</v>
      </c>
      <c r="R1527" s="17">
        <f t="shared" si="70"/>
        <v>41918.674826388888</v>
      </c>
      <c r="S1527">
        <f t="shared" si="71"/>
        <v>2014</v>
      </c>
    </row>
    <row r="1528" spans="1:19" ht="4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10" t="s">
        <v>8312</v>
      </c>
      <c r="P1528" t="s">
        <v>8352</v>
      </c>
      <c r="Q1528" s="15">
        <f t="shared" si="69"/>
        <v>41957.756840277783</v>
      </c>
      <c r="R1528" s="17">
        <f t="shared" si="70"/>
        <v>41987.756840277783</v>
      </c>
      <c r="S1528">
        <f t="shared" si="71"/>
        <v>2014</v>
      </c>
    </row>
    <row r="1529" spans="1:19" ht="30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10" t="s">
        <v>8312</v>
      </c>
      <c r="P1529" t="s">
        <v>8352</v>
      </c>
      <c r="Q1529" s="15">
        <f t="shared" si="69"/>
        <v>42098.216238425928</v>
      </c>
      <c r="R1529" s="17">
        <f t="shared" si="70"/>
        <v>42119.216238425928</v>
      </c>
      <c r="S1529">
        <f t="shared" si="71"/>
        <v>2015</v>
      </c>
    </row>
    <row r="1530" spans="1:19" ht="4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10" t="s">
        <v>8312</v>
      </c>
      <c r="P1530" t="s">
        <v>8352</v>
      </c>
      <c r="Q1530" s="15">
        <f t="shared" si="69"/>
        <v>42360.212025462963</v>
      </c>
      <c r="R1530" s="17">
        <f t="shared" si="70"/>
        <v>42390.212025462963</v>
      </c>
      <c r="S1530">
        <f t="shared" si="71"/>
        <v>2015</v>
      </c>
    </row>
    <row r="1531" spans="1:19" ht="60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10" t="s">
        <v>8312</v>
      </c>
      <c r="P1531" t="s">
        <v>8352</v>
      </c>
      <c r="Q1531" s="15">
        <f t="shared" si="69"/>
        <v>41939.569907407407</v>
      </c>
      <c r="R1531" s="17">
        <f t="shared" si="70"/>
        <v>41969.611574074079</v>
      </c>
      <c r="S1531">
        <f t="shared" si="71"/>
        <v>2014</v>
      </c>
    </row>
    <row r="1532" spans="1:19" ht="60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10" t="s">
        <v>8312</v>
      </c>
      <c r="P1532" t="s">
        <v>8352</v>
      </c>
      <c r="Q1532" s="15">
        <f t="shared" si="69"/>
        <v>41996.832395833335</v>
      </c>
      <c r="R1532" s="17">
        <f t="shared" si="70"/>
        <v>42056.832395833335</v>
      </c>
      <c r="S1532">
        <f t="shared" si="71"/>
        <v>2014</v>
      </c>
    </row>
    <row r="1533" spans="1:19" ht="45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10" t="s">
        <v>8312</v>
      </c>
      <c r="P1533" t="s">
        <v>8352</v>
      </c>
      <c r="Q1533" s="15">
        <f t="shared" si="69"/>
        <v>42334.468935185185</v>
      </c>
      <c r="R1533" s="17">
        <f t="shared" si="70"/>
        <v>42361.957638888889</v>
      </c>
      <c r="S1533">
        <f t="shared" si="71"/>
        <v>2015</v>
      </c>
    </row>
    <row r="1534" spans="1:19" ht="4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10" t="s">
        <v>8312</v>
      </c>
      <c r="P1534" t="s">
        <v>8352</v>
      </c>
      <c r="Q1534" s="15">
        <f t="shared" si="69"/>
        <v>42024.702893518523</v>
      </c>
      <c r="R1534" s="17">
        <f t="shared" si="70"/>
        <v>42045.702893518523</v>
      </c>
      <c r="S1534">
        <f t="shared" si="71"/>
        <v>2015</v>
      </c>
    </row>
    <row r="1535" spans="1:19" ht="4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10" t="s">
        <v>8312</v>
      </c>
      <c r="P1535" t="s">
        <v>8352</v>
      </c>
      <c r="Q1535" s="15">
        <f t="shared" si="69"/>
        <v>42146.836215277777</v>
      </c>
      <c r="R1535" s="17">
        <f t="shared" si="70"/>
        <v>42176.836215277777</v>
      </c>
      <c r="S1535">
        <f t="shared" si="71"/>
        <v>2015</v>
      </c>
    </row>
    <row r="1536" spans="1:19" ht="60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10" t="s">
        <v>8312</v>
      </c>
      <c r="P1536" t="s">
        <v>8352</v>
      </c>
      <c r="Q1536" s="15">
        <f t="shared" si="69"/>
        <v>41920.123611111114</v>
      </c>
      <c r="R1536" s="17">
        <f t="shared" si="70"/>
        <v>41948.208333333336</v>
      </c>
      <c r="S1536">
        <f t="shared" si="71"/>
        <v>2014</v>
      </c>
    </row>
    <row r="1537" spans="1:19" ht="4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10" t="s">
        <v>8312</v>
      </c>
      <c r="P1537" t="s">
        <v>8352</v>
      </c>
      <c r="Q1537" s="15">
        <f t="shared" si="69"/>
        <v>41785.72729166667</v>
      </c>
      <c r="R1537" s="17">
        <f t="shared" si="70"/>
        <v>41801.166666666664</v>
      </c>
      <c r="S1537">
        <f t="shared" si="71"/>
        <v>2014</v>
      </c>
    </row>
    <row r="1538" spans="1:19" ht="6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10" t="s">
        <v>8312</v>
      </c>
      <c r="P1538" t="s">
        <v>8352</v>
      </c>
      <c r="Q1538" s="15">
        <f t="shared" ref="Q1538:Q1601" si="72">(((J1538/60)/60)/24)+DATE(1970,1,1)</f>
        <v>41778.548055555555</v>
      </c>
      <c r="R1538" s="17">
        <f t="shared" ref="R1538:R1601" si="73">(((I1538/60)/60)/24)+DATE(1970,1,1)</f>
        <v>41838.548055555555</v>
      </c>
      <c r="S1538">
        <f t="shared" ref="S1538:S1601" si="74">YEAR(Q:Q)</f>
        <v>2014</v>
      </c>
    </row>
    <row r="1539" spans="1:19" ht="60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10" t="s">
        <v>8312</v>
      </c>
      <c r="P1539" t="s">
        <v>8352</v>
      </c>
      <c r="Q1539" s="15">
        <f t="shared" si="72"/>
        <v>41841.850034722222</v>
      </c>
      <c r="R1539" s="17">
        <f t="shared" si="73"/>
        <v>41871.850034722222</v>
      </c>
      <c r="S1539">
        <f t="shared" si="74"/>
        <v>2014</v>
      </c>
    </row>
    <row r="1540" spans="1:19" ht="60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10" t="s">
        <v>8312</v>
      </c>
      <c r="P1540" t="s">
        <v>8352</v>
      </c>
      <c r="Q1540" s="15">
        <f t="shared" si="72"/>
        <v>42163.29833333334</v>
      </c>
      <c r="R1540" s="17">
        <f t="shared" si="73"/>
        <v>42205.916666666672</v>
      </c>
      <c r="S1540">
        <f t="shared" si="74"/>
        <v>2015</v>
      </c>
    </row>
    <row r="1541" spans="1:19" ht="6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10" t="s">
        <v>8312</v>
      </c>
      <c r="P1541" t="s">
        <v>8352</v>
      </c>
      <c r="Q1541" s="15">
        <f t="shared" si="72"/>
        <v>41758.833564814813</v>
      </c>
      <c r="R1541" s="17">
        <f t="shared" si="73"/>
        <v>41786.125</v>
      </c>
      <c r="S1541">
        <f t="shared" si="74"/>
        <v>2014</v>
      </c>
    </row>
    <row r="1542" spans="1:19" ht="6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10" t="s">
        <v>8312</v>
      </c>
      <c r="P1542" t="s">
        <v>8352</v>
      </c>
      <c r="Q1542" s="15">
        <f t="shared" si="72"/>
        <v>42170.846446759257</v>
      </c>
      <c r="R1542" s="17">
        <f t="shared" si="73"/>
        <v>42230.846446759257</v>
      </c>
      <c r="S1542">
        <f t="shared" si="74"/>
        <v>2015</v>
      </c>
    </row>
    <row r="1543" spans="1:19" ht="45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10" t="s">
        <v>8312</v>
      </c>
      <c r="P1543" t="s">
        <v>8352</v>
      </c>
      <c r="Q1543" s="15">
        <f t="shared" si="72"/>
        <v>42660.618854166663</v>
      </c>
      <c r="R1543" s="17">
        <f t="shared" si="73"/>
        <v>42696.249305555553</v>
      </c>
      <c r="S1543">
        <f t="shared" si="74"/>
        <v>2016</v>
      </c>
    </row>
    <row r="1544" spans="1:19" ht="6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10" t="s">
        <v>8312</v>
      </c>
      <c r="P1544" t="s">
        <v>8352</v>
      </c>
      <c r="Q1544" s="15">
        <f t="shared" si="72"/>
        <v>42564.95380787037</v>
      </c>
      <c r="R1544" s="17">
        <f t="shared" si="73"/>
        <v>42609.95380787037</v>
      </c>
      <c r="S1544">
        <f t="shared" si="74"/>
        <v>2016</v>
      </c>
    </row>
    <row r="1545" spans="1:19" ht="60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10" t="s">
        <v>8312</v>
      </c>
      <c r="P1545" t="s">
        <v>8352</v>
      </c>
      <c r="Q1545" s="15">
        <f t="shared" si="72"/>
        <v>42121.675763888896</v>
      </c>
      <c r="R1545" s="17">
        <f t="shared" si="73"/>
        <v>42166.675763888896</v>
      </c>
      <c r="S1545">
        <f t="shared" si="74"/>
        <v>2015</v>
      </c>
    </row>
    <row r="1546" spans="1:19" ht="60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10" t="s">
        <v>8312</v>
      </c>
      <c r="P1546" t="s">
        <v>8352</v>
      </c>
      <c r="Q1546" s="15">
        <f t="shared" si="72"/>
        <v>41158.993923611109</v>
      </c>
      <c r="R1546" s="17">
        <f t="shared" si="73"/>
        <v>41188.993923611109</v>
      </c>
      <c r="S1546">
        <f t="shared" si="74"/>
        <v>2012</v>
      </c>
    </row>
    <row r="1547" spans="1:19" ht="4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10" t="s">
        <v>8312</v>
      </c>
      <c r="P1547" t="s">
        <v>8352</v>
      </c>
      <c r="Q1547" s="15">
        <f t="shared" si="72"/>
        <v>41761.509409722225</v>
      </c>
      <c r="R1547" s="17">
        <f t="shared" si="73"/>
        <v>41789.666666666664</v>
      </c>
      <c r="S1547">
        <f t="shared" si="74"/>
        <v>2014</v>
      </c>
    </row>
    <row r="1548" spans="1:19" ht="6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10" t="s">
        <v>8312</v>
      </c>
      <c r="P1548" t="s">
        <v>8352</v>
      </c>
      <c r="Q1548" s="15">
        <f t="shared" si="72"/>
        <v>42783.459398148145</v>
      </c>
      <c r="R1548" s="17">
        <f t="shared" si="73"/>
        <v>42797.459398148145</v>
      </c>
      <c r="S1548">
        <f t="shared" si="74"/>
        <v>2017</v>
      </c>
    </row>
    <row r="1549" spans="1:19" ht="45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10" t="s">
        <v>8312</v>
      </c>
      <c r="P1549" t="s">
        <v>8352</v>
      </c>
      <c r="Q1549" s="15">
        <f t="shared" si="72"/>
        <v>42053.704293981486</v>
      </c>
      <c r="R1549" s="17">
        <f t="shared" si="73"/>
        <v>42083.662627314814</v>
      </c>
      <c r="S1549">
        <f t="shared" si="74"/>
        <v>2015</v>
      </c>
    </row>
    <row r="1550" spans="1:19" ht="30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10" t="s">
        <v>8312</v>
      </c>
      <c r="P1550" t="s">
        <v>8352</v>
      </c>
      <c r="Q1550" s="15">
        <f t="shared" si="72"/>
        <v>42567.264178240745</v>
      </c>
      <c r="R1550" s="17">
        <f t="shared" si="73"/>
        <v>42597.264178240745</v>
      </c>
      <c r="S1550">
        <f t="shared" si="74"/>
        <v>2016</v>
      </c>
    </row>
    <row r="1551" spans="1:19" ht="6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10" t="s">
        <v>8312</v>
      </c>
      <c r="P1551" t="s">
        <v>8352</v>
      </c>
      <c r="Q1551" s="15">
        <f t="shared" si="72"/>
        <v>41932.708877314813</v>
      </c>
      <c r="R1551" s="17">
        <f t="shared" si="73"/>
        <v>41961.190972222219</v>
      </c>
      <c r="S1551">
        <f t="shared" si="74"/>
        <v>2014</v>
      </c>
    </row>
    <row r="1552" spans="1:19" ht="6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10" t="s">
        <v>8312</v>
      </c>
      <c r="P1552" t="s">
        <v>8352</v>
      </c>
      <c r="Q1552" s="15">
        <f t="shared" si="72"/>
        <v>42233.747349537036</v>
      </c>
      <c r="R1552" s="17">
        <f t="shared" si="73"/>
        <v>42263.747349537036</v>
      </c>
      <c r="S1552">
        <f t="shared" si="74"/>
        <v>2015</v>
      </c>
    </row>
    <row r="1553" spans="1:19" ht="7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10" t="s">
        <v>8312</v>
      </c>
      <c r="P1553" t="s">
        <v>8352</v>
      </c>
      <c r="Q1553" s="15">
        <f t="shared" si="72"/>
        <v>42597.882488425923</v>
      </c>
      <c r="R1553" s="17">
        <f t="shared" si="73"/>
        <v>42657.882488425923</v>
      </c>
      <c r="S1553">
        <f t="shared" si="74"/>
        <v>2016</v>
      </c>
    </row>
    <row r="1554" spans="1:19" ht="60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10" t="s">
        <v>8312</v>
      </c>
      <c r="P1554" t="s">
        <v>8352</v>
      </c>
      <c r="Q1554" s="15">
        <f t="shared" si="72"/>
        <v>42228.044664351852</v>
      </c>
      <c r="R1554" s="17">
        <f t="shared" si="73"/>
        <v>42258.044664351852</v>
      </c>
      <c r="S1554">
        <f t="shared" si="74"/>
        <v>2015</v>
      </c>
    </row>
    <row r="1555" spans="1:19" ht="4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10" t="s">
        <v>8312</v>
      </c>
      <c r="P1555" t="s">
        <v>8352</v>
      </c>
      <c r="Q1555" s="15">
        <f t="shared" si="72"/>
        <v>42570.110243055555</v>
      </c>
      <c r="R1555" s="17">
        <f t="shared" si="73"/>
        <v>42600.110243055555</v>
      </c>
      <c r="S1555">
        <f t="shared" si="74"/>
        <v>2016</v>
      </c>
    </row>
    <row r="1556" spans="1:19" ht="7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10" t="s">
        <v>8312</v>
      </c>
      <c r="P1556" t="s">
        <v>8352</v>
      </c>
      <c r="Q1556" s="15">
        <f t="shared" si="72"/>
        <v>42644.535358796296</v>
      </c>
      <c r="R1556" s="17">
        <f t="shared" si="73"/>
        <v>42675.165972222225</v>
      </c>
      <c r="S1556">
        <f t="shared" si="74"/>
        <v>2016</v>
      </c>
    </row>
    <row r="1557" spans="1:19" ht="45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10" t="s">
        <v>8312</v>
      </c>
      <c r="P1557" t="s">
        <v>8352</v>
      </c>
      <c r="Q1557" s="15">
        <f t="shared" si="72"/>
        <v>41368.560289351852</v>
      </c>
      <c r="R1557" s="17">
        <f t="shared" si="73"/>
        <v>41398.560289351852</v>
      </c>
      <c r="S1557">
        <f t="shared" si="74"/>
        <v>2013</v>
      </c>
    </row>
    <row r="1558" spans="1:19" ht="60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10" t="s">
        <v>8312</v>
      </c>
      <c r="P1558" t="s">
        <v>8352</v>
      </c>
      <c r="Q1558" s="15">
        <f t="shared" si="72"/>
        <v>41466.785231481481</v>
      </c>
      <c r="R1558" s="17">
        <f t="shared" si="73"/>
        <v>41502.499305555553</v>
      </c>
      <c r="S1558">
        <f t="shared" si="74"/>
        <v>2013</v>
      </c>
    </row>
    <row r="1559" spans="1:19" ht="60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10" t="s">
        <v>8312</v>
      </c>
      <c r="P1559" t="s">
        <v>8352</v>
      </c>
      <c r="Q1559" s="15">
        <f t="shared" si="72"/>
        <v>40378.893206018518</v>
      </c>
      <c r="R1559" s="17">
        <f t="shared" si="73"/>
        <v>40453.207638888889</v>
      </c>
      <c r="S1559">
        <f t="shared" si="74"/>
        <v>2010</v>
      </c>
    </row>
    <row r="1560" spans="1:19" ht="45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10" t="s">
        <v>8312</v>
      </c>
      <c r="P1560" t="s">
        <v>8352</v>
      </c>
      <c r="Q1560" s="15">
        <f t="shared" si="72"/>
        <v>42373.252280092594</v>
      </c>
      <c r="R1560" s="17">
        <f t="shared" si="73"/>
        <v>42433.252280092594</v>
      </c>
      <c r="S1560">
        <f t="shared" si="74"/>
        <v>2016</v>
      </c>
    </row>
    <row r="1561" spans="1:19" ht="45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10" t="s">
        <v>8312</v>
      </c>
      <c r="P1561" t="s">
        <v>8352</v>
      </c>
      <c r="Q1561" s="15">
        <f t="shared" si="72"/>
        <v>41610.794421296298</v>
      </c>
      <c r="R1561" s="17">
        <f t="shared" si="73"/>
        <v>41637.332638888889</v>
      </c>
      <c r="S1561">
        <f t="shared" si="74"/>
        <v>2013</v>
      </c>
    </row>
    <row r="1562" spans="1:19" ht="45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10" t="s">
        <v>8312</v>
      </c>
      <c r="P1562" t="s">
        <v>8352</v>
      </c>
      <c r="Q1562" s="15">
        <f t="shared" si="72"/>
        <v>42177.791909722218</v>
      </c>
      <c r="R1562" s="17">
        <f t="shared" si="73"/>
        <v>42181.958333333328</v>
      </c>
      <c r="S1562">
        <f t="shared" si="74"/>
        <v>2015</v>
      </c>
    </row>
    <row r="1563" spans="1:19" ht="30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10" t="s">
        <v>8312</v>
      </c>
      <c r="P1563" t="s">
        <v>8352</v>
      </c>
      <c r="Q1563" s="15">
        <f t="shared" si="72"/>
        <v>42359.868611111116</v>
      </c>
      <c r="R1563" s="17">
        <f t="shared" si="73"/>
        <v>42389.868611111116</v>
      </c>
      <c r="S1563">
        <f t="shared" si="74"/>
        <v>2015</v>
      </c>
    </row>
    <row r="1564" spans="1:19" ht="6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10" t="s">
        <v>8312</v>
      </c>
      <c r="P1564" t="s">
        <v>8352</v>
      </c>
      <c r="Q1564" s="15">
        <f t="shared" si="72"/>
        <v>42253.688043981485</v>
      </c>
      <c r="R1564" s="17">
        <f t="shared" si="73"/>
        <v>42283.688043981485</v>
      </c>
      <c r="S1564">
        <f t="shared" si="74"/>
        <v>2015</v>
      </c>
    </row>
    <row r="1565" spans="1:19" ht="4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10" t="s">
        <v>8312</v>
      </c>
      <c r="P1565" t="s">
        <v>8352</v>
      </c>
      <c r="Q1565" s="15">
        <f t="shared" si="72"/>
        <v>42083.070590277777</v>
      </c>
      <c r="R1565" s="17">
        <f t="shared" si="73"/>
        <v>42110.118055555555</v>
      </c>
      <c r="S1565">
        <f t="shared" si="74"/>
        <v>2015</v>
      </c>
    </row>
    <row r="1566" spans="1:19" ht="4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10" t="s">
        <v>8312</v>
      </c>
      <c r="P1566" t="s">
        <v>8352</v>
      </c>
      <c r="Q1566" s="15">
        <f t="shared" si="72"/>
        <v>42387.7268287037</v>
      </c>
      <c r="R1566" s="17">
        <f t="shared" si="73"/>
        <v>42402.7268287037</v>
      </c>
      <c r="S1566">
        <f t="shared" si="74"/>
        <v>2016</v>
      </c>
    </row>
    <row r="1567" spans="1:19" ht="60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10" t="s">
        <v>8312</v>
      </c>
      <c r="P1567" t="s">
        <v>8352</v>
      </c>
      <c r="Q1567" s="15">
        <f t="shared" si="72"/>
        <v>41843.155729166669</v>
      </c>
      <c r="R1567" s="17">
        <f t="shared" si="73"/>
        <v>41873.155729166669</v>
      </c>
      <c r="S1567">
        <f t="shared" si="74"/>
        <v>2014</v>
      </c>
    </row>
    <row r="1568" spans="1:19" ht="6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10" t="s">
        <v>8312</v>
      </c>
      <c r="P1568" t="s">
        <v>8352</v>
      </c>
      <c r="Q1568" s="15">
        <f t="shared" si="72"/>
        <v>41862.803078703706</v>
      </c>
      <c r="R1568" s="17">
        <f t="shared" si="73"/>
        <v>41892.202777777777</v>
      </c>
      <c r="S1568">
        <f t="shared" si="74"/>
        <v>2014</v>
      </c>
    </row>
    <row r="1569" spans="1:19" ht="4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10" t="s">
        <v>8312</v>
      </c>
      <c r="P1569" t="s">
        <v>8352</v>
      </c>
      <c r="Q1569" s="15">
        <f t="shared" si="72"/>
        <v>42443.989050925928</v>
      </c>
      <c r="R1569" s="17">
        <f t="shared" si="73"/>
        <v>42487.552777777775</v>
      </c>
      <c r="S1569">
        <f t="shared" si="74"/>
        <v>2016</v>
      </c>
    </row>
    <row r="1570" spans="1:19" ht="6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10" t="s">
        <v>8312</v>
      </c>
      <c r="P1570" t="s">
        <v>8352</v>
      </c>
      <c r="Q1570" s="15">
        <f t="shared" si="72"/>
        <v>41975.901180555549</v>
      </c>
      <c r="R1570" s="17">
        <f t="shared" si="73"/>
        <v>42004.890277777777</v>
      </c>
      <c r="S1570">
        <f t="shared" si="74"/>
        <v>2014</v>
      </c>
    </row>
    <row r="1571" spans="1:19" ht="6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10" t="s">
        <v>8312</v>
      </c>
      <c r="P1571" t="s">
        <v>8352</v>
      </c>
      <c r="Q1571" s="15">
        <f t="shared" si="72"/>
        <v>42139.014525462961</v>
      </c>
      <c r="R1571" s="17">
        <f t="shared" si="73"/>
        <v>42169.014525462961</v>
      </c>
      <c r="S1571">
        <f t="shared" si="74"/>
        <v>2015</v>
      </c>
    </row>
    <row r="1572" spans="1:19" ht="3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10" t="s">
        <v>8312</v>
      </c>
      <c r="P1572" t="s">
        <v>8352</v>
      </c>
      <c r="Q1572" s="15">
        <f t="shared" si="72"/>
        <v>42465.16851851852</v>
      </c>
      <c r="R1572" s="17">
        <f t="shared" si="73"/>
        <v>42495.16851851852</v>
      </c>
      <c r="S1572">
        <f t="shared" si="74"/>
        <v>2016</v>
      </c>
    </row>
    <row r="1573" spans="1:19" ht="15.75" x14ac:dyDescent="0.25">
      <c r="A1573">
        <v>3861</v>
      </c>
      <c r="B1573" s="3" t="s">
        <v>3858</v>
      </c>
      <c r="C1573" s="3" t="s">
        <v>7970</v>
      </c>
      <c r="D1573" s="6">
        <v>2000</v>
      </c>
      <c r="E1573" s="8">
        <v>100</v>
      </c>
      <c r="F1573" t="s">
        <v>8220</v>
      </c>
      <c r="G1573" t="s">
        <v>8223</v>
      </c>
      <c r="H1573" t="s">
        <v>8245</v>
      </c>
      <c r="I1573">
        <v>1415828820</v>
      </c>
      <c r="J1573">
        <v>1412258977</v>
      </c>
      <c r="K1573" t="b">
        <v>0</v>
      </c>
      <c r="L1573">
        <v>1</v>
      </c>
      <c r="M1573" t="b">
        <v>0</v>
      </c>
      <c r="N1573" t="s">
        <v>8269</v>
      </c>
      <c r="O1573" s="10" t="s">
        <v>8312</v>
      </c>
      <c r="P1573" t="s">
        <v>8313</v>
      </c>
      <c r="Q1573" s="15">
        <f t="shared" si="72"/>
        <v>41914.590011574073</v>
      </c>
      <c r="R1573" s="17">
        <f t="shared" si="73"/>
        <v>41955.907638888893</v>
      </c>
      <c r="S1573">
        <f t="shared" si="74"/>
        <v>2014</v>
      </c>
    </row>
    <row r="1574" spans="1:19" ht="30" x14ac:dyDescent="0.25">
      <c r="A1574">
        <v>3862</v>
      </c>
      <c r="B1574" s="3" t="s">
        <v>3859</v>
      </c>
      <c r="C1574" s="3" t="s">
        <v>7971</v>
      </c>
      <c r="D1574" s="6">
        <v>7500</v>
      </c>
      <c r="E1574" s="8">
        <v>1</v>
      </c>
      <c r="F1574" t="s">
        <v>8220</v>
      </c>
      <c r="G1574" t="s">
        <v>8223</v>
      </c>
      <c r="H1574" t="s">
        <v>8245</v>
      </c>
      <c r="I1574">
        <v>1473699540</v>
      </c>
      <c r="J1574">
        <v>1472451356</v>
      </c>
      <c r="K1574" t="b">
        <v>0</v>
      </c>
      <c r="L1574">
        <v>1</v>
      </c>
      <c r="M1574" t="b">
        <v>0</v>
      </c>
      <c r="N1574" t="s">
        <v>8269</v>
      </c>
      <c r="O1574" s="10" t="s">
        <v>8312</v>
      </c>
      <c r="P1574" t="s">
        <v>8313</v>
      </c>
      <c r="Q1574" s="15">
        <f t="shared" si="72"/>
        <v>42611.261064814811</v>
      </c>
      <c r="R1574" s="17">
        <f t="shared" si="73"/>
        <v>42625.707638888889</v>
      </c>
      <c r="S1574">
        <f t="shared" si="74"/>
        <v>2016</v>
      </c>
    </row>
    <row r="1575" spans="1:19" ht="60" x14ac:dyDescent="0.25">
      <c r="A1575">
        <v>3863</v>
      </c>
      <c r="B1575" s="3" t="s">
        <v>3860</v>
      </c>
      <c r="C1575" s="3" t="s">
        <v>7972</v>
      </c>
      <c r="D1575" s="6">
        <v>6000</v>
      </c>
      <c r="E1575" s="8">
        <v>0</v>
      </c>
      <c r="F1575" t="s">
        <v>8220</v>
      </c>
      <c r="G1575" t="s">
        <v>8223</v>
      </c>
      <c r="H1575" t="s">
        <v>8245</v>
      </c>
      <c r="I1575">
        <v>1446739905</v>
      </c>
      <c r="J1575">
        <v>1441552305</v>
      </c>
      <c r="K1575" t="b">
        <v>0</v>
      </c>
      <c r="L1575">
        <v>0</v>
      </c>
      <c r="M1575" t="b">
        <v>0</v>
      </c>
      <c r="N1575" t="s">
        <v>8269</v>
      </c>
      <c r="O1575" s="10" t="s">
        <v>8312</v>
      </c>
      <c r="P1575" t="s">
        <v>8313</v>
      </c>
      <c r="Q1575" s="15">
        <f t="shared" si="72"/>
        <v>42253.633159722223</v>
      </c>
      <c r="R1575" s="17">
        <f t="shared" si="73"/>
        <v>42313.674826388888</v>
      </c>
      <c r="S1575">
        <f t="shared" si="74"/>
        <v>2015</v>
      </c>
    </row>
    <row r="1576" spans="1:19" ht="60" x14ac:dyDescent="0.25">
      <c r="A1576">
        <v>3864</v>
      </c>
      <c r="B1576" s="3" t="s">
        <v>3861</v>
      </c>
      <c r="C1576" s="3" t="s">
        <v>7973</v>
      </c>
      <c r="D1576" s="6">
        <v>5000</v>
      </c>
      <c r="E1576" s="8">
        <v>60</v>
      </c>
      <c r="F1576" t="s">
        <v>8220</v>
      </c>
      <c r="G1576" t="s">
        <v>8223</v>
      </c>
      <c r="H1576" t="s">
        <v>8245</v>
      </c>
      <c r="I1576">
        <v>1447799054</v>
      </c>
      <c r="J1576">
        <v>1445203454</v>
      </c>
      <c r="K1576" t="b">
        <v>0</v>
      </c>
      <c r="L1576">
        <v>3</v>
      </c>
      <c r="M1576" t="b">
        <v>0</v>
      </c>
      <c r="N1576" t="s">
        <v>8269</v>
      </c>
      <c r="O1576" s="10" t="s">
        <v>8312</v>
      </c>
      <c r="P1576" t="s">
        <v>8313</v>
      </c>
      <c r="Q1576" s="15">
        <f t="shared" si="72"/>
        <v>42295.891828703709</v>
      </c>
      <c r="R1576" s="17">
        <f t="shared" si="73"/>
        <v>42325.933495370366</v>
      </c>
      <c r="S1576">
        <f t="shared" si="74"/>
        <v>2015</v>
      </c>
    </row>
    <row r="1577" spans="1:19" ht="45" x14ac:dyDescent="0.25">
      <c r="A1577">
        <v>3865</v>
      </c>
      <c r="B1577" s="3" t="s">
        <v>3862</v>
      </c>
      <c r="C1577" s="3" t="s">
        <v>7974</v>
      </c>
      <c r="D1577" s="6">
        <v>2413</v>
      </c>
      <c r="E1577" s="8">
        <v>650</v>
      </c>
      <c r="F1577" t="s">
        <v>8220</v>
      </c>
      <c r="G1577" t="s">
        <v>8228</v>
      </c>
      <c r="H1577" t="s">
        <v>8250</v>
      </c>
      <c r="I1577">
        <v>1409376600</v>
      </c>
      <c r="J1577">
        <v>1405957098</v>
      </c>
      <c r="K1577" t="b">
        <v>0</v>
      </c>
      <c r="L1577">
        <v>14</v>
      </c>
      <c r="M1577" t="b">
        <v>0</v>
      </c>
      <c r="N1577" t="s">
        <v>8269</v>
      </c>
      <c r="O1577" s="10" t="s">
        <v>8312</v>
      </c>
      <c r="P1577" t="s">
        <v>8313</v>
      </c>
      <c r="Q1577" s="15">
        <f t="shared" si="72"/>
        <v>41841.651597222226</v>
      </c>
      <c r="R1577" s="17">
        <f t="shared" si="73"/>
        <v>41881.229166666664</v>
      </c>
      <c r="S1577">
        <f t="shared" si="74"/>
        <v>2014</v>
      </c>
    </row>
    <row r="1578" spans="1:19" ht="30" x14ac:dyDescent="0.25">
      <c r="A1578">
        <v>3866</v>
      </c>
      <c r="B1578" s="3" t="s">
        <v>3863</v>
      </c>
      <c r="C1578" s="3" t="s">
        <v>7975</v>
      </c>
      <c r="D1578" s="6">
        <v>2000</v>
      </c>
      <c r="E1578" s="8">
        <v>11</v>
      </c>
      <c r="F1578" t="s">
        <v>8220</v>
      </c>
      <c r="G1578" t="s">
        <v>8223</v>
      </c>
      <c r="H1578" t="s">
        <v>8245</v>
      </c>
      <c r="I1578">
        <v>1458703740</v>
      </c>
      <c r="J1578">
        <v>1454453021</v>
      </c>
      <c r="K1578" t="b">
        <v>0</v>
      </c>
      <c r="L1578">
        <v>2</v>
      </c>
      <c r="M1578" t="b">
        <v>0</v>
      </c>
      <c r="N1578" t="s">
        <v>8269</v>
      </c>
      <c r="O1578" s="10" t="s">
        <v>8312</v>
      </c>
      <c r="P1578" t="s">
        <v>8313</v>
      </c>
      <c r="Q1578" s="15">
        <f t="shared" si="72"/>
        <v>42402.947002314817</v>
      </c>
      <c r="R1578" s="17">
        <f t="shared" si="73"/>
        <v>42452.145138888889</v>
      </c>
      <c r="S1578">
        <f t="shared" si="74"/>
        <v>2016</v>
      </c>
    </row>
    <row r="1579" spans="1:19" ht="45" x14ac:dyDescent="0.25">
      <c r="A1579">
        <v>3867</v>
      </c>
      <c r="B1579" s="3" t="s">
        <v>3864</v>
      </c>
      <c r="C1579" s="3" t="s">
        <v>7976</v>
      </c>
      <c r="D1579" s="6">
        <v>2000</v>
      </c>
      <c r="E1579" s="8">
        <v>251</v>
      </c>
      <c r="F1579" t="s">
        <v>8220</v>
      </c>
      <c r="G1579" t="s">
        <v>8223</v>
      </c>
      <c r="H1579" t="s">
        <v>8245</v>
      </c>
      <c r="I1579">
        <v>1466278339</v>
      </c>
      <c r="J1579">
        <v>1463686339</v>
      </c>
      <c r="K1579" t="b">
        <v>0</v>
      </c>
      <c r="L1579">
        <v>5</v>
      </c>
      <c r="M1579" t="b">
        <v>0</v>
      </c>
      <c r="N1579" t="s">
        <v>8269</v>
      </c>
      <c r="O1579" s="10" t="s">
        <v>8312</v>
      </c>
      <c r="P1579" t="s">
        <v>8313</v>
      </c>
      <c r="Q1579" s="15">
        <f t="shared" si="72"/>
        <v>42509.814108796301</v>
      </c>
      <c r="R1579" s="17">
        <f t="shared" si="73"/>
        <v>42539.814108796301</v>
      </c>
      <c r="S1579">
        <f t="shared" si="74"/>
        <v>2016</v>
      </c>
    </row>
    <row r="1580" spans="1:19" ht="60" x14ac:dyDescent="0.25">
      <c r="A1580">
        <v>3888</v>
      </c>
      <c r="B1580" s="3" t="s">
        <v>3885</v>
      </c>
      <c r="C1580" s="3" t="s">
        <v>7996</v>
      </c>
      <c r="D1580" s="6">
        <v>2000</v>
      </c>
      <c r="E1580" s="8">
        <v>542</v>
      </c>
      <c r="F1580" t="s">
        <v>8220</v>
      </c>
      <c r="G1580" t="s">
        <v>8224</v>
      </c>
      <c r="H1580" t="s">
        <v>8246</v>
      </c>
      <c r="I1580">
        <v>1488114358</v>
      </c>
      <c r="J1580">
        <v>1485522358</v>
      </c>
      <c r="K1580" t="b">
        <v>0</v>
      </c>
      <c r="L1580">
        <v>14</v>
      </c>
      <c r="M1580" t="b">
        <v>0</v>
      </c>
      <c r="N1580" t="s">
        <v>8269</v>
      </c>
      <c r="O1580" s="10" t="s">
        <v>8312</v>
      </c>
      <c r="P1580" t="s">
        <v>8313</v>
      </c>
      <c r="Q1580" s="15">
        <f t="shared" si="72"/>
        <v>42762.545810185184</v>
      </c>
      <c r="R1580" s="17">
        <f t="shared" si="73"/>
        <v>42792.545810185184</v>
      </c>
      <c r="S1580">
        <f t="shared" si="74"/>
        <v>2017</v>
      </c>
    </row>
    <row r="1581" spans="1:19" ht="45" x14ac:dyDescent="0.25">
      <c r="A1581">
        <v>3889</v>
      </c>
      <c r="B1581" s="3" t="s">
        <v>3886</v>
      </c>
      <c r="C1581" s="3" t="s">
        <v>7997</v>
      </c>
      <c r="D1581" s="6">
        <v>8000</v>
      </c>
      <c r="E1581" s="8">
        <v>118</v>
      </c>
      <c r="F1581" t="s">
        <v>8220</v>
      </c>
      <c r="G1581" t="s">
        <v>8223</v>
      </c>
      <c r="H1581" t="s">
        <v>8245</v>
      </c>
      <c r="I1581">
        <v>1420413960</v>
      </c>
      <c r="J1581">
        <v>1417651630</v>
      </c>
      <c r="K1581" t="b">
        <v>0</v>
      </c>
      <c r="L1581">
        <v>9</v>
      </c>
      <c r="M1581" t="b">
        <v>0</v>
      </c>
      <c r="N1581" t="s">
        <v>8269</v>
      </c>
      <c r="O1581" s="10" t="s">
        <v>8312</v>
      </c>
      <c r="P1581" t="s">
        <v>8313</v>
      </c>
      <c r="Q1581" s="15">
        <f t="shared" si="72"/>
        <v>41977.004976851851</v>
      </c>
      <c r="R1581" s="17">
        <f t="shared" si="73"/>
        <v>42008.976388888885</v>
      </c>
      <c r="S1581">
        <f t="shared" si="74"/>
        <v>2014</v>
      </c>
    </row>
    <row r="1582" spans="1:19" ht="60" x14ac:dyDescent="0.25">
      <c r="A1582">
        <v>3890</v>
      </c>
      <c r="B1582" s="3" t="s">
        <v>3887</v>
      </c>
      <c r="C1582" s="3" t="s">
        <v>7998</v>
      </c>
      <c r="D1582" s="6">
        <v>15000</v>
      </c>
      <c r="E1582" s="8">
        <v>2524</v>
      </c>
      <c r="F1582" t="s">
        <v>8220</v>
      </c>
      <c r="G1582" t="s">
        <v>8223</v>
      </c>
      <c r="H1582" t="s">
        <v>8245</v>
      </c>
      <c r="I1582">
        <v>1439662344</v>
      </c>
      <c r="J1582">
        <v>1434478344</v>
      </c>
      <c r="K1582" t="b">
        <v>0</v>
      </c>
      <c r="L1582">
        <v>8</v>
      </c>
      <c r="M1582" t="b">
        <v>0</v>
      </c>
      <c r="N1582" t="s">
        <v>8269</v>
      </c>
      <c r="O1582" s="10" t="s">
        <v>8312</v>
      </c>
      <c r="P1582" t="s">
        <v>8313</v>
      </c>
      <c r="Q1582" s="15">
        <f t="shared" si="72"/>
        <v>42171.758611111116</v>
      </c>
      <c r="R1582" s="17">
        <f t="shared" si="73"/>
        <v>42231.758611111116</v>
      </c>
      <c r="S1582">
        <f t="shared" si="74"/>
        <v>2015</v>
      </c>
    </row>
    <row r="1583" spans="1:19" ht="30" x14ac:dyDescent="0.25">
      <c r="A1583">
        <v>3891</v>
      </c>
      <c r="B1583" s="3" t="s">
        <v>3888</v>
      </c>
      <c r="C1583" s="3" t="s">
        <v>7999</v>
      </c>
      <c r="D1583" s="6">
        <v>800</v>
      </c>
      <c r="E1583" s="8">
        <v>260</v>
      </c>
      <c r="F1583" t="s">
        <v>8220</v>
      </c>
      <c r="G1583" t="s">
        <v>8223</v>
      </c>
      <c r="H1583" t="s">
        <v>8245</v>
      </c>
      <c r="I1583">
        <v>1427086740</v>
      </c>
      <c r="J1583">
        <v>1424488244</v>
      </c>
      <c r="K1583" t="b">
        <v>0</v>
      </c>
      <c r="L1583">
        <v>7</v>
      </c>
      <c r="M1583" t="b">
        <v>0</v>
      </c>
      <c r="N1583" t="s">
        <v>8269</v>
      </c>
      <c r="O1583" s="10" t="s">
        <v>8312</v>
      </c>
      <c r="P1583" t="s">
        <v>8313</v>
      </c>
      <c r="Q1583" s="15">
        <f t="shared" si="72"/>
        <v>42056.1324537037</v>
      </c>
      <c r="R1583" s="17">
        <f t="shared" si="73"/>
        <v>42086.207638888889</v>
      </c>
      <c r="S1583">
        <f t="shared" si="74"/>
        <v>2015</v>
      </c>
    </row>
    <row r="1584" spans="1:19" ht="60" x14ac:dyDescent="0.25">
      <c r="A1584">
        <v>3892</v>
      </c>
      <c r="B1584" s="3" t="s">
        <v>3889</v>
      </c>
      <c r="C1584" s="3" t="s">
        <v>8000</v>
      </c>
      <c r="D1584" s="6">
        <v>1000</v>
      </c>
      <c r="E1584" s="8">
        <v>0</v>
      </c>
      <c r="F1584" t="s">
        <v>8220</v>
      </c>
      <c r="G1584" t="s">
        <v>8223</v>
      </c>
      <c r="H1584" t="s">
        <v>8245</v>
      </c>
      <c r="I1584">
        <v>1408863600</v>
      </c>
      <c r="J1584">
        <v>1408203557</v>
      </c>
      <c r="K1584" t="b">
        <v>0</v>
      </c>
      <c r="L1584">
        <v>0</v>
      </c>
      <c r="M1584" t="b">
        <v>0</v>
      </c>
      <c r="N1584" t="s">
        <v>8269</v>
      </c>
      <c r="O1584" s="10" t="s">
        <v>8312</v>
      </c>
      <c r="P1584" t="s">
        <v>8313</v>
      </c>
      <c r="Q1584" s="15">
        <f t="shared" si="72"/>
        <v>41867.652280092596</v>
      </c>
      <c r="R1584" s="17">
        <f t="shared" si="73"/>
        <v>41875.291666666664</v>
      </c>
      <c r="S1584">
        <f t="shared" si="74"/>
        <v>2014</v>
      </c>
    </row>
    <row r="1585" spans="1:19" ht="60" x14ac:dyDescent="0.25">
      <c r="A1585">
        <v>3893</v>
      </c>
      <c r="B1585" s="3" t="s">
        <v>3890</v>
      </c>
      <c r="C1585" s="3" t="s">
        <v>8001</v>
      </c>
      <c r="D1585" s="6">
        <v>50000</v>
      </c>
      <c r="E1585" s="8">
        <v>10775</v>
      </c>
      <c r="F1585" t="s">
        <v>8220</v>
      </c>
      <c r="G1585" t="s">
        <v>8223</v>
      </c>
      <c r="H1585" t="s">
        <v>8245</v>
      </c>
      <c r="I1585">
        <v>1404194400</v>
      </c>
      <c r="J1585">
        <v>1400600840</v>
      </c>
      <c r="K1585" t="b">
        <v>0</v>
      </c>
      <c r="L1585">
        <v>84</v>
      </c>
      <c r="M1585" t="b">
        <v>0</v>
      </c>
      <c r="N1585" t="s">
        <v>8269</v>
      </c>
      <c r="O1585" s="10" t="s">
        <v>8312</v>
      </c>
      <c r="P1585" t="s">
        <v>8313</v>
      </c>
      <c r="Q1585" s="15">
        <f t="shared" si="72"/>
        <v>41779.657870370371</v>
      </c>
      <c r="R1585" s="17">
        <f t="shared" si="73"/>
        <v>41821.25</v>
      </c>
      <c r="S1585">
        <f t="shared" si="74"/>
        <v>2014</v>
      </c>
    </row>
    <row r="1586" spans="1:19" ht="60" x14ac:dyDescent="0.25">
      <c r="A1586">
        <v>3894</v>
      </c>
      <c r="B1586" s="3" t="s">
        <v>3891</v>
      </c>
      <c r="C1586" s="3" t="s">
        <v>8002</v>
      </c>
      <c r="D1586" s="6">
        <v>15000</v>
      </c>
      <c r="E1586" s="8">
        <v>520</v>
      </c>
      <c r="F1586" t="s">
        <v>8220</v>
      </c>
      <c r="G1586" t="s">
        <v>8223</v>
      </c>
      <c r="H1586" t="s">
        <v>8245</v>
      </c>
      <c r="I1586">
        <v>1481000340</v>
      </c>
      <c r="J1586">
        <v>1478386812</v>
      </c>
      <c r="K1586" t="b">
        <v>0</v>
      </c>
      <c r="L1586">
        <v>11</v>
      </c>
      <c r="M1586" t="b">
        <v>0</v>
      </c>
      <c r="N1586" t="s">
        <v>8269</v>
      </c>
      <c r="O1586" s="10" t="s">
        <v>8312</v>
      </c>
      <c r="P1586" t="s">
        <v>8313</v>
      </c>
      <c r="Q1586" s="15">
        <f t="shared" si="72"/>
        <v>42679.958472222221</v>
      </c>
      <c r="R1586" s="17">
        <f t="shared" si="73"/>
        <v>42710.207638888889</v>
      </c>
      <c r="S1586">
        <f t="shared" si="74"/>
        <v>2016</v>
      </c>
    </row>
    <row r="1587" spans="1:19" ht="60" x14ac:dyDescent="0.25">
      <c r="A1587">
        <v>3895</v>
      </c>
      <c r="B1587" s="3" t="s">
        <v>3892</v>
      </c>
      <c r="C1587" s="3" t="s">
        <v>8003</v>
      </c>
      <c r="D1587" s="6">
        <v>1000</v>
      </c>
      <c r="E1587" s="8">
        <v>50</v>
      </c>
      <c r="F1587" t="s">
        <v>8220</v>
      </c>
      <c r="G1587" t="s">
        <v>8223</v>
      </c>
      <c r="H1587" t="s">
        <v>8245</v>
      </c>
      <c r="I1587">
        <v>1425103218</v>
      </c>
      <c r="J1587">
        <v>1422424818</v>
      </c>
      <c r="K1587" t="b">
        <v>0</v>
      </c>
      <c r="L1587">
        <v>1</v>
      </c>
      <c r="M1587" t="b">
        <v>0</v>
      </c>
      <c r="N1587" t="s">
        <v>8269</v>
      </c>
      <c r="O1587" s="10" t="s">
        <v>8312</v>
      </c>
      <c r="P1587" t="s">
        <v>8313</v>
      </c>
      <c r="Q1587" s="15">
        <f t="shared" si="72"/>
        <v>42032.250208333338</v>
      </c>
      <c r="R1587" s="17">
        <f t="shared" si="73"/>
        <v>42063.250208333338</v>
      </c>
      <c r="S1587">
        <f t="shared" si="74"/>
        <v>2015</v>
      </c>
    </row>
    <row r="1588" spans="1:19" ht="60" x14ac:dyDescent="0.25">
      <c r="A1588">
        <v>3896</v>
      </c>
      <c r="B1588" s="3" t="s">
        <v>3893</v>
      </c>
      <c r="C1588" s="3" t="s">
        <v>8004</v>
      </c>
      <c r="D1588" s="6">
        <v>1600</v>
      </c>
      <c r="E1588" s="8">
        <v>170</v>
      </c>
      <c r="F1588" t="s">
        <v>8220</v>
      </c>
      <c r="G1588" t="s">
        <v>8223</v>
      </c>
      <c r="H1588" t="s">
        <v>8245</v>
      </c>
      <c r="I1588">
        <v>1402979778</v>
      </c>
      <c r="J1588">
        <v>1401770178</v>
      </c>
      <c r="K1588" t="b">
        <v>0</v>
      </c>
      <c r="L1588">
        <v>4</v>
      </c>
      <c r="M1588" t="b">
        <v>0</v>
      </c>
      <c r="N1588" t="s">
        <v>8269</v>
      </c>
      <c r="O1588" s="10" t="s">
        <v>8312</v>
      </c>
      <c r="P1588" t="s">
        <v>8313</v>
      </c>
      <c r="Q1588" s="15">
        <f t="shared" si="72"/>
        <v>41793.191875000004</v>
      </c>
      <c r="R1588" s="17">
        <f t="shared" si="73"/>
        <v>41807.191875000004</v>
      </c>
      <c r="S1588">
        <f t="shared" si="74"/>
        <v>2014</v>
      </c>
    </row>
    <row r="1589" spans="1:19" ht="60" x14ac:dyDescent="0.25">
      <c r="A1589">
        <v>3897</v>
      </c>
      <c r="B1589" s="3" t="s">
        <v>3894</v>
      </c>
      <c r="C1589" s="3" t="s">
        <v>8005</v>
      </c>
      <c r="D1589" s="6">
        <v>2500</v>
      </c>
      <c r="E1589" s="8">
        <v>440</v>
      </c>
      <c r="F1589" t="s">
        <v>8220</v>
      </c>
      <c r="G1589" t="s">
        <v>8227</v>
      </c>
      <c r="H1589" t="s">
        <v>8249</v>
      </c>
      <c r="I1589">
        <v>1420750683</v>
      </c>
      <c r="J1589">
        <v>1418158683</v>
      </c>
      <c r="K1589" t="b">
        <v>0</v>
      </c>
      <c r="L1589">
        <v>10</v>
      </c>
      <c r="M1589" t="b">
        <v>0</v>
      </c>
      <c r="N1589" t="s">
        <v>8269</v>
      </c>
      <c r="O1589" s="10" t="s">
        <v>8312</v>
      </c>
      <c r="P1589" t="s">
        <v>8313</v>
      </c>
      <c r="Q1589" s="15">
        <f t="shared" si="72"/>
        <v>41982.87364583333</v>
      </c>
      <c r="R1589" s="17">
        <f t="shared" si="73"/>
        <v>42012.87364583333</v>
      </c>
      <c r="S1589">
        <f t="shared" si="74"/>
        <v>2014</v>
      </c>
    </row>
    <row r="1590" spans="1:19" ht="60" x14ac:dyDescent="0.25">
      <c r="A1590">
        <v>3898</v>
      </c>
      <c r="B1590" s="3" t="s">
        <v>3895</v>
      </c>
      <c r="C1590" s="3" t="s">
        <v>8006</v>
      </c>
      <c r="D1590" s="6">
        <v>2500</v>
      </c>
      <c r="E1590" s="8">
        <v>814</v>
      </c>
      <c r="F1590" t="s">
        <v>8220</v>
      </c>
      <c r="G1590" t="s">
        <v>8224</v>
      </c>
      <c r="H1590" t="s">
        <v>8246</v>
      </c>
      <c r="I1590">
        <v>1439827200</v>
      </c>
      <c r="J1590">
        <v>1436355270</v>
      </c>
      <c r="K1590" t="b">
        <v>0</v>
      </c>
      <c r="L1590">
        <v>16</v>
      </c>
      <c r="M1590" t="b">
        <v>0</v>
      </c>
      <c r="N1590" t="s">
        <v>8269</v>
      </c>
      <c r="O1590" s="10" t="s">
        <v>8312</v>
      </c>
      <c r="P1590" t="s">
        <v>8313</v>
      </c>
      <c r="Q1590" s="15">
        <f t="shared" si="72"/>
        <v>42193.482291666667</v>
      </c>
      <c r="R1590" s="17">
        <f t="shared" si="73"/>
        <v>42233.666666666672</v>
      </c>
      <c r="S1590">
        <f t="shared" si="74"/>
        <v>2015</v>
      </c>
    </row>
    <row r="1591" spans="1:19" ht="45" x14ac:dyDescent="0.25">
      <c r="A1591">
        <v>3899</v>
      </c>
      <c r="B1591" s="3" t="s">
        <v>3896</v>
      </c>
      <c r="C1591" s="3" t="s">
        <v>8007</v>
      </c>
      <c r="D1591" s="6">
        <v>10000</v>
      </c>
      <c r="E1591" s="8">
        <v>125</v>
      </c>
      <c r="F1591" t="s">
        <v>8220</v>
      </c>
      <c r="G1591" t="s">
        <v>8223</v>
      </c>
      <c r="H1591" t="s">
        <v>8245</v>
      </c>
      <c r="I1591">
        <v>1407868561</v>
      </c>
      <c r="J1591">
        <v>1406140561</v>
      </c>
      <c r="K1591" t="b">
        <v>0</v>
      </c>
      <c r="L1591">
        <v>2</v>
      </c>
      <c r="M1591" t="b">
        <v>0</v>
      </c>
      <c r="N1591" t="s">
        <v>8269</v>
      </c>
      <c r="O1591" s="10" t="s">
        <v>8312</v>
      </c>
      <c r="P1591" t="s">
        <v>8313</v>
      </c>
      <c r="Q1591" s="15">
        <f t="shared" si="72"/>
        <v>41843.775011574071</v>
      </c>
      <c r="R1591" s="17">
        <f t="shared" si="73"/>
        <v>41863.775011574071</v>
      </c>
      <c r="S1591">
        <f t="shared" si="74"/>
        <v>2014</v>
      </c>
    </row>
    <row r="1592" spans="1:19" ht="45" x14ac:dyDescent="0.25">
      <c r="A1592">
        <v>3900</v>
      </c>
      <c r="B1592" s="3" t="s">
        <v>3897</v>
      </c>
      <c r="C1592" s="3" t="s">
        <v>8008</v>
      </c>
      <c r="D1592" s="6">
        <v>2500</v>
      </c>
      <c r="E1592" s="8">
        <v>135</v>
      </c>
      <c r="F1592" t="s">
        <v>8220</v>
      </c>
      <c r="G1592" t="s">
        <v>8223</v>
      </c>
      <c r="H1592" t="s">
        <v>8245</v>
      </c>
      <c r="I1592">
        <v>1433988791</v>
      </c>
      <c r="J1592">
        <v>1431396791</v>
      </c>
      <c r="K1592" t="b">
        <v>0</v>
      </c>
      <c r="L1592">
        <v>5</v>
      </c>
      <c r="M1592" t="b">
        <v>0</v>
      </c>
      <c r="N1592" t="s">
        <v>8269</v>
      </c>
      <c r="O1592" s="10" t="s">
        <v>8312</v>
      </c>
      <c r="P1592" t="s">
        <v>8313</v>
      </c>
      <c r="Q1592" s="15">
        <f t="shared" si="72"/>
        <v>42136.092488425929</v>
      </c>
      <c r="R1592" s="17">
        <f t="shared" si="73"/>
        <v>42166.092488425929</v>
      </c>
      <c r="S1592">
        <f t="shared" si="74"/>
        <v>2015</v>
      </c>
    </row>
    <row r="1593" spans="1:19" ht="60" x14ac:dyDescent="0.25">
      <c r="A1593">
        <v>3901</v>
      </c>
      <c r="B1593" s="3" t="s">
        <v>3898</v>
      </c>
      <c r="C1593" s="3" t="s">
        <v>8009</v>
      </c>
      <c r="D1593" s="6">
        <v>3000</v>
      </c>
      <c r="E1593" s="8">
        <v>25</v>
      </c>
      <c r="F1593" t="s">
        <v>8220</v>
      </c>
      <c r="G1593" t="s">
        <v>8223</v>
      </c>
      <c r="H1593" t="s">
        <v>8245</v>
      </c>
      <c r="I1593">
        <v>1450554599</v>
      </c>
      <c r="J1593">
        <v>1447098599</v>
      </c>
      <c r="K1593" t="b">
        <v>0</v>
      </c>
      <c r="L1593">
        <v>1</v>
      </c>
      <c r="M1593" t="b">
        <v>0</v>
      </c>
      <c r="N1593" t="s">
        <v>8269</v>
      </c>
      <c r="O1593" s="10" t="s">
        <v>8312</v>
      </c>
      <c r="P1593" t="s">
        <v>8313</v>
      </c>
      <c r="Q1593" s="15">
        <f t="shared" si="72"/>
        <v>42317.826377314821</v>
      </c>
      <c r="R1593" s="17">
        <f t="shared" si="73"/>
        <v>42357.826377314821</v>
      </c>
      <c r="S1593">
        <f t="shared" si="74"/>
        <v>2015</v>
      </c>
    </row>
    <row r="1594" spans="1:19" ht="60" x14ac:dyDescent="0.25">
      <c r="A1594">
        <v>3902</v>
      </c>
      <c r="B1594" s="3" t="s">
        <v>3899</v>
      </c>
      <c r="C1594" s="3" t="s">
        <v>8010</v>
      </c>
      <c r="D1594" s="6">
        <v>3000</v>
      </c>
      <c r="E1594" s="8">
        <v>1465</v>
      </c>
      <c r="F1594" t="s">
        <v>8220</v>
      </c>
      <c r="G1594" t="s">
        <v>8224</v>
      </c>
      <c r="H1594" t="s">
        <v>8246</v>
      </c>
      <c r="I1594">
        <v>1479125642</v>
      </c>
      <c r="J1594">
        <v>1476962042</v>
      </c>
      <c r="K1594" t="b">
        <v>0</v>
      </c>
      <c r="L1594">
        <v>31</v>
      </c>
      <c r="M1594" t="b">
        <v>0</v>
      </c>
      <c r="N1594" t="s">
        <v>8269</v>
      </c>
      <c r="O1594" s="10" t="s">
        <v>8312</v>
      </c>
      <c r="P1594" t="s">
        <v>8313</v>
      </c>
      <c r="Q1594" s="15">
        <f t="shared" si="72"/>
        <v>42663.468078703707</v>
      </c>
      <c r="R1594" s="17">
        <f t="shared" si="73"/>
        <v>42688.509745370371</v>
      </c>
      <c r="S1594">
        <f t="shared" si="74"/>
        <v>2016</v>
      </c>
    </row>
    <row r="1595" spans="1:19" ht="60" x14ac:dyDescent="0.25">
      <c r="A1595">
        <v>3903</v>
      </c>
      <c r="B1595" s="3" t="s">
        <v>3900</v>
      </c>
      <c r="C1595" s="3" t="s">
        <v>8011</v>
      </c>
      <c r="D1595" s="6">
        <v>1500</v>
      </c>
      <c r="E1595" s="8">
        <v>0</v>
      </c>
      <c r="F1595" t="s">
        <v>8220</v>
      </c>
      <c r="G1595" t="s">
        <v>8223</v>
      </c>
      <c r="H1595" t="s">
        <v>8245</v>
      </c>
      <c r="I1595">
        <v>1439581080</v>
      </c>
      <c r="J1595">
        <v>1435709765</v>
      </c>
      <c r="K1595" t="b">
        <v>0</v>
      </c>
      <c r="L1595">
        <v>0</v>
      </c>
      <c r="M1595" t="b">
        <v>0</v>
      </c>
      <c r="N1595" t="s">
        <v>8269</v>
      </c>
      <c r="O1595" s="10" t="s">
        <v>8312</v>
      </c>
      <c r="P1595" t="s">
        <v>8313</v>
      </c>
      <c r="Q1595" s="15">
        <f t="shared" si="72"/>
        <v>42186.01116898148</v>
      </c>
      <c r="R1595" s="17">
        <f t="shared" si="73"/>
        <v>42230.818055555559</v>
      </c>
      <c r="S1595">
        <f t="shared" si="74"/>
        <v>2015</v>
      </c>
    </row>
    <row r="1596" spans="1:19" ht="30" x14ac:dyDescent="0.25">
      <c r="A1596">
        <v>3904</v>
      </c>
      <c r="B1596" s="3" t="s">
        <v>3901</v>
      </c>
      <c r="C1596" s="3" t="s">
        <v>8012</v>
      </c>
      <c r="D1596" s="6">
        <v>10000</v>
      </c>
      <c r="E1596" s="8">
        <v>3</v>
      </c>
      <c r="F1596" t="s">
        <v>8220</v>
      </c>
      <c r="G1596" t="s">
        <v>8223</v>
      </c>
      <c r="H1596" t="s">
        <v>8245</v>
      </c>
      <c r="I1596">
        <v>1429074240</v>
      </c>
      <c r="J1596">
        <v>1427866200</v>
      </c>
      <c r="K1596" t="b">
        <v>0</v>
      </c>
      <c r="L1596">
        <v>2</v>
      </c>
      <c r="M1596" t="b">
        <v>0</v>
      </c>
      <c r="N1596" t="s">
        <v>8269</v>
      </c>
      <c r="O1596" s="10" t="s">
        <v>8312</v>
      </c>
      <c r="P1596" t="s">
        <v>8313</v>
      </c>
      <c r="Q1596" s="15">
        <f t="shared" si="72"/>
        <v>42095.229166666672</v>
      </c>
      <c r="R1596" s="17">
        <f t="shared" si="73"/>
        <v>42109.211111111115</v>
      </c>
      <c r="S1596">
        <f t="shared" si="74"/>
        <v>2015</v>
      </c>
    </row>
    <row r="1597" spans="1:19" ht="60" x14ac:dyDescent="0.25">
      <c r="A1597">
        <v>3905</v>
      </c>
      <c r="B1597" s="3" t="s">
        <v>3902</v>
      </c>
      <c r="C1597" s="3" t="s">
        <v>8013</v>
      </c>
      <c r="D1597" s="6">
        <v>1500</v>
      </c>
      <c r="E1597" s="8">
        <v>173</v>
      </c>
      <c r="F1597" t="s">
        <v>8220</v>
      </c>
      <c r="G1597" t="s">
        <v>8224</v>
      </c>
      <c r="H1597" t="s">
        <v>8246</v>
      </c>
      <c r="I1597">
        <v>1434063600</v>
      </c>
      <c r="J1597">
        <v>1430405903</v>
      </c>
      <c r="K1597" t="b">
        <v>0</v>
      </c>
      <c r="L1597">
        <v>7</v>
      </c>
      <c r="M1597" t="b">
        <v>0</v>
      </c>
      <c r="N1597" t="s">
        <v>8269</v>
      </c>
      <c r="O1597" s="10" t="s">
        <v>8312</v>
      </c>
      <c r="P1597" t="s">
        <v>8313</v>
      </c>
      <c r="Q1597" s="15">
        <f t="shared" si="72"/>
        <v>42124.623877314814</v>
      </c>
      <c r="R1597" s="17">
        <f t="shared" si="73"/>
        <v>42166.958333333328</v>
      </c>
      <c r="S1597">
        <f t="shared" si="74"/>
        <v>2015</v>
      </c>
    </row>
    <row r="1598" spans="1:19" ht="45" x14ac:dyDescent="0.25">
      <c r="A1598">
        <v>3906</v>
      </c>
      <c r="B1598" s="3" t="s">
        <v>3903</v>
      </c>
      <c r="C1598" s="3" t="s">
        <v>8014</v>
      </c>
      <c r="D1598" s="6">
        <v>1500</v>
      </c>
      <c r="E1598" s="8">
        <v>1010</v>
      </c>
      <c r="F1598" t="s">
        <v>8220</v>
      </c>
      <c r="G1598" t="s">
        <v>8224</v>
      </c>
      <c r="H1598" t="s">
        <v>8246</v>
      </c>
      <c r="I1598">
        <v>1435325100</v>
      </c>
      <c r="J1598">
        <v>1432072893</v>
      </c>
      <c r="K1598" t="b">
        <v>0</v>
      </c>
      <c r="L1598">
        <v>16</v>
      </c>
      <c r="M1598" t="b">
        <v>0</v>
      </c>
      <c r="N1598" t="s">
        <v>8269</v>
      </c>
      <c r="O1598" s="10" t="s">
        <v>8312</v>
      </c>
      <c r="P1598" t="s">
        <v>8313</v>
      </c>
      <c r="Q1598" s="15">
        <f t="shared" si="72"/>
        <v>42143.917743055557</v>
      </c>
      <c r="R1598" s="17">
        <f t="shared" si="73"/>
        <v>42181.559027777781</v>
      </c>
      <c r="S1598">
        <f t="shared" si="74"/>
        <v>2015</v>
      </c>
    </row>
    <row r="1599" spans="1:19" ht="45" x14ac:dyDescent="0.25">
      <c r="A1599">
        <v>3907</v>
      </c>
      <c r="B1599" s="3" t="s">
        <v>3904</v>
      </c>
      <c r="C1599" s="3" t="s">
        <v>8015</v>
      </c>
      <c r="D1599" s="6">
        <v>1000</v>
      </c>
      <c r="E1599" s="8">
        <v>153</v>
      </c>
      <c r="F1599" t="s">
        <v>8220</v>
      </c>
      <c r="G1599" t="s">
        <v>8223</v>
      </c>
      <c r="H1599" t="s">
        <v>8245</v>
      </c>
      <c r="I1599">
        <v>1414354080</v>
      </c>
      <c r="J1599">
        <v>1411587606</v>
      </c>
      <c r="K1599" t="b">
        <v>0</v>
      </c>
      <c r="L1599">
        <v>4</v>
      </c>
      <c r="M1599" t="b">
        <v>0</v>
      </c>
      <c r="N1599" t="s">
        <v>8269</v>
      </c>
      <c r="O1599" s="10" t="s">
        <v>8312</v>
      </c>
      <c r="P1599" t="s">
        <v>8313</v>
      </c>
      <c r="Q1599" s="15">
        <f t="shared" si="72"/>
        <v>41906.819513888891</v>
      </c>
      <c r="R1599" s="17">
        <f t="shared" si="73"/>
        <v>41938.838888888888</v>
      </c>
      <c r="S1599">
        <f t="shared" si="74"/>
        <v>2014</v>
      </c>
    </row>
    <row r="1600" spans="1:19" ht="60" x14ac:dyDescent="0.25">
      <c r="A1600">
        <v>3908</v>
      </c>
      <c r="B1600" s="3" t="s">
        <v>3905</v>
      </c>
      <c r="C1600" s="3" t="s">
        <v>8016</v>
      </c>
      <c r="D1600" s="6">
        <v>750</v>
      </c>
      <c r="E1600" s="8">
        <v>65</v>
      </c>
      <c r="F1600" t="s">
        <v>8220</v>
      </c>
      <c r="G1600" t="s">
        <v>8223</v>
      </c>
      <c r="H1600" t="s">
        <v>8245</v>
      </c>
      <c r="I1600">
        <v>1406603696</v>
      </c>
      <c r="J1600">
        <v>1405307696</v>
      </c>
      <c r="K1600" t="b">
        <v>0</v>
      </c>
      <c r="L1600">
        <v>4</v>
      </c>
      <c r="M1600" t="b">
        <v>0</v>
      </c>
      <c r="N1600" t="s">
        <v>8269</v>
      </c>
      <c r="O1600" s="10" t="s">
        <v>8312</v>
      </c>
      <c r="P1600" t="s">
        <v>8313</v>
      </c>
      <c r="Q1600" s="15">
        <f t="shared" si="72"/>
        <v>41834.135370370372</v>
      </c>
      <c r="R1600" s="17">
        <f t="shared" si="73"/>
        <v>41849.135370370372</v>
      </c>
      <c r="S1600">
        <f t="shared" si="74"/>
        <v>2014</v>
      </c>
    </row>
    <row r="1601" spans="1:19" ht="45" x14ac:dyDescent="0.25">
      <c r="A1601">
        <v>3909</v>
      </c>
      <c r="B1601" s="3" t="s">
        <v>3906</v>
      </c>
      <c r="C1601" s="3" t="s">
        <v>8017</v>
      </c>
      <c r="D1601" s="6">
        <v>60000</v>
      </c>
      <c r="E1601" s="8">
        <v>135</v>
      </c>
      <c r="F1601" t="s">
        <v>8220</v>
      </c>
      <c r="G1601" t="s">
        <v>8223</v>
      </c>
      <c r="H1601" t="s">
        <v>8245</v>
      </c>
      <c r="I1601">
        <v>1410424642</v>
      </c>
      <c r="J1601">
        <v>1407832642</v>
      </c>
      <c r="K1601" t="b">
        <v>0</v>
      </c>
      <c r="L1601">
        <v>4</v>
      </c>
      <c r="M1601" t="b">
        <v>0</v>
      </c>
      <c r="N1601" t="s">
        <v>8269</v>
      </c>
      <c r="O1601" s="10" t="s">
        <v>8312</v>
      </c>
      <c r="P1601" t="s">
        <v>8313</v>
      </c>
      <c r="Q1601" s="15">
        <f t="shared" si="72"/>
        <v>41863.359282407408</v>
      </c>
      <c r="R1601" s="17">
        <f t="shared" si="73"/>
        <v>41893.359282407408</v>
      </c>
      <c r="S1601">
        <f t="shared" si="74"/>
        <v>2014</v>
      </c>
    </row>
    <row r="1602" spans="1:19" ht="45" x14ac:dyDescent="0.25">
      <c r="A1602">
        <v>3910</v>
      </c>
      <c r="B1602" s="3" t="s">
        <v>3907</v>
      </c>
      <c r="C1602" s="3" t="s">
        <v>8018</v>
      </c>
      <c r="D1602" s="6">
        <v>6000</v>
      </c>
      <c r="E1602" s="8">
        <v>185</v>
      </c>
      <c r="F1602" t="s">
        <v>8220</v>
      </c>
      <c r="G1602" t="s">
        <v>8223</v>
      </c>
      <c r="H1602" t="s">
        <v>8245</v>
      </c>
      <c r="I1602">
        <v>1441649397</v>
      </c>
      <c r="J1602">
        <v>1439057397</v>
      </c>
      <c r="K1602" t="b">
        <v>0</v>
      </c>
      <c r="L1602">
        <v>3</v>
      </c>
      <c r="M1602" t="b">
        <v>0</v>
      </c>
      <c r="N1602" t="s">
        <v>8269</v>
      </c>
      <c r="O1602" s="10" t="s">
        <v>8312</v>
      </c>
      <c r="P1602" t="s">
        <v>8313</v>
      </c>
      <c r="Q1602" s="15">
        <f t="shared" ref="Q1602:Q1665" si="75">(((J1602/60)/60)/24)+DATE(1970,1,1)</f>
        <v>42224.756909722222</v>
      </c>
      <c r="R1602" s="17">
        <f t="shared" ref="R1602:R1665" si="76">(((I1602/60)/60)/24)+DATE(1970,1,1)</f>
        <v>42254.756909722222</v>
      </c>
      <c r="S1602">
        <f t="shared" ref="S1602:S1665" si="77">YEAR(Q:Q)</f>
        <v>2015</v>
      </c>
    </row>
    <row r="1603" spans="1:19" ht="45" x14ac:dyDescent="0.25">
      <c r="A1603">
        <v>3911</v>
      </c>
      <c r="B1603" s="3" t="s">
        <v>3908</v>
      </c>
      <c r="C1603" s="3" t="s">
        <v>8019</v>
      </c>
      <c r="D1603" s="6">
        <v>8000</v>
      </c>
      <c r="E1603" s="8">
        <v>2993</v>
      </c>
      <c r="F1603" t="s">
        <v>8220</v>
      </c>
      <c r="G1603" t="s">
        <v>8223</v>
      </c>
      <c r="H1603" t="s">
        <v>8245</v>
      </c>
      <c r="I1603">
        <v>1417033777</v>
      </c>
      <c r="J1603">
        <v>1414438177</v>
      </c>
      <c r="K1603" t="b">
        <v>0</v>
      </c>
      <c r="L1603">
        <v>36</v>
      </c>
      <c r="M1603" t="b">
        <v>0</v>
      </c>
      <c r="N1603" t="s">
        <v>8269</v>
      </c>
      <c r="O1603" s="10" t="s">
        <v>8312</v>
      </c>
      <c r="P1603" t="s">
        <v>8313</v>
      </c>
      <c r="Q1603" s="15">
        <f t="shared" si="75"/>
        <v>41939.8122337963</v>
      </c>
      <c r="R1603" s="17">
        <f t="shared" si="76"/>
        <v>41969.853900462964</v>
      </c>
      <c r="S1603">
        <f t="shared" si="77"/>
        <v>2014</v>
      </c>
    </row>
    <row r="1604" spans="1:19" ht="45" x14ac:dyDescent="0.25">
      <c r="A1604">
        <v>3912</v>
      </c>
      <c r="B1604" s="3" t="s">
        <v>3909</v>
      </c>
      <c r="C1604" s="3" t="s">
        <v>8020</v>
      </c>
      <c r="D1604" s="6">
        <v>15000</v>
      </c>
      <c r="E1604" s="8">
        <v>1</v>
      </c>
      <c r="F1604" t="s">
        <v>8220</v>
      </c>
      <c r="G1604" t="s">
        <v>8223</v>
      </c>
      <c r="H1604" t="s">
        <v>8245</v>
      </c>
      <c r="I1604">
        <v>1429936500</v>
      </c>
      <c r="J1604">
        <v>1424759330</v>
      </c>
      <c r="K1604" t="b">
        <v>0</v>
      </c>
      <c r="L1604">
        <v>1</v>
      </c>
      <c r="M1604" t="b">
        <v>0</v>
      </c>
      <c r="N1604" t="s">
        <v>8269</v>
      </c>
      <c r="O1604" s="10" t="s">
        <v>8312</v>
      </c>
      <c r="P1604" t="s">
        <v>8313</v>
      </c>
      <c r="Q1604" s="15">
        <f t="shared" si="75"/>
        <v>42059.270023148143</v>
      </c>
      <c r="R1604" s="17">
        <f t="shared" si="76"/>
        <v>42119.190972222219</v>
      </c>
      <c r="S1604">
        <f t="shared" si="77"/>
        <v>2015</v>
      </c>
    </row>
    <row r="1605" spans="1:19" ht="45" x14ac:dyDescent="0.25">
      <c r="A1605">
        <v>3913</v>
      </c>
      <c r="B1605" s="3" t="s">
        <v>3910</v>
      </c>
      <c r="C1605" s="3" t="s">
        <v>8021</v>
      </c>
      <c r="D1605" s="6">
        <v>10000</v>
      </c>
      <c r="E1605" s="8">
        <v>1000</v>
      </c>
      <c r="F1605" t="s">
        <v>8220</v>
      </c>
      <c r="G1605" t="s">
        <v>8223</v>
      </c>
      <c r="H1605" t="s">
        <v>8245</v>
      </c>
      <c r="I1605">
        <v>1448863449</v>
      </c>
      <c r="J1605">
        <v>1446267849</v>
      </c>
      <c r="K1605" t="b">
        <v>0</v>
      </c>
      <c r="L1605">
        <v>7</v>
      </c>
      <c r="M1605" t="b">
        <v>0</v>
      </c>
      <c r="N1605" t="s">
        <v>8269</v>
      </c>
      <c r="O1605" s="10" t="s">
        <v>8312</v>
      </c>
      <c r="P1605" t="s">
        <v>8313</v>
      </c>
      <c r="Q1605" s="15">
        <f t="shared" si="75"/>
        <v>42308.211215277777</v>
      </c>
      <c r="R1605" s="17">
        <f t="shared" si="76"/>
        <v>42338.252881944441</v>
      </c>
      <c r="S1605">
        <f t="shared" si="77"/>
        <v>2015</v>
      </c>
    </row>
    <row r="1606" spans="1:19" ht="60" x14ac:dyDescent="0.25">
      <c r="A1606">
        <v>3914</v>
      </c>
      <c r="B1606" s="3" t="s">
        <v>3911</v>
      </c>
      <c r="C1606" s="3" t="s">
        <v>8022</v>
      </c>
      <c r="D1606" s="6">
        <v>2500</v>
      </c>
      <c r="E1606" s="8">
        <v>909</v>
      </c>
      <c r="F1606" t="s">
        <v>8220</v>
      </c>
      <c r="G1606" t="s">
        <v>8224</v>
      </c>
      <c r="H1606" t="s">
        <v>8246</v>
      </c>
      <c r="I1606">
        <v>1431298740</v>
      </c>
      <c r="J1606">
        <v>1429558756</v>
      </c>
      <c r="K1606" t="b">
        <v>0</v>
      </c>
      <c r="L1606">
        <v>27</v>
      </c>
      <c r="M1606" t="b">
        <v>0</v>
      </c>
      <c r="N1606" t="s">
        <v>8269</v>
      </c>
      <c r="O1606" s="10" t="s">
        <v>8312</v>
      </c>
      <c r="P1606" t="s">
        <v>8313</v>
      </c>
      <c r="Q1606" s="15">
        <f t="shared" si="75"/>
        <v>42114.818935185183</v>
      </c>
      <c r="R1606" s="17">
        <f t="shared" si="76"/>
        <v>42134.957638888889</v>
      </c>
      <c r="S1606">
        <f t="shared" si="77"/>
        <v>2015</v>
      </c>
    </row>
    <row r="1607" spans="1:19" ht="60" x14ac:dyDescent="0.25">
      <c r="A1607">
        <v>3915</v>
      </c>
      <c r="B1607" s="3" t="s">
        <v>3912</v>
      </c>
      <c r="C1607" s="3" t="s">
        <v>8023</v>
      </c>
      <c r="D1607" s="6">
        <v>1500</v>
      </c>
      <c r="E1607" s="8">
        <v>5</v>
      </c>
      <c r="F1607" t="s">
        <v>8220</v>
      </c>
      <c r="G1607" t="s">
        <v>8224</v>
      </c>
      <c r="H1607" t="s">
        <v>8246</v>
      </c>
      <c r="I1607">
        <v>1464824309</v>
      </c>
      <c r="J1607">
        <v>1462232309</v>
      </c>
      <c r="K1607" t="b">
        <v>0</v>
      </c>
      <c r="L1607">
        <v>1</v>
      </c>
      <c r="M1607" t="b">
        <v>0</v>
      </c>
      <c r="N1607" t="s">
        <v>8269</v>
      </c>
      <c r="O1607" s="10" t="s">
        <v>8312</v>
      </c>
      <c r="P1607" t="s">
        <v>8313</v>
      </c>
      <c r="Q1607" s="15">
        <f t="shared" si="75"/>
        <v>42492.98505787037</v>
      </c>
      <c r="R1607" s="17">
        <f t="shared" si="76"/>
        <v>42522.98505787037</v>
      </c>
      <c r="S1607">
        <f t="shared" si="77"/>
        <v>2016</v>
      </c>
    </row>
    <row r="1608" spans="1:19" ht="60" x14ac:dyDescent="0.25">
      <c r="A1608">
        <v>3916</v>
      </c>
      <c r="B1608" s="3" t="s">
        <v>3913</v>
      </c>
      <c r="C1608" s="3" t="s">
        <v>8024</v>
      </c>
      <c r="D1608" s="6">
        <v>2000</v>
      </c>
      <c r="E1608" s="8">
        <v>0</v>
      </c>
      <c r="F1608" t="s">
        <v>8220</v>
      </c>
      <c r="G1608" t="s">
        <v>8231</v>
      </c>
      <c r="H1608" t="s">
        <v>8252</v>
      </c>
      <c r="I1608">
        <v>1464952752</v>
      </c>
      <c r="J1608">
        <v>1462360752</v>
      </c>
      <c r="K1608" t="b">
        <v>0</v>
      </c>
      <c r="L1608">
        <v>0</v>
      </c>
      <c r="M1608" t="b">
        <v>0</v>
      </c>
      <c r="N1608" t="s">
        <v>8269</v>
      </c>
      <c r="O1608" s="10" t="s">
        <v>8312</v>
      </c>
      <c r="P1608" t="s">
        <v>8313</v>
      </c>
      <c r="Q1608" s="15">
        <f t="shared" si="75"/>
        <v>42494.471666666665</v>
      </c>
      <c r="R1608" s="17">
        <f t="shared" si="76"/>
        <v>42524.471666666665</v>
      </c>
      <c r="S1608">
        <f t="shared" si="77"/>
        <v>2016</v>
      </c>
    </row>
    <row r="1609" spans="1:19" ht="45" x14ac:dyDescent="0.25">
      <c r="A1609">
        <v>3917</v>
      </c>
      <c r="B1609" s="3" t="s">
        <v>3914</v>
      </c>
      <c r="C1609" s="3" t="s">
        <v>8025</v>
      </c>
      <c r="D1609" s="6">
        <v>3500</v>
      </c>
      <c r="E1609" s="8">
        <v>10</v>
      </c>
      <c r="F1609" t="s">
        <v>8220</v>
      </c>
      <c r="G1609" t="s">
        <v>8224</v>
      </c>
      <c r="H1609" t="s">
        <v>8246</v>
      </c>
      <c r="I1609">
        <v>1410439161</v>
      </c>
      <c r="J1609">
        <v>1407847161</v>
      </c>
      <c r="K1609" t="b">
        <v>0</v>
      </c>
      <c r="L1609">
        <v>1</v>
      </c>
      <c r="M1609" t="b">
        <v>0</v>
      </c>
      <c r="N1609" t="s">
        <v>8269</v>
      </c>
      <c r="O1609" s="10" t="s">
        <v>8312</v>
      </c>
      <c r="P1609" t="s">
        <v>8313</v>
      </c>
      <c r="Q1609" s="15">
        <f t="shared" si="75"/>
        <v>41863.527326388888</v>
      </c>
      <c r="R1609" s="17">
        <f t="shared" si="76"/>
        <v>41893.527326388888</v>
      </c>
      <c r="S1609">
        <f t="shared" si="77"/>
        <v>2014</v>
      </c>
    </row>
    <row r="1610" spans="1:19" ht="60" x14ac:dyDescent="0.25">
      <c r="A1610">
        <v>3918</v>
      </c>
      <c r="B1610" s="3" t="s">
        <v>3915</v>
      </c>
      <c r="C1610" s="3" t="s">
        <v>8026</v>
      </c>
      <c r="D1610" s="6">
        <v>60000</v>
      </c>
      <c r="E1610" s="8">
        <v>120</v>
      </c>
      <c r="F1610" t="s">
        <v>8220</v>
      </c>
      <c r="G1610" t="s">
        <v>8224</v>
      </c>
      <c r="H1610" t="s">
        <v>8246</v>
      </c>
      <c r="I1610">
        <v>1407168000</v>
      </c>
      <c r="J1610">
        <v>1406131023</v>
      </c>
      <c r="K1610" t="b">
        <v>0</v>
      </c>
      <c r="L1610">
        <v>3</v>
      </c>
      <c r="M1610" t="b">
        <v>0</v>
      </c>
      <c r="N1610" t="s">
        <v>8269</v>
      </c>
      <c r="O1610" s="10" t="s">
        <v>8312</v>
      </c>
      <c r="P1610" t="s">
        <v>8313</v>
      </c>
      <c r="Q1610" s="15">
        <f t="shared" si="75"/>
        <v>41843.664618055554</v>
      </c>
      <c r="R1610" s="17">
        <f t="shared" si="76"/>
        <v>41855.666666666664</v>
      </c>
      <c r="S1610">
        <f t="shared" si="77"/>
        <v>2014</v>
      </c>
    </row>
    <row r="1611" spans="1:19" ht="45" x14ac:dyDescent="0.25">
      <c r="A1611">
        <v>3919</v>
      </c>
      <c r="B1611" s="3" t="s">
        <v>3916</v>
      </c>
      <c r="C1611" s="3" t="s">
        <v>8027</v>
      </c>
      <c r="D1611" s="6">
        <v>5000</v>
      </c>
      <c r="E1611" s="8">
        <v>90</v>
      </c>
      <c r="F1611" t="s">
        <v>8220</v>
      </c>
      <c r="G1611" t="s">
        <v>8224</v>
      </c>
      <c r="H1611" t="s">
        <v>8246</v>
      </c>
      <c r="I1611">
        <v>1453075200</v>
      </c>
      <c r="J1611">
        <v>1450628773</v>
      </c>
      <c r="K1611" t="b">
        <v>0</v>
      </c>
      <c r="L1611">
        <v>3</v>
      </c>
      <c r="M1611" t="b">
        <v>0</v>
      </c>
      <c r="N1611" t="s">
        <v>8269</v>
      </c>
      <c r="O1611" s="10" t="s">
        <v>8312</v>
      </c>
      <c r="P1611" t="s">
        <v>8313</v>
      </c>
      <c r="Q1611" s="15">
        <f t="shared" si="75"/>
        <v>42358.684872685189</v>
      </c>
      <c r="R1611" s="17">
        <f t="shared" si="76"/>
        <v>42387</v>
      </c>
      <c r="S1611">
        <f t="shared" si="77"/>
        <v>2015</v>
      </c>
    </row>
    <row r="1612" spans="1:19" ht="60" x14ac:dyDescent="0.25">
      <c r="A1612">
        <v>3920</v>
      </c>
      <c r="B1612" s="3" t="s">
        <v>3917</v>
      </c>
      <c r="C1612" s="3" t="s">
        <v>8028</v>
      </c>
      <c r="D1612" s="6">
        <v>2500</v>
      </c>
      <c r="E1612" s="8">
        <v>135</v>
      </c>
      <c r="F1612" t="s">
        <v>8220</v>
      </c>
      <c r="G1612" t="s">
        <v>8224</v>
      </c>
      <c r="H1612" t="s">
        <v>8246</v>
      </c>
      <c r="I1612">
        <v>1479032260</v>
      </c>
      <c r="J1612">
        <v>1476436660</v>
      </c>
      <c r="K1612" t="b">
        <v>0</v>
      </c>
      <c r="L1612">
        <v>3</v>
      </c>
      <c r="M1612" t="b">
        <v>0</v>
      </c>
      <c r="N1612" t="s">
        <v>8269</v>
      </c>
      <c r="O1612" s="10" t="s">
        <v>8312</v>
      </c>
      <c r="P1612" t="s">
        <v>8313</v>
      </c>
      <c r="Q1612" s="15">
        <f t="shared" si="75"/>
        <v>42657.38726851852</v>
      </c>
      <c r="R1612" s="17">
        <f t="shared" si="76"/>
        <v>42687.428935185191</v>
      </c>
      <c r="S1612">
        <f t="shared" si="77"/>
        <v>2016</v>
      </c>
    </row>
    <row r="1613" spans="1:19" ht="60" x14ac:dyDescent="0.25">
      <c r="A1613">
        <v>3921</v>
      </c>
      <c r="B1613" s="3" t="s">
        <v>3918</v>
      </c>
      <c r="C1613" s="3" t="s">
        <v>8029</v>
      </c>
      <c r="D1613" s="6">
        <v>3000</v>
      </c>
      <c r="E1613" s="8">
        <v>0</v>
      </c>
      <c r="F1613" t="s">
        <v>8220</v>
      </c>
      <c r="G1613" t="s">
        <v>8224</v>
      </c>
      <c r="H1613" t="s">
        <v>8246</v>
      </c>
      <c r="I1613">
        <v>1414346400</v>
      </c>
      <c r="J1613">
        <v>1413291655</v>
      </c>
      <c r="K1613" t="b">
        <v>0</v>
      </c>
      <c r="L1613">
        <v>0</v>
      </c>
      <c r="M1613" t="b">
        <v>0</v>
      </c>
      <c r="N1613" t="s">
        <v>8269</v>
      </c>
      <c r="O1613" s="10" t="s">
        <v>8312</v>
      </c>
      <c r="P1613" t="s">
        <v>8313</v>
      </c>
      <c r="Q1613" s="15">
        <f t="shared" si="75"/>
        <v>41926.542303240742</v>
      </c>
      <c r="R1613" s="17">
        <f t="shared" si="76"/>
        <v>41938.75</v>
      </c>
      <c r="S1613">
        <f t="shared" si="77"/>
        <v>2014</v>
      </c>
    </row>
    <row r="1614" spans="1:19" ht="60" x14ac:dyDescent="0.25">
      <c r="A1614">
        <v>3922</v>
      </c>
      <c r="B1614" s="3" t="s">
        <v>3919</v>
      </c>
      <c r="C1614" s="3" t="s">
        <v>8030</v>
      </c>
      <c r="D1614" s="6">
        <v>750</v>
      </c>
      <c r="E1614" s="8">
        <v>61</v>
      </c>
      <c r="F1614" t="s">
        <v>8220</v>
      </c>
      <c r="G1614" t="s">
        <v>8223</v>
      </c>
      <c r="H1614" t="s">
        <v>8245</v>
      </c>
      <c r="I1614">
        <v>1425337200</v>
      </c>
      <c r="J1614">
        <v>1421432810</v>
      </c>
      <c r="K1614" t="b">
        <v>0</v>
      </c>
      <c r="L1614">
        <v>6</v>
      </c>
      <c r="M1614" t="b">
        <v>0</v>
      </c>
      <c r="N1614" t="s">
        <v>8269</v>
      </c>
      <c r="O1614" s="10" t="s">
        <v>8312</v>
      </c>
      <c r="P1614" t="s">
        <v>8313</v>
      </c>
      <c r="Q1614" s="15">
        <f t="shared" si="75"/>
        <v>42020.768634259264</v>
      </c>
      <c r="R1614" s="17">
        <f t="shared" si="76"/>
        <v>42065.958333333328</v>
      </c>
      <c r="S1614">
        <f t="shared" si="77"/>
        <v>2015</v>
      </c>
    </row>
    <row r="1615" spans="1:19" ht="60" x14ac:dyDescent="0.25">
      <c r="A1615">
        <v>3923</v>
      </c>
      <c r="B1615" s="3" t="s">
        <v>3920</v>
      </c>
      <c r="C1615" s="3" t="s">
        <v>8031</v>
      </c>
      <c r="D1615" s="6">
        <v>11500</v>
      </c>
      <c r="E1615" s="8">
        <v>1384</v>
      </c>
      <c r="F1615" t="s">
        <v>8220</v>
      </c>
      <c r="G1615" t="s">
        <v>8224</v>
      </c>
      <c r="H1615" t="s">
        <v>8246</v>
      </c>
      <c r="I1615">
        <v>1428622271</v>
      </c>
      <c r="J1615">
        <v>1426203071</v>
      </c>
      <c r="K1615" t="b">
        <v>0</v>
      </c>
      <c r="L1615">
        <v>17</v>
      </c>
      <c r="M1615" t="b">
        <v>0</v>
      </c>
      <c r="N1615" t="s">
        <v>8269</v>
      </c>
      <c r="O1615" s="10" t="s">
        <v>8312</v>
      </c>
      <c r="P1615" t="s">
        <v>8313</v>
      </c>
      <c r="Q1615" s="15">
        <f t="shared" si="75"/>
        <v>42075.979988425926</v>
      </c>
      <c r="R1615" s="17">
        <f t="shared" si="76"/>
        <v>42103.979988425926</v>
      </c>
      <c r="S1615">
        <f t="shared" si="77"/>
        <v>2015</v>
      </c>
    </row>
    <row r="1616" spans="1:19" ht="45" x14ac:dyDescent="0.25">
      <c r="A1616">
        <v>3924</v>
      </c>
      <c r="B1616" s="3" t="s">
        <v>3921</v>
      </c>
      <c r="C1616" s="3" t="s">
        <v>8032</v>
      </c>
      <c r="D1616" s="6">
        <v>15000</v>
      </c>
      <c r="E1616" s="8">
        <v>2290</v>
      </c>
      <c r="F1616" t="s">
        <v>8220</v>
      </c>
      <c r="G1616" t="s">
        <v>8223</v>
      </c>
      <c r="H1616" t="s">
        <v>8245</v>
      </c>
      <c r="I1616">
        <v>1403823722</v>
      </c>
      <c r="J1616">
        <v>1401231722</v>
      </c>
      <c r="K1616" t="b">
        <v>0</v>
      </c>
      <c r="L1616">
        <v>40</v>
      </c>
      <c r="M1616" t="b">
        <v>0</v>
      </c>
      <c r="N1616" t="s">
        <v>8269</v>
      </c>
      <c r="O1616" s="10" t="s">
        <v>8312</v>
      </c>
      <c r="P1616" t="s">
        <v>8313</v>
      </c>
      <c r="Q1616" s="15">
        <f t="shared" si="75"/>
        <v>41786.959745370368</v>
      </c>
      <c r="R1616" s="17">
        <f t="shared" si="76"/>
        <v>41816.959745370368</v>
      </c>
      <c r="S1616">
        <f t="shared" si="77"/>
        <v>2014</v>
      </c>
    </row>
    <row r="1617" spans="1:19" ht="45" x14ac:dyDescent="0.25">
      <c r="A1617">
        <v>3925</v>
      </c>
      <c r="B1617" s="3" t="s">
        <v>3922</v>
      </c>
      <c r="C1617" s="3" t="s">
        <v>8033</v>
      </c>
      <c r="D1617" s="6">
        <v>150</v>
      </c>
      <c r="E1617" s="8">
        <v>15</v>
      </c>
      <c r="F1617" t="s">
        <v>8220</v>
      </c>
      <c r="G1617" t="s">
        <v>8223</v>
      </c>
      <c r="H1617" t="s">
        <v>8245</v>
      </c>
      <c r="I1617">
        <v>1406753639</v>
      </c>
      <c r="J1617">
        <v>1404161639</v>
      </c>
      <c r="K1617" t="b">
        <v>0</v>
      </c>
      <c r="L1617">
        <v>3</v>
      </c>
      <c r="M1617" t="b">
        <v>0</v>
      </c>
      <c r="N1617" t="s">
        <v>8269</v>
      </c>
      <c r="O1617" s="10" t="s">
        <v>8312</v>
      </c>
      <c r="P1617" t="s">
        <v>8313</v>
      </c>
      <c r="Q1617" s="15">
        <f t="shared" si="75"/>
        <v>41820.870821759258</v>
      </c>
      <c r="R1617" s="17">
        <f t="shared" si="76"/>
        <v>41850.870821759258</v>
      </c>
      <c r="S1617">
        <f t="shared" si="77"/>
        <v>2014</v>
      </c>
    </row>
    <row r="1618" spans="1:19" ht="45" x14ac:dyDescent="0.25">
      <c r="A1618">
        <v>3926</v>
      </c>
      <c r="B1618" s="3" t="s">
        <v>3923</v>
      </c>
      <c r="C1618" s="3" t="s">
        <v>8034</v>
      </c>
      <c r="D1618" s="6">
        <v>5000</v>
      </c>
      <c r="E1618" s="8">
        <v>15</v>
      </c>
      <c r="F1618" t="s">
        <v>8220</v>
      </c>
      <c r="G1618" t="s">
        <v>8225</v>
      </c>
      <c r="H1618" t="s">
        <v>8247</v>
      </c>
      <c r="I1618">
        <v>1419645748</v>
      </c>
      <c r="J1618">
        <v>1417053748</v>
      </c>
      <c r="K1618" t="b">
        <v>0</v>
      </c>
      <c r="L1618">
        <v>1</v>
      </c>
      <c r="M1618" t="b">
        <v>0</v>
      </c>
      <c r="N1618" t="s">
        <v>8269</v>
      </c>
      <c r="O1618" s="10" t="s">
        <v>8312</v>
      </c>
      <c r="P1618" t="s">
        <v>8313</v>
      </c>
      <c r="Q1618" s="15">
        <f t="shared" si="75"/>
        <v>41970.085046296299</v>
      </c>
      <c r="R1618" s="17">
        <f t="shared" si="76"/>
        <v>42000.085046296299</v>
      </c>
      <c r="S1618">
        <f t="shared" si="77"/>
        <v>2014</v>
      </c>
    </row>
    <row r="1619" spans="1:19" ht="60" x14ac:dyDescent="0.25">
      <c r="A1619">
        <v>3927</v>
      </c>
      <c r="B1619" s="3" t="s">
        <v>3924</v>
      </c>
      <c r="C1619" s="3" t="s">
        <v>8035</v>
      </c>
      <c r="D1619" s="6">
        <v>2500</v>
      </c>
      <c r="E1619" s="8">
        <v>25</v>
      </c>
      <c r="F1619" t="s">
        <v>8220</v>
      </c>
      <c r="G1619" t="s">
        <v>8224</v>
      </c>
      <c r="H1619" t="s">
        <v>8246</v>
      </c>
      <c r="I1619">
        <v>1407565504</v>
      </c>
      <c r="J1619">
        <v>1404973504</v>
      </c>
      <c r="K1619" t="b">
        <v>0</v>
      </c>
      <c r="L1619">
        <v>2</v>
      </c>
      <c r="M1619" t="b">
        <v>0</v>
      </c>
      <c r="N1619" t="s">
        <v>8269</v>
      </c>
      <c r="O1619" s="10" t="s">
        <v>8312</v>
      </c>
      <c r="P1619" t="s">
        <v>8313</v>
      </c>
      <c r="Q1619" s="15">
        <f t="shared" si="75"/>
        <v>41830.267407407409</v>
      </c>
      <c r="R1619" s="17">
        <f t="shared" si="76"/>
        <v>41860.267407407409</v>
      </c>
      <c r="S1619">
        <f t="shared" si="77"/>
        <v>2014</v>
      </c>
    </row>
    <row r="1620" spans="1:19" ht="60" x14ac:dyDescent="0.25">
      <c r="A1620">
        <v>3928</v>
      </c>
      <c r="B1620" s="3" t="s">
        <v>3925</v>
      </c>
      <c r="C1620" s="3" t="s">
        <v>8036</v>
      </c>
      <c r="D1620" s="6">
        <v>5000</v>
      </c>
      <c r="E1620" s="8">
        <v>651</v>
      </c>
      <c r="F1620" t="s">
        <v>8220</v>
      </c>
      <c r="G1620" t="s">
        <v>8223</v>
      </c>
      <c r="H1620" t="s">
        <v>8245</v>
      </c>
      <c r="I1620">
        <v>1444971540</v>
      </c>
      <c r="J1620">
        <v>1442593427</v>
      </c>
      <c r="K1620" t="b">
        <v>0</v>
      </c>
      <c r="L1620">
        <v>7</v>
      </c>
      <c r="M1620" t="b">
        <v>0</v>
      </c>
      <c r="N1620" t="s">
        <v>8269</v>
      </c>
      <c r="O1620" s="10" t="s">
        <v>8312</v>
      </c>
      <c r="P1620" t="s">
        <v>8313</v>
      </c>
      <c r="Q1620" s="15">
        <f t="shared" si="75"/>
        <v>42265.683182870373</v>
      </c>
      <c r="R1620" s="17">
        <f t="shared" si="76"/>
        <v>42293.207638888889</v>
      </c>
      <c r="S1620">
        <f t="shared" si="77"/>
        <v>2015</v>
      </c>
    </row>
    <row r="1621" spans="1:19" ht="60" x14ac:dyDescent="0.25">
      <c r="A1621">
        <v>3929</v>
      </c>
      <c r="B1621" s="3" t="s">
        <v>3926</v>
      </c>
      <c r="C1621" s="3" t="s">
        <v>8037</v>
      </c>
      <c r="D1621" s="6">
        <v>20000</v>
      </c>
      <c r="E1621" s="8">
        <v>453</v>
      </c>
      <c r="F1621" t="s">
        <v>8220</v>
      </c>
      <c r="G1621" t="s">
        <v>8223</v>
      </c>
      <c r="H1621" t="s">
        <v>8245</v>
      </c>
      <c r="I1621">
        <v>1474228265</v>
      </c>
      <c r="J1621">
        <v>1471636265</v>
      </c>
      <c r="K1621" t="b">
        <v>0</v>
      </c>
      <c r="L1621">
        <v>14</v>
      </c>
      <c r="M1621" t="b">
        <v>0</v>
      </c>
      <c r="N1621" t="s">
        <v>8269</v>
      </c>
      <c r="O1621" s="10" t="s">
        <v>8312</v>
      </c>
      <c r="P1621" t="s">
        <v>8313</v>
      </c>
      <c r="Q1621" s="15">
        <f t="shared" si="75"/>
        <v>42601.827141203699</v>
      </c>
      <c r="R1621" s="17">
        <f t="shared" si="76"/>
        <v>42631.827141203699</v>
      </c>
      <c r="S1621">
        <f t="shared" si="77"/>
        <v>2016</v>
      </c>
    </row>
    <row r="1622" spans="1:19" ht="60" x14ac:dyDescent="0.25">
      <c r="A1622">
        <v>3930</v>
      </c>
      <c r="B1622" s="3" t="s">
        <v>3927</v>
      </c>
      <c r="C1622" s="3" t="s">
        <v>8038</v>
      </c>
      <c r="D1622" s="6">
        <v>10000</v>
      </c>
      <c r="E1622" s="8">
        <v>0</v>
      </c>
      <c r="F1622" t="s">
        <v>8220</v>
      </c>
      <c r="G1622" t="s">
        <v>8225</v>
      </c>
      <c r="H1622" t="s">
        <v>8247</v>
      </c>
      <c r="I1622">
        <v>1459490400</v>
      </c>
      <c r="J1622">
        <v>1457078868</v>
      </c>
      <c r="K1622" t="b">
        <v>0</v>
      </c>
      <c r="L1622">
        <v>0</v>
      </c>
      <c r="M1622" t="b">
        <v>0</v>
      </c>
      <c r="N1622" t="s">
        <v>8269</v>
      </c>
      <c r="O1622" s="10" t="s">
        <v>8312</v>
      </c>
      <c r="P1622" t="s">
        <v>8313</v>
      </c>
      <c r="Q1622" s="15">
        <f t="shared" si="75"/>
        <v>42433.338749999995</v>
      </c>
      <c r="R1622" s="17">
        <f t="shared" si="76"/>
        <v>42461.25</v>
      </c>
      <c r="S1622">
        <f t="shared" si="77"/>
        <v>2016</v>
      </c>
    </row>
    <row r="1623" spans="1:19" ht="60" x14ac:dyDescent="0.25">
      <c r="A1623">
        <v>3931</v>
      </c>
      <c r="B1623" s="3" t="s">
        <v>3928</v>
      </c>
      <c r="C1623" s="3" t="s">
        <v>8039</v>
      </c>
      <c r="D1623" s="6">
        <v>8000</v>
      </c>
      <c r="E1623" s="8">
        <v>0</v>
      </c>
      <c r="F1623" t="s">
        <v>8220</v>
      </c>
      <c r="G1623" t="s">
        <v>8223</v>
      </c>
      <c r="H1623" t="s">
        <v>8245</v>
      </c>
      <c r="I1623">
        <v>1441510707</v>
      </c>
      <c r="J1623">
        <v>1439350707</v>
      </c>
      <c r="K1623" t="b">
        <v>0</v>
      </c>
      <c r="L1623">
        <v>0</v>
      </c>
      <c r="M1623" t="b">
        <v>0</v>
      </c>
      <c r="N1623" t="s">
        <v>8269</v>
      </c>
      <c r="O1623" s="10" t="s">
        <v>8312</v>
      </c>
      <c r="P1623" t="s">
        <v>8313</v>
      </c>
      <c r="Q1623" s="15">
        <f t="shared" si="75"/>
        <v>42228.151701388888</v>
      </c>
      <c r="R1623" s="17">
        <f t="shared" si="76"/>
        <v>42253.151701388888</v>
      </c>
      <c r="S1623">
        <f t="shared" si="77"/>
        <v>2015</v>
      </c>
    </row>
    <row r="1624" spans="1:19" ht="60" x14ac:dyDescent="0.25">
      <c r="A1624">
        <v>3932</v>
      </c>
      <c r="B1624" s="3" t="s">
        <v>3929</v>
      </c>
      <c r="C1624" s="3" t="s">
        <v>8040</v>
      </c>
      <c r="D1624" s="6">
        <v>12000</v>
      </c>
      <c r="E1624" s="8">
        <v>1</v>
      </c>
      <c r="F1624" t="s">
        <v>8220</v>
      </c>
      <c r="G1624" t="s">
        <v>8223</v>
      </c>
      <c r="H1624" t="s">
        <v>8245</v>
      </c>
      <c r="I1624">
        <v>1458097364</v>
      </c>
      <c r="J1624">
        <v>1455508964</v>
      </c>
      <c r="K1624" t="b">
        <v>0</v>
      </c>
      <c r="L1624">
        <v>1</v>
      </c>
      <c r="M1624" t="b">
        <v>0</v>
      </c>
      <c r="N1624" t="s">
        <v>8269</v>
      </c>
      <c r="O1624" s="10" t="s">
        <v>8312</v>
      </c>
      <c r="P1624" t="s">
        <v>8313</v>
      </c>
      <c r="Q1624" s="15">
        <f t="shared" si="75"/>
        <v>42415.168564814812</v>
      </c>
      <c r="R1624" s="17">
        <f t="shared" si="76"/>
        <v>42445.126898148148</v>
      </c>
      <c r="S1624">
        <f t="shared" si="77"/>
        <v>2016</v>
      </c>
    </row>
    <row r="1625" spans="1:19" ht="60" x14ac:dyDescent="0.25">
      <c r="A1625">
        <v>3933</v>
      </c>
      <c r="B1625" s="3" t="s">
        <v>3930</v>
      </c>
      <c r="C1625" s="3" t="s">
        <v>8041</v>
      </c>
      <c r="D1625" s="6">
        <v>7000</v>
      </c>
      <c r="E1625" s="8">
        <v>1102</v>
      </c>
      <c r="F1625" t="s">
        <v>8220</v>
      </c>
      <c r="G1625" t="s">
        <v>8223</v>
      </c>
      <c r="H1625" t="s">
        <v>8245</v>
      </c>
      <c r="I1625">
        <v>1468716180</v>
      </c>
      <c r="J1625">
        <v>1466205262</v>
      </c>
      <c r="K1625" t="b">
        <v>0</v>
      </c>
      <c r="L1625">
        <v>12</v>
      </c>
      <c r="M1625" t="b">
        <v>0</v>
      </c>
      <c r="N1625" t="s">
        <v>8269</v>
      </c>
      <c r="O1625" s="10" t="s">
        <v>8312</v>
      </c>
      <c r="P1625" t="s">
        <v>8313</v>
      </c>
      <c r="Q1625" s="15">
        <f t="shared" si="75"/>
        <v>42538.968310185184</v>
      </c>
      <c r="R1625" s="17">
        <f t="shared" si="76"/>
        <v>42568.029861111107</v>
      </c>
      <c r="S1625">
        <f t="shared" si="77"/>
        <v>2016</v>
      </c>
    </row>
    <row r="1626" spans="1:19" ht="45" x14ac:dyDescent="0.25">
      <c r="A1626">
        <v>3934</v>
      </c>
      <c r="B1626" s="3" t="s">
        <v>3931</v>
      </c>
      <c r="C1626" s="3" t="s">
        <v>8042</v>
      </c>
      <c r="D1626" s="6">
        <v>5000</v>
      </c>
      <c r="E1626" s="8">
        <v>550</v>
      </c>
      <c r="F1626" t="s">
        <v>8220</v>
      </c>
      <c r="G1626" t="s">
        <v>8223</v>
      </c>
      <c r="H1626" t="s">
        <v>8245</v>
      </c>
      <c r="I1626">
        <v>1443704400</v>
      </c>
      <c r="J1626">
        <v>1439827639</v>
      </c>
      <c r="K1626" t="b">
        <v>0</v>
      </c>
      <c r="L1626">
        <v>12</v>
      </c>
      <c r="M1626" t="b">
        <v>0</v>
      </c>
      <c r="N1626" t="s">
        <v>8269</v>
      </c>
      <c r="O1626" s="10" t="s">
        <v>8312</v>
      </c>
      <c r="P1626" t="s">
        <v>8313</v>
      </c>
      <c r="Q1626" s="15">
        <f t="shared" si="75"/>
        <v>42233.671747685185</v>
      </c>
      <c r="R1626" s="17">
        <f t="shared" si="76"/>
        <v>42278.541666666672</v>
      </c>
      <c r="S1626">
        <f t="shared" si="77"/>
        <v>2015</v>
      </c>
    </row>
    <row r="1627" spans="1:19" ht="60" x14ac:dyDescent="0.25">
      <c r="A1627">
        <v>3935</v>
      </c>
      <c r="B1627" s="3" t="s">
        <v>3932</v>
      </c>
      <c r="C1627" s="3" t="s">
        <v>8043</v>
      </c>
      <c r="D1627" s="6">
        <v>3000</v>
      </c>
      <c r="E1627" s="8">
        <v>1315</v>
      </c>
      <c r="F1627" t="s">
        <v>8220</v>
      </c>
      <c r="G1627" t="s">
        <v>8224</v>
      </c>
      <c r="H1627" t="s">
        <v>8246</v>
      </c>
      <c r="I1627">
        <v>1443973546</v>
      </c>
      <c r="J1627">
        <v>1438789546</v>
      </c>
      <c r="K1627" t="b">
        <v>0</v>
      </c>
      <c r="L1627">
        <v>23</v>
      </c>
      <c r="M1627" t="b">
        <v>0</v>
      </c>
      <c r="N1627" t="s">
        <v>8269</v>
      </c>
      <c r="O1627" s="10" t="s">
        <v>8312</v>
      </c>
      <c r="P1627" t="s">
        <v>8313</v>
      </c>
      <c r="Q1627" s="15">
        <f t="shared" si="75"/>
        <v>42221.656782407401</v>
      </c>
      <c r="R1627" s="17">
        <f t="shared" si="76"/>
        <v>42281.656782407401</v>
      </c>
      <c r="S1627">
        <f t="shared" si="77"/>
        <v>2015</v>
      </c>
    </row>
    <row r="1628" spans="1:19" ht="60" x14ac:dyDescent="0.25">
      <c r="A1628">
        <v>3936</v>
      </c>
      <c r="B1628" s="3" t="s">
        <v>3933</v>
      </c>
      <c r="C1628" s="3" t="s">
        <v>8044</v>
      </c>
      <c r="D1628" s="6">
        <v>20000</v>
      </c>
      <c r="E1628" s="8">
        <v>0</v>
      </c>
      <c r="F1628" t="s">
        <v>8220</v>
      </c>
      <c r="G1628" t="s">
        <v>8223</v>
      </c>
      <c r="H1628" t="s">
        <v>8245</v>
      </c>
      <c r="I1628">
        <v>1480576720</v>
      </c>
      <c r="J1628">
        <v>1477981120</v>
      </c>
      <c r="K1628" t="b">
        <v>0</v>
      </c>
      <c r="L1628">
        <v>0</v>
      </c>
      <c r="M1628" t="b">
        <v>0</v>
      </c>
      <c r="N1628" t="s">
        <v>8269</v>
      </c>
      <c r="O1628" s="10" t="s">
        <v>8312</v>
      </c>
      <c r="P1628" t="s">
        <v>8313</v>
      </c>
      <c r="Q1628" s="15">
        <f t="shared" si="75"/>
        <v>42675.262962962966</v>
      </c>
      <c r="R1628" s="17">
        <f t="shared" si="76"/>
        <v>42705.304629629631</v>
      </c>
      <c r="S1628">
        <f t="shared" si="77"/>
        <v>2016</v>
      </c>
    </row>
    <row r="1629" spans="1:19" ht="45" x14ac:dyDescent="0.25">
      <c r="A1629">
        <v>3937</v>
      </c>
      <c r="B1629" s="3" t="s">
        <v>3934</v>
      </c>
      <c r="C1629" s="3" t="s">
        <v>8045</v>
      </c>
      <c r="D1629" s="6">
        <v>2885</v>
      </c>
      <c r="E1629" s="8">
        <v>2485</v>
      </c>
      <c r="F1629" t="s">
        <v>8220</v>
      </c>
      <c r="G1629" t="s">
        <v>8223</v>
      </c>
      <c r="H1629" t="s">
        <v>8245</v>
      </c>
      <c r="I1629">
        <v>1468249760</v>
      </c>
      <c r="J1629">
        <v>1465830560</v>
      </c>
      <c r="K1629" t="b">
        <v>0</v>
      </c>
      <c r="L1629">
        <v>10</v>
      </c>
      <c r="M1629" t="b">
        <v>0</v>
      </c>
      <c r="N1629" t="s">
        <v>8269</v>
      </c>
      <c r="O1629" s="10" t="s">
        <v>8312</v>
      </c>
      <c r="P1629" t="s">
        <v>8313</v>
      </c>
      <c r="Q1629" s="15">
        <f t="shared" si="75"/>
        <v>42534.631481481483</v>
      </c>
      <c r="R1629" s="17">
        <f t="shared" si="76"/>
        <v>42562.631481481483</v>
      </c>
      <c r="S1629">
        <f t="shared" si="77"/>
        <v>2016</v>
      </c>
    </row>
    <row r="1630" spans="1:19" ht="60" x14ac:dyDescent="0.25">
      <c r="A1630">
        <v>3938</v>
      </c>
      <c r="B1630" s="3" t="s">
        <v>3935</v>
      </c>
      <c r="C1630" s="3" t="s">
        <v>8046</v>
      </c>
      <c r="D1630" s="6">
        <v>3255</v>
      </c>
      <c r="E1630" s="8">
        <v>397</v>
      </c>
      <c r="F1630" t="s">
        <v>8220</v>
      </c>
      <c r="G1630" t="s">
        <v>8223</v>
      </c>
      <c r="H1630" t="s">
        <v>8245</v>
      </c>
      <c r="I1630">
        <v>1435441454</v>
      </c>
      <c r="J1630">
        <v>1432763054</v>
      </c>
      <c r="K1630" t="b">
        <v>0</v>
      </c>
      <c r="L1630">
        <v>5</v>
      </c>
      <c r="M1630" t="b">
        <v>0</v>
      </c>
      <c r="N1630" t="s">
        <v>8269</v>
      </c>
      <c r="O1630" s="10" t="s">
        <v>8312</v>
      </c>
      <c r="P1630" t="s">
        <v>8313</v>
      </c>
      <c r="Q1630" s="15">
        <f t="shared" si="75"/>
        <v>42151.905717592599</v>
      </c>
      <c r="R1630" s="17">
        <f t="shared" si="76"/>
        <v>42182.905717592599</v>
      </c>
      <c r="S1630">
        <f t="shared" si="77"/>
        <v>2015</v>
      </c>
    </row>
    <row r="1631" spans="1:19" ht="60" x14ac:dyDescent="0.25">
      <c r="A1631">
        <v>3939</v>
      </c>
      <c r="B1631" s="3" t="s">
        <v>3936</v>
      </c>
      <c r="C1631" s="3" t="s">
        <v>8047</v>
      </c>
      <c r="D1631" s="6">
        <v>5000</v>
      </c>
      <c r="E1631" s="8">
        <v>5</v>
      </c>
      <c r="F1631" t="s">
        <v>8220</v>
      </c>
      <c r="G1631" t="s">
        <v>8225</v>
      </c>
      <c r="H1631" t="s">
        <v>8247</v>
      </c>
      <c r="I1631">
        <v>1412656200</v>
      </c>
      <c r="J1631">
        <v>1412328979</v>
      </c>
      <c r="K1631" t="b">
        <v>0</v>
      </c>
      <c r="L1631">
        <v>1</v>
      </c>
      <c r="M1631" t="b">
        <v>0</v>
      </c>
      <c r="N1631" t="s">
        <v>8269</v>
      </c>
      <c r="O1631" s="10" t="s">
        <v>8312</v>
      </c>
      <c r="P1631" t="s">
        <v>8313</v>
      </c>
      <c r="Q1631" s="15">
        <f t="shared" si="75"/>
        <v>41915.400219907409</v>
      </c>
      <c r="R1631" s="17">
        <f t="shared" si="76"/>
        <v>41919.1875</v>
      </c>
      <c r="S1631">
        <f t="shared" si="77"/>
        <v>2014</v>
      </c>
    </row>
    <row r="1632" spans="1:19" ht="60" x14ac:dyDescent="0.25">
      <c r="A1632">
        <v>3940</v>
      </c>
      <c r="B1632" s="3" t="s">
        <v>3937</v>
      </c>
      <c r="C1632" s="3" t="s">
        <v>8048</v>
      </c>
      <c r="D1632" s="6">
        <v>5000</v>
      </c>
      <c r="E1632" s="8">
        <v>11</v>
      </c>
      <c r="F1632" t="s">
        <v>8220</v>
      </c>
      <c r="G1632" t="s">
        <v>8223</v>
      </c>
      <c r="H1632" t="s">
        <v>8245</v>
      </c>
      <c r="I1632">
        <v>1420199351</v>
      </c>
      <c r="J1632">
        <v>1416311351</v>
      </c>
      <c r="K1632" t="b">
        <v>0</v>
      </c>
      <c r="L1632">
        <v>2</v>
      </c>
      <c r="M1632" t="b">
        <v>0</v>
      </c>
      <c r="N1632" t="s">
        <v>8269</v>
      </c>
      <c r="O1632" s="10" t="s">
        <v>8312</v>
      </c>
      <c r="P1632" t="s">
        <v>8313</v>
      </c>
      <c r="Q1632" s="15">
        <f t="shared" si="75"/>
        <v>41961.492488425924</v>
      </c>
      <c r="R1632" s="17">
        <f t="shared" si="76"/>
        <v>42006.492488425924</v>
      </c>
      <c r="S1632">
        <f t="shared" si="77"/>
        <v>2014</v>
      </c>
    </row>
    <row r="1633" spans="1:19" ht="75" x14ac:dyDescent="0.25">
      <c r="A1633">
        <v>3941</v>
      </c>
      <c r="B1633" s="3" t="s">
        <v>3938</v>
      </c>
      <c r="C1633" s="3" t="s">
        <v>8049</v>
      </c>
      <c r="D1633" s="6">
        <v>5500</v>
      </c>
      <c r="E1633" s="8">
        <v>50</v>
      </c>
      <c r="F1633" t="s">
        <v>8220</v>
      </c>
      <c r="G1633" t="s">
        <v>8223</v>
      </c>
      <c r="H1633" t="s">
        <v>8245</v>
      </c>
      <c r="I1633">
        <v>1416877200</v>
      </c>
      <c r="J1633">
        <v>1414505137</v>
      </c>
      <c r="K1633" t="b">
        <v>0</v>
      </c>
      <c r="L1633">
        <v>2</v>
      </c>
      <c r="M1633" t="b">
        <v>0</v>
      </c>
      <c r="N1633" t="s">
        <v>8269</v>
      </c>
      <c r="O1633" s="10" t="s">
        <v>8312</v>
      </c>
      <c r="P1633" t="s">
        <v>8313</v>
      </c>
      <c r="Q1633" s="15">
        <f t="shared" si="75"/>
        <v>41940.587233796294</v>
      </c>
      <c r="R1633" s="17">
        <f t="shared" si="76"/>
        <v>41968.041666666672</v>
      </c>
      <c r="S1633">
        <f t="shared" si="77"/>
        <v>2014</v>
      </c>
    </row>
    <row r="1634" spans="1:19" ht="45" x14ac:dyDescent="0.25">
      <c r="A1634">
        <v>3942</v>
      </c>
      <c r="B1634" s="3" t="s">
        <v>3939</v>
      </c>
      <c r="C1634" s="3" t="s">
        <v>8050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1434490914</v>
      </c>
      <c r="J1634">
        <v>1429306914</v>
      </c>
      <c r="K1634" t="b">
        <v>0</v>
      </c>
      <c r="L1634">
        <v>0</v>
      </c>
      <c r="M1634" t="b">
        <v>0</v>
      </c>
      <c r="N1634" t="s">
        <v>8269</v>
      </c>
      <c r="O1634" s="10" t="s">
        <v>8312</v>
      </c>
      <c r="P1634" t="s">
        <v>8313</v>
      </c>
      <c r="Q1634" s="15">
        <f t="shared" si="75"/>
        <v>42111.904097222221</v>
      </c>
      <c r="R1634" s="17">
        <f t="shared" si="76"/>
        <v>42171.904097222221</v>
      </c>
      <c r="S1634">
        <f t="shared" si="77"/>
        <v>2015</v>
      </c>
    </row>
    <row r="1635" spans="1:19" ht="45" x14ac:dyDescent="0.25">
      <c r="A1635">
        <v>3943</v>
      </c>
      <c r="B1635" s="3" t="s">
        <v>3940</v>
      </c>
      <c r="C1635" s="3" t="s">
        <v>8051</v>
      </c>
      <c r="D1635" s="6">
        <v>5000</v>
      </c>
      <c r="E1635" s="8">
        <v>1782</v>
      </c>
      <c r="F1635" t="s">
        <v>8220</v>
      </c>
      <c r="G1635" t="s">
        <v>8223</v>
      </c>
      <c r="H1635" t="s">
        <v>8245</v>
      </c>
      <c r="I1635">
        <v>1446483000</v>
      </c>
      <c r="J1635">
        <v>1443811268</v>
      </c>
      <c r="K1635" t="b">
        <v>0</v>
      </c>
      <c r="L1635">
        <v>13</v>
      </c>
      <c r="M1635" t="b">
        <v>0</v>
      </c>
      <c r="N1635" t="s">
        <v>8269</v>
      </c>
      <c r="O1635" s="10" t="s">
        <v>8312</v>
      </c>
      <c r="P1635" t="s">
        <v>8313</v>
      </c>
      <c r="Q1635" s="15">
        <f t="shared" si="75"/>
        <v>42279.778564814813</v>
      </c>
      <c r="R1635" s="17">
        <f t="shared" si="76"/>
        <v>42310.701388888891</v>
      </c>
      <c r="S1635">
        <f t="shared" si="77"/>
        <v>2015</v>
      </c>
    </row>
    <row r="1636" spans="1:19" ht="60" x14ac:dyDescent="0.25">
      <c r="A1636">
        <v>3944</v>
      </c>
      <c r="B1636" s="3" t="s">
        <v>3941</v>
      </c>
      <c r="C1636" s="3" t="s">
        <v>8052</v>
      </c>
      <c r="D1636" s="6">
        <v>5000</v>
      </c>
      <c r="E1636" s="8">
        <v>0</v>
      </c>
      <c r="F1636" t="s">
        <v>8220</v>
      </c>
      <c r="G1636" t="s">
        <v>8223</v>
      </c>
      <c r="H1636" t="s">
        <v>8245</v>
      </c>
      <c r="I1636">
        <v>1440690875</v>
      </c>
      <c r="J1636">
        <v>1438098875</v>
      </c>
      <c r="K1636" t="b">
        <v>0</v>
      </c>
      <c r="L1636">
        <v>0</v>
      </c>
      <c r="M1636" t="b">
        <v>0</v>
      </c>
      <c r="N1636" t="s">
        <v>8269</v>
      </c>
      <c r="O1636" s="10" t="s">
        <v>8312</v>
      </c>
      <c r="P1636" t="s">
        <v>8313</v>
      </c>
      <c r="Q1636" s="15">
        <f t="shared" si="75"/>
        <v>42213.662905092591</v>
      </c>
      <c r="R1636" s="17">
        <f t="shared" si="76"/>
        <v>42243.662905092591</v>
      </c>
      <c r="S1636">
        <f t="shared" si="77"/>
        <v>2015</v>
      </c>
    </row>
    <row r="1637" spans="1:19" ht="60" x14ac:dyDescent="0.25">
      <c r="A1637">
        <v>3945</v>
      </c>
      <c r="B1637" s="3" t="s">
        <v>3942</v>
      </c>
      <c r="C1637" s="3" t="s">
        <v>8053</v>
      </c>
      <c r="D1637" s="6">
        <v>2000</v>
      </c>
      <c r="E1637" s="8">
        <v>5</v>
      </c>
      <c r="F1637" t="s">
        <v>8220</v>
      </c>
      <c r="G1637" t="s">
        <v>8223</v>
      </c>
      <c r="H1637" t="s">
        <v>8245</v>
      </c>
      <c r="I1637">
        <v>1431717268</v>
      </c>
      <c r="J1637">
        <v>1429125268</v>
      </c>
      <c r="K1637" t="b">
        <v>0</v>
      </c>
      <c r="L1637">
        <v>1</v>
      </c>
      <c r="M1637" t="b">
        <v>0</v>
      </c>
      <c r="N1637" t="s">
        <v>8269</v>
      </c>
      <c r="O1637" s="10" t="s">
        <v>8312</v>
      </c>
      <c r="P1637" t="s">
        <v>8313</v>
      </c>
      <c r="Q1637" s="15">
        <f t="shared" si="75"/>
        <v>42109.801712962959</v>
      </c>
      <c r="R1637" s="17">
        <f t="shared" si="76"/>
        <v>42139.801712962959</v>
      </c>
      <c r="S1637">
        <f t="shared" si="77"/>
        <v>2015</v>
      </c>
    </row>
    <row r="1638" spans="1:19" ht="30" x14ac:dyDescent="0.25">
      <c r="A1638">
        <v>3946</v>
      </c>
      <c r="B1638" s="3" t="s">
        <v>3943</v>
      </c>
      <c r="C1638" s="3" t="s">
        <v>8054</v>
      </c>
      <c r="D1638" s="6">
        <v>6000</v>
      </c>
      <c r="E1638" s="8">
        <v>195</v>
      </c>
      <c r="F1638" t="s">
        <v>8220</v>
      </c>
      <c r="G1638" t="s">
        <v>8223</v>
      </c>
      <c r="H1638" t="s">
        <v>8245</v>
      </c>
      <c r="I1638">
        <v>1425110400</v>
      </c>
      <c r="J1638">
        <v>1422388822</v>
      </c>
      <c r="K1638" t="b">
        <v>0</v>
      </c>
      <c r="L1638">
        <v>5</v>
      </c>
      <c r="M1638" t="b">
        <v>0</v>
      </c>
      <c r="N1638" t="s">
        <v>8269</v>
      </c>
      <c r="O1638" s="10" t="s">
        <v>8312</v>
      </c>
      <c r="P1638" t="s">
        <v>8313</v>
      </c>
      <c r="Q1638" s="15">
        <f t="shared" si="75"/>
        <v>42031.833587962959</v>
      </c>
      <c r="R1638" s="17">
        <f t="shared" si="76"/>
        <v>42063.333333333328</v>
      </c>
      <c r="S1638">
        <f t="shared" si="77"/>
        <v>2015</v>
      </c>
    </row>
    <row r="1639" spans="1:19" ht="60" x14ac:dyDescent="0.25">
      <c r="A1639">
        <v>3947</v>
      </c>
      <c r="B1639" s="3" t="s">
        <v>3944</v>
      </c>
      <c r="C1639" s="3" t="s">
        <v>8055</v>
      </c>
      <c r="D1639" s="6">
        <v>3000</v>
      </c>
      <c r="E1639" s="8">
        <v>101</v>
      </c>
      <c r="F1639" t="s">
        <v>8220</v>
      </c>
      <c r="G1639" t="s">
        <v>8223</v>
      </c>
      <c r="H1639" t="s">
        <v>8245</v>
      </c>
      <c r="I1639">
        <v>1475378744</v>
      </c>
      <c r="J1639">
        <v>1472786744</v>
      </c>
      <c r="K1639" t="b">
        <v>0</v>
      </c>
      <c r="L1639">
        <v>2</v>
      </c>
      <c r="M1639" t="b">
        <v>0</v>
      </c>
      <c r="N1639" t="s">
        <v>8269</v>
      </c>
      <c r="O1639" s="10" t="s">
        <v>8312</v>
      </c>
      <c r="P1639" t="s">
        <v>8313</v>
      </c>
      <c r="Q1639" s="15">
        <f t="shared" si="75"/>
        <v>42615.142870370371</v>
      </c>
      <c r="R1639" s="17">
        <f t="shared" si="76"/>
        <v>42645.142870370371</v>
      </c>
      <c r="S1639">
        <f t="shared" si="77"/>
        <v>2016</v>
      </c>
    </row>
    <row r="1640" spans="1:19" ht="60" x14ac:dyDescent="0.25">
      <c r="A1640">
        <v>3948</v>
      </c>
      <c r="B1640" s="3" t="s">
        <v>3945</v>
      </c>
      <c r="C1640" s="3" t="s">
        <v>8056</v>
      </c>
      <c r="D1640" s="6">
        <v>30000</v>
      </c>
      <c r="E1640" s="8">
        <v>0</v>
      </c>
      <c r="F1640" t="s">
        <v>8220</v>
      </c>
      <c r="G1640" t="s">
        <v>8225</v>
      </c>
      <c r="H1640" t="s">
        <v>8247</v>
      </c>
      <c r="I1640">
        <v>1410076123</v>
      </c>
      <c r="J1640">
        <v>1404892123</v>
      </c>
      <c r="K1640" t="b">
        <v>0</v>
      </c>
      <c r="L1640">
        <v>0</v>
      </c>
      <c r="M1640" t="b">
        <v>0</v>
      </c>
      <c r="N1640" t="s">
        <v>8269</v>
      </c>
      <c r="O1640" s="10" t="s">
        <v>8312</v>
      </c>
      <c r="P1640" t="s">
        <v>8313</v>
      </c>
      <c r="Q1640" s="15">
        <f t="shared" si="75"/>
        <v>41829.325497685182</v>
      </c>
      <c r="R1640" s="17">
        <f t="shared" si="76"/>
        <v>41889.325497685182</v>
      </c>
      <c r="S1640">
        <f t="shared" si="77"/>
        <v>2014</v>
      </c>
    </row>
    <row r="1641" spans="1:19" ht="60" x14ac:dyDescent="0.25">
      <c r="A1641">
        <v>3949</v>
      </c>
      <c r="B1641" s="3" t="s">
        <v>3946</v>
      </c>
      <c r="C1641" s="3" t="s">
        <v>8057</v>
      </c>
      <c r="D1641" s="6">
        <v>10000</v>
      </c>
      <c r="E1641" s="8">
        <v>1577</v>
      </c>
      <c r="F1641" t="s">
        <v>8220</v>
      </c>
      <c r="G1641" t="s">
        <v>8225</v>
      </c>
      <c r="H1641" t="s">
        <v>8247</v>
      </c>
      <c r="I1641">
        <v>1423623221</v>
      </c>
      <c r="J1641">
        <v>1421031221</v>
      </c>
      <c r="K1641" t="b">
        <v>0</v>
      </c>
      <c r="L1641">
        <v>32</v>
      </c>
      <c r="M1641" t="b">
        <v>0</v>
      </c>
      <c r="N1641" t="s">
        <v>8269</v>
      </c>
      <c r="O1641" s="10" t="s">
        <v>8312</v>
      </c>
      <c r="P1641" t="s">
        <v>8313</v>
      </c>
      <c r="Q1641" s="15">
        <f t="shared" si="75"/>
        <v>42016.120613425926</v>
      </c>
      <c r="R1641" s="17">
        <f t="shared" si="76"/>
        <v>42046.120613425926</v>
      </c>
      <c r="S1641">
        <f t="shared" si="77"/>
        <v>2015</v>
      </c>
    </row>
    <row r="1642" spans="1:19" ht="60" x14ac:dyDescent="0.25">
      <c r="A1642">
        <v>3950</v>
      </c>
      <c r="B1642" s="3" t="s">
        <v>3947</v>
      </c>
      <c r="C1642" s="3" t="s">
        <v>8058</v>
      </c>
      <c r="D1642" s="6">
        <v>4000</v>
      </c>
      <c r="E1642" s="8">
        <v>25</v>
      </c>
      <c r="F1642" t="s">
        <v>8220</v>
      </c>
      <c r="G1642" t="s">
        <v>8223</v>
      </c>
      <c r="H1642" t="s">
        <v>8245</v>
      </c>
      <c r="I1642">
        <v>1460140500</v>
      </c>
      <c r="J1642">
        <v>1457628680</v>
      </c>
      <c r="K1642" t="b">
        <v>0</v>
      </c>
      <c r="L1642">
        <v>1</v>
      </c>
      <c r="M1642" t="b">
        <v>0</v>
      </c>
      <c r="N1642" t="s">
        <v>8269</v>
      </c>
      <c r="O1642" s="10" t="s">
        <v>8312</v>
      </c>
      <c r="P1642" t="s">
        <v>8313</v>
      </c>
      <c r="Q1642" s="15">
        <f t="shared" si="75"/>
        <v>42439.702314814815</v>
      </c>
      <c r="R1642" s="17">
        <f t="shared" si="76"/>
        <v>42468.774305555555</v>
      </c>
      <c r="S1642">
        <f t="shared" si="77"/>
        <v>2016</v>
      </c>
    </row>
    <row r="1643" spans="1:19" ht="60" x14ac:dyDescent="0.25">
      <c r="A1643">
        <v>3951</v>
      </c>
      <c r="B1643" s="3" t="s">
        <v>3948</v>
      </c>
      <c r="C1643" s="3" t="s">
        <v>6961</v>
      </c>
      <c r="D1643" s="6">
        <v>200000</v>
      </c>
      <c r="E1643" s="8">
        <v>1</v>
      </c>
      <c r="F1643" t="s">
        <v>8220</v>
      </c>
      <c r="G1643" t="s">
        <v>8240</v>
      </c>
      <c r="H1643" t="s">
        <v>8248</v>
      </c>
      <c r="I1643">
        <v>1462301342</v>
      </c>
      <c r="J1643">
        <v>1457120942</v>
      </c>
      <c r="K1643" t="b">
        <v>0</v>
      </c>
      <c r="L1643">
        <v>1</v>
      </c>
      <c r="M1643" t="b">
        <v>0</v>
      </c>
      <c r="N1643" t="s">
        <v>8269</v>
      </c>
      <c r="O1643" s="10" t="s">
        <v>8312</v>
      </c>
      <c r="P1643" t="s">
        <v>8313</v>
      </c>
      <c r="Q1643" s="15">
        <f t="shared" si="75"/>
        <v>42433.825717592597</v>
      </c>
      <c r="R1643" s="17">
        <f t="shared" si="76"/>
        <v>42493.784050925926</v>
      </c>
      <c r="S1643">
        <f t="shared" si="77"/>
        <v>2016</v>
      </c>
    </row>
    <row r="1644" spans="1:19" ht="60" x14ac:dyDescent="0.25">
      <c r="A1644">
        <v>3952</v>
      </c>
      <c r="B1644" s="3" t="s">
        <v>3949</v>
      </c>
      <c r="C1644" s="3" t="s">
        <v>8059</v>
      </c>
      <c r="D1644" s="6">
        <v>26000</v>
      </c>
      <c r="E1644" s="8">
        <v>25</v>
      </c>
      <c r="F1644" t="s">
        <v>8220</v>
      </c>
      <c r="G1644" t="s">
        <v>8223</v>
      </c>
      <c r="H1644" t="s">
        <v>8245</v>
      </c>
      <c r="I1644">
        <v>1445885890</v>
      </c>
      <c r="J1644">
        <v>1440701890</v>
      </c>
      <c r="K1644" t="b">
        <v>0</v>
      </c>
      <c r="L1644">
        <v>1</v>
      </c>
      <c r="M1644" t="b">
        <v>0</v>
      </c>
      <c r="N1644" t="s">
        <v>8269</v>
      </c>
      <c r="O1644" s="10" t="s">
        <v>8312</v>
      </c>
      <c r="P1644" t="s">
        <v>8313</v>
      </c>
      <c r="Q1644" s="15">
        <f t="shared" si="75"/>
        <v>42243.790393518517</v>
      </c>
      <c r="R1644" s="17">
        <f t="shared" si="76"/>
        <v>42303.790393518517</v>
      </c>
      <c r="S1644">
        <f t="shared" si="77"/>
        <v>2015</v>
      </c>
    </row>
    <row r="1645" spans="1:19" ht="45" x14ac:dyDescent="0.25">
      <c r="A1645">
        <v>3953</v>
      </c>
      <c r="B1645" s="3" t="s">
        <v>3950</v>
      </c>
      <c r="C1645" s="3" t="s">
        <v>8060</v>
      </c>
      <c r="D1645" s="6">
        <v>17600</v>
      </c>
      <c r="E1645" s="8">
        <v>0</v>
      </c>
      <c r="F1645" t="s">
        <v>8220</v>
      </c>
      <c r="G1645" t="s">
        <v>8223</v>
      </c>
      <c r="H1645" t="s">
        <v>8245</v>
      </c>
      <c r="I1645">
        <v>1469834940</v>
      </c>
      <c r="J1645">
        <v>1467162586</v>
      </c>
      <c r="K1645" t="b">
        <v>0</v>
      </c>
      <c r="L1645">
        <v>0</v>
      </c>
      <c r="M1645" t="b">
        <v>0</v>
      </c>
      <c r="N1645" t="s">
        <v>8269</v>
      </c>
      <c r="O1645" s="10" t="s">
        <v>8312</v>
      </c>
      <c r="P1645" t="s">
        <v>8313</v>
      </c>
      <c r="Q1645" s="15">
        <f t="shared" si="75"/>
        <v>42550.048449074078</v>
      </c>
      <c r="R1645" s="17">
        <f t="shared" si="76"/>
        <v>42580.978472222225</v>
      </c>
      <c r="S1645">
        <f t="shared" si="77"/>
        <v>2016</v>
      </c>
    </row>
    <row r="1646" spans="1:19" ht="60" x14ac:dyDescent="0.25">
      <c r="A1646">
        <v>3954</v>
      </c>
      <c r="B1646" s="3" t="s">
        <v>3951</v>
      </c>
      <c r="C1646" s="3" t="s">
        <v>8061</v>
      </c>
      <c r="D1646" s="6">
        <v>25000</v>
      </c>
      <c r="E1646" s="8">
        <v>0</v>
      </c>
      <c r="F1646" t="s">
        <v>8220</v>
      </c>
      <c r="G1646" t="s">
        <v>8228</v>
      </c>
      <c r="H1646" t="s">
        <v>8250</v>
      </c>
      <c r="I1646">
        <v>1405352264</v>
      </c>
      <c r="J1646">
        <v>1400168264</v>
      </c>
      <c r="K1646" t="b">
        <v>0</v>
      </c>
      <c r="L1646">
        <v>0</v>
      </c>
      <c r="M1646" t="b">
        <v>0</v>
      </c>
      <c r="N1646" t="s">
        <v>8269</v>
      </c>
      <c r="O1646" s="10" t="s">
        <v>8312</v>
      </c>
      <c r="P1646" t="s">
        <v>8313</v>
      </c>
      <c r="Q1646" s="15">
        <f t="shared" si="75"/>
        <v>41774.651203703703</v>
      </c>
      <c r="R1646" s="17">
        <f t="shared" si="76"/>
        <v>41834.651203703703</v>
      </c>
      <c r="S1646">
        <f t="shared" si="77"/>
        <v>2014</v>
      </c>
    </row>
    <row r="1647" spans="1:19" ht="60" x14ac:dyDescent="0.25">
      <c r="A1647">
        <v>3955</v>
      </c>
      <c r="B1647" s="3" t="s">
        <v>3952</v>
      </c>
      <c r="C1647" s="3" t="s">
        <v>8062</v>
      </c>
      <c r="D1647" s="6">
        <v>1750</v>
      </c>
      <c r="E1647" s="8">
        <v>425</v>
      </c>
      <c r="F1647" t="s">
        <v>8220</v>
      </c>
      <c r="G1647" t="s">
        <v>8223</v>
      </c>
      <c r="H1647" t="s">
        <v>8245</v>
      </c>
      <c r="I1647">
        <v>1448745741</v>
      </c>
      <c r="J1647">
        <v>1446150141</v>
      </c>
      <c r="K1647" t="b">
        <v>0</v>
      </c>
      <c r="L1647">
        <v>8</v>
      </c>
      <c r="M1647" t="b">
        <v>0</v>
      </c>
      <c r="N1647" t="s">
        <v>8269</v>
      </c>
      <c r="O1647" s="10" t="s">
        <v>8312</v>
      </c>
      <c r="P1647" t="s">
        <v>8313</v>
      </c>
      <c r="Q1647" s="15">
        <f t="shared" si="75"/>
        <v>42306.848854166667</v>
      </c>
      <c r="R1647" s="17">
        <f t="shared" si="76"/>
        <v>42336.890520833331</v>
      </c>
      <c r="S1647">
        <f t="shared" si="77"/>
        <v>2015</v>
      </c>
    </row>
    <row r="1648" spans="1:19" ht="60" x14ac:dyDescent="0.25">
      <c r="A1648">
        <v>3956</v>
      </c>
      <c r="B1648" s="3" t="s">
        <v>3953</v>
      </c>
      <c r="C1648" s="3" t="s">
        <v>8063</v>
      </c>
      <c r="D1648" s="6">
        <v>5500</v>
      </c>
      <c r="E1648" s="8">
        <v>0</v>
      </c>
      <c r="F1648" t="s">
        <v>8220</v>
      </c>
      <c r="G1648" t="s">
        <v>8223</v>
      </c>
      <c r="H1648" t="s">
        <v>8245</v>
      </c>
      <c r="I1648">
        <v>1461543600</v>
      </c>
      <c r="J1648">
        <v>1459203727</v>
      </c>
      <c r="K1648" t="b">
        <v>0</v>
      </c>
      <c r="L1648">
        <v>0</v>
      </c>
      <c r="M1648" t="b">
        <v>0</v>
      </c>
      <c r="N1648" t="s">
        <v>8269</v>
      </c>
      <c r="O1648" s="10" t="s">
        <v>8312</v>
      </c>
      <c r="P1648" t="s">
        <v>8313</v>
      </c>
      <c r="Q1648" s="15">
        <f t="shared" si="75"/>
        <v>42457.932025462964</v>
      </c>
      <c r="R1648" s="17">
        <f t="shared" si="76"/>
        <v>42485.013888888891</v>
      </c>
      <c r="S1648">
        <f t="shared" si="77"/>
        <v>2016</v>
      </c>
    </row>
    <row r="1649" spans="1:19" ht="45" x14ac:dyDescent="0.25">
      <c r="A1649">
        <v>3957</v>
      </c>
      <c r="B1649" s="3" t="s">
        <v>3954</v>
      </c>
      <c r="C1649" s="3" t="s">
        <v>8064</v>
      </c>
      <c r="D1649" s="6">
        <v>28000</v>
      </c>
      <c r="E1649" s="8">
        <v>7</v>
      </c>
      <c r="F1649" t="s">
        <v>8220</v>
      </c>
      <c r="G1649" t="s">
        <v>8223</v>
      </c>
      <c r="H1649" t="s">
        <v>8245</v>
      </c>
      <c r="I1649">
        <v>1468020354</v>
      </c>
      <c r="J1649">
        <v>1464045954</v>
      </c>
      <c r="K1649" t="b">
        <v>0</v>
      </c>
      <c r="L1649">
        <v>1</v>
      </c>
      <c r="M1649" t="b">
        <v>0</v>
      </c>
      <c r="N1649" t="s">
        <v>8269</v>
      </c>
      <c r="O1649" s="10" t="s">
        <v>8312</v>
      </c>
      <c r="P1649" t="s">
        <v>8313</v>
      </c>
      <c r="Q1649" s="15">
        <f t="shared" si="75"/>
        <v>42513.976319444439</v>
      </c>
      <c r="R1649" s="17">
        <f t="shared" si="76"/>
        <v>42559.976319444439</v>
      </c>
      <c r="S1649">
        <f t="shared" si="77"/>
        <v>2016</v>
      </c>
    </row>
    <row r="1650" spans="1:19" ht="60" x14ac:dyDescent="0.25">
      <c r="A1650">
        <v>3958</v>
      </c>
      <c r="B1650" s="3" t="s">
        <v>3955</v>
      </c>
      <c r="C1650" s="3" t="s">
        <v>8065</v>
      </c>
      <c r="D1650" s="6">
        <v>2000</v>
      </c>
      <c r="E1650" s="8">
        <v>641</v>
      </c>
      <c r="F1650" t="s">
        <v>8220</v>
      </c>
      <c r="G1650" t="s">
        <v>8223</v>
      </c>
      <c r="H1650" t="s">
        <v>8245</v>
      </c>
      <c r="I1650">
        <v>1406988000</v>
      </c>
      <c r="J1650">
        <v>1403822912</v>
      </c>
      <c r="K1650" t="b">
        <v>0</v>
      </c>
      <c r="L1650">
        <v>16</v>
      </c>
      <c r="M1650" t="b">
        <v>0</v>
      </c>
      <c r="N1650" t="s">
        <v>8269</v>
      </c>
      <c r="O1650" s="10" t="s">
        <v>8312</v>
      </c>
      <c r="P1650" t="s">
        <v>8313</v>
      </c>
      <c r="Q1650" s="15">
        <f t="shared" si="75"/>
        <v>41816.950370370374</v>
      </c>
      <c r="R1650" s="17">
        <f t="shared" si="76"/>
        <v>41853.583333333336</v>
      </c>
      <c r="S1650">
        <f t="shared" si="77"/>
        <v>2014</v>
      </c>
    </row>
    <row r="1651" spans="1:19" ht="60" x14ac:dyDescent="0.25">
      <c r="A1651">
        <v>3959</v>
      </c>
      <c r="B1651" s="3" t="s">
        <v>3956</v>
      </c>
      <c r="C1651" s="3" t="s">
        <v>8066</v>
      </c>
      <c r="D1651" s="6">
        <v>1200</v>
      </c>
      <c r="E1651" s="8">
        <v>292</v>
      </c>
      <c r="F1651" t="s">
        <v>8220</v>
      </c>
      <c r="G1651" t="s">
        <v>8223</v>
      </c>
      <c r="H1651" t="s">
        <v>8245</v>
      </c>
      <c r="I1651">
        <v>1411930556</v>
      </c>
      <c r="J1651">
        <v>1409338556</v>
      </c>
      <c r="K1651" t="b">
        <v>0</v>
      </c>
      <c r="L1651">
        <v>12</v>
      </c>
      <c r="M1651" t="b">
        <v>0</v>
      </c>
      <c r="N1651" t="s">
        <v>8269</v>
      </c>
      <c r="O1651" s="10" t="s">
        <v>8312</v>
      </c>
      <c r="P1651" t="s">
        <v>8313</v>
      </c>
      <c r="Q1651" s="15">
        <f t="shared" si="75"/>
        <v>41880.788842592592</v>
      </c>
      <c r="R1651" s="17">
        <f t="shared" si="76"/>
        <v>41910.788842592592</v>
      </c>
      <c r="S1651">
        <f t="shared" si="77"/>
        <v>2014</v>
      </c>
    </row>
    <row r="1652" spans="1:19" ht="60" x14ac:dyDescent="0.25">
      <c r="A1652">
        <v>3960</v>
      </c>
      <c r="B1652" s="3" t="s">
        <v>3957</v>
      </c>
      <c r="C1652" s="3" t="s">
        <v>8067</v>
      </c>
      <c r="D1652" s="6">
        <v>3000</v>
      </c>
      <c r="E1652" s="8">
        <v>45</v>
      </c>
      <c r="F1652" t="s">
        <v>8220</v>
      </c>
      <c r="G1652" t="s">
        <v>8223</v>
      </c>
      <c r="H1652" t="s">
        <v>8245</v>
      </c>
      <c r="I1652">
        <v>1451852256</v>
      </c>
      <c r="J1652">
        <v>1449260256</v>
      </c>
      <c r="K1652" t="b">
        <v>0</v>
      </c>
      <c r="L1652">
        <v>4</v>
      </c>
      <c r="M1652" t="b">
        <v>0</v>
      </c>
      <c r="N1652" t="s">
        <v>8269</v>
      </c>
      <c r="O1652" s="10" t="s">
        <v>8312</v>
      </c>
      <c r="P1652" t="s">
        <v>8313</v>
      </c>
      <c r="Q1652" s="15">
        <f t="shared" si="75"/>
        <v>42342.845555555556</v>
      </c>
      <c r="R1652" s="17">
        <f t="shared" si="76"/>
        <v>42372.845555555556</v>
      </c>
      <c r="S1652">
        <f t="shared" si="77"/>
        <v>2015</v>
      </c>
    </row>
    <row r="1653" spans="1:19" ht="60" x14ac:dyDescent="0.25">
      <c r="A1653">
        <v>3961</v>
      </c>
      <c r="B1653" s="3" t="s">
        <v>3958</v>
      </c>
      <c r="C1653" s="3" t="s">
        <v>8068</v>
      </c>
      <c r="D1653" s="6">
        <v>5000</v>
      </c>
      <c r="E1653" s="8">
        <v>21</v>
      </c>
      <c r="F1653" t="s">
        <v>8220</v>
      </c>
      <c r="G1653" t="s">
        <v>8224</v>
      </c>
      <c r="H1653" t="s">
        <v>8246</v>
      </c>
      <c r="I1653">
        <v>1399584210</v>
      </c>
      <c r="J1653">
        <v>1397683410</v>
      </c>
      <c r="K1653" t="b">
        <v>0</v>
      </c>
      <c r="L1653">
        <v>2</v>
      </c>
      <c r="M1653" t="b">
        <v>0</v>
      </c>
      <c r="N1653" t="s">
        <v>8269</v>
      </c>
      <c r="O1653" s="10" t="s">
        <v>8312</v>
      </c>
      <c r="P1653" t="s">
        <v>8313</v>
      </c>
      <c r="Q1653" s="15">
        <f t="shared" si="75"/>
        <v>41745.891319444447</v>
      </c>
      <c r="R1653" s="17">
        <f t="shared" si="76"/>
        <v>41767.891319444447</v>
      </c>
      <c r="S1653">
        <f t="shared" si="77"/>
        <v>2014</v>
      </c>
    </row>
    <row r="1654" spans="1:19" ht="60" x14ac:dyDescent="0.25">
      <c r="A1654">
        <v>3962</v>
      </c>
      <c r="B1654" s="3" t="s">
        <v>3959</v>
      </c>
      <c r="C1654" s="3" t="s">
        <v>8069</v>
      </c>
      <c r="D1654" s="6">
        <v>1400</v>
      </c>
      <c r="E1654" s="8">
        <v>45</v>
      </c>
      <c r="F1654" t="s">
        <v>8220</v>
      </c>
      <c r="G1654" t="s">
        <v>8224</v>
      </c>
      <c r="H1654" t="s">
        <v>8246</v>
      </c>
      <c r="I1654">
        <v>1448722494</v>
      </c>
      <c r="J1654">
        <v>1446562494</v>
      </c>
      <c r="K1654" t="b">
        <v>0</v>
      </c>
      <c r="L1654">
        <v>3</v>
      </c>
      <c r="M1654" t="b">
        <v>0</v>
      </c>
      <c r="N1654" t="s">
        <v>8269</v>
      </c>
      <c r="O1654" s="10" t="s">
        <v>8312</v>
      </c>
      <c r="P1654" t="s">
        <v>8313</v>
      </c>
      <c r="Q1654" s="15">
        <f t="shared" si="75"/>
        <v>42311.621458333335</v>
      </c>
      <c r="R1654" s="17">
        <f t="shared" si="76"/>
        <v>42336.621458333335</v>
      </c>
      <c r="S1654">
        <f t="shared" si="77"/>
        <v>2015</v>
      </c>
    </row>
    <row r="1655" spans="1:19" ht="60" x14ac:dyDescent="0.25">
      <c r="A1655">
        <v>3963</v>
      </c>
      <c r="B1655" s="3" t="s">
        <v>3960</v>
      </c>
      <c r="C1655" s="3" t="s">
        <v>8070</v>
      </c>
      <c r="D1655" s="6">
        <v>10000</v>
      </c>
      <c r="E1655" s="8">
        <v>0</v>
      </c>
      <c r="F1655" t="s">
        <v>8220</v>
      </c>
      <c r="G1655" t="s">
        <v>8228</v>
      </c>
      <c r="H1655" t="s">
        <v>8250</v>
      </c>
      <c r="I1655">
        <v>1447821717</v>
      </c>
      <c r="J1655">
        <v>1445226117</v>
      </c>
      <c r="K1655" t="b">
        <v>0</v>
      </c>
      <c r="L1655">
        <v>0</v>
      </c>
      <c r="M1655" t="b">
        <v>0</v>
      </c>
      <c r="N1655" t="s">
        <v>8269</v>
      </c>
      <c r="O1655" s="10" t="s">
        <v>8312</v>
      </c>
      <c r="P1655" t="s">
        <v>8313</v>
      </c>
      <c r="Q1655" s="15">
        <f t="shared" si="75"/>
        <v>42296.154131944444</v>
      </c>
      <c r="R1655" s="17">
        <f t="shared" si="76"/>
        <v>42326.195798611108</v>
      </c>
      <c r="S1655">
        <f t="shared" si="77"/>
        <v>2015</v>
      </c>
    </row>
    <row r="1656" spans="1:19" ht="45" x14ac:dyDescent="0.25">
      <c r="A1656">
        <v>3964</v>
      </c>
      <c r="B1656" s="3" t="s">
        <v>3961</v>
      </c>
      <c r="C1656" s="3" t="s">
        <v>8071</v>
      </c>
      <c r="D1656" s="6">
        <v>2000</v>
      </c>
      <c r="E1656" s="8">
        <v>126</v>
      </c>
      <c r="F1656" t="s">
        <v>8220</v>
      </c>
      <c r="G1656" t="s">
        <v>8223</v>
      </c>
      <c r="H1656" t="s">
        <v>8245</v>
      </c>
      <c r="I1656">
        <v>1429460386</v>
      </c>
      <c r="J1656">
        <v>1424279986</v>
      </c>
      <c r="K1656" t="b">
        <v>0</v>
      </c>
      <c r="L1656">
        <v>3</v>
      </c>
      <c r="M1656" t="b">
        <v>0</v>
      </c>
      <c r="N1656" t="s">
        <v>8269</v>
      </c>
      <c r="O1656" s="10" t="s">
        <v>8312</v>
      </c>
      <c r="P1656" t="s">
        <v>8313</v>
      </c>
      <c r="Q1656" s="15">
        <f t="shared" si="75"/>
        <v>42053.722060185188</v>
      </c>
      <c r="R1656" s="17">
        <f t="shared" si="76"/>
        <v>42113.680393518516</v>
      </c>
      <c r="S1656">
        <f t="shared" si="77"/>
        <v>2015</v>
      </c>
    </row>
    <row r="1657" spans="1:19" ht="60" x14ac:dyDescent="0.25">
      <c r="A1657">
        <v>3965</v>
      </c>
      <c r="B1657" s="3" t="s">
        <v>3962</v>
      </c>
      <c r="C1657" s="3" t="s">
        <v>8072</v>
      </c>
      <c r="D1657" s="6">
        <v>2000</v>
      </c>
      <c r="E1657" s="8">
        <v>285</v>
      </c>
      <c r="F1657" t="s">
        <v>8220</v>
      </c>
      <c r="G1657" t="s">
        <v>8223</v>
      </c>
      <c r="H1657" t="s">
        <v>8245</v>
      </c>
      <c r="I1657">
        <v>1460608780</v>
      </c>
      <c r="J1657">
        <v>1455428380</v>
      </c>
      <c r="K1657" t="b">
        <v>0</v>
      </c>
      <c r="L1657">
        <v>4</v>
      </c>
      <c r="M1657" t="b">
        <v>0</v>
      </c>
      <c r="N1657" t="s">
        <v>8269</v>
      </c>
      <c r="O1657" s="10" t="s">
        <v>8312</v>
      </c>
      <c r="P1657" t="s">
        <v>8313</v>
      </c>
      <c r="Q1657" s="15">
        <f t="shared" si="75"/>
        <v>42414.235879629632</v>
      </c>
      <c r="R1657" s="17">
        <f t="shared" si="76"/>
        <v>42474.194212962961</v>
      </c>
      <c r="S1657">
        <f t="shared" si="77"/>
        <v>2016</v>
      </c>
    </row>
    <row r="1658" spans="1:19" ht="60" x14ac:dyDescent="0.25">
      <c r="A1658">
        <v>3966</v>
      </c>
      <c r="B1658" s="3" t="s">
        <v>3963</v>
      </c>
      <c r="C1658" s="3" t="s">
        <v>8073</v>
      </c>
      <c r="D1658" s="6">
        <v>7500</v>
      </c>
      <c r="E1658" s="8">
        <v>45</v>
      </c>
      <c r="F1658" t="s">
        <v>8220</v>
      </c>
      <c r="G1658" t="s">
        <v>8223</v>
      </c>
      <c r="H1658" t="s">
        <v>8245</v>
      </c>
      <c r="I1658">
        <v>1406170740</v>
      </c>
      <c r="J1658">
        <v>1402506278</v>
      </c>
      <c r="K1658" t="b">
        <v>0</v>
      </c>
      <c r="L1658">
        <v>2</v>
      </c>
      <c r="M1658" t="b">
        <v>0</v>
      </c>
      <c r="N1658" t="s">
        <v>8269</v>
      </c>
      <c r="O1658" s="10" t="s">
        <v>8312</v>
      </c>
      <c r="P1658" t="s">
        <v>8313</v>
      </c>
      <c r="Q1658" s="15">
        <f t="shared" si="75"/>
        <v>41801.711550925924</v>
      </c>
      <c r="R1658" s="17">
        <f t="shared" si="76"/>
        <v>41844.124305555553</v>
      </c>
      <c r="S1658">
        <f t="shared" si="77"/>
        <v>2014</v>
      </c>
    </row>
    <row r="1659" spans="1:19" ht="60" x14ac:dyDescent="0.25">
      <c r="A1659">
        <v>3967</v>
      </c>
      <c r="B1659" s="3" t="s">
        <v>3964</v>
      </c>
      <c r="C1659" s="3" t="s">
        <v>8074</v>
      </c>
      <c r="D1659" s="6">
        <v>1700</v>
      </c>
      <c r="E1659" s="8">
        <v>410</v>
      </c>
      <c r="F1659" t="s">
        <v>8220</v>
      </c>
      <c r="G1659" t="s">
        <v>8223</v>
      </c>
      <c r="H1659" t="s">
        <v>8245</v>
      </c>
      <c r="I1659">
        <v>1488783507</v>
      </c>
      <c r="J1659">
        <v>1486191507</v>
      </c>
      <c r="K1659" t="b">
        <v>0</v>
      </c>
      <c r="L1659">
        <v>10</v>
      </c>
      <c r="M1659" t="b">
        <v>0</v>
      </c>
      <c r="N1659" t="s">
        <v>8269</v>
      </c>
      <c r="O1659" s="10" t="s">
        <v>8312</v>
      </c>
      <c r="P1659" t="s">
        <v>8313</v>
      </c>
      <c r="Q1659" s="15">
        <f t="shared" si="75"/>
        <v>42770.290590277778</v>
      </c>
      <c r="R1659" s="17">
        <f t="shared" si="76"/>
        <v>42800.290590277778</v>
      </c>
      <c r="S1659">
        <f t="shared" si="77"/>
        <v>2017</v>
      </c>
    </row>
    <row r="1660" spans="1:19" ht="45" x14ac:dyDescent="0.25">
      <c r="A1660">
        <v>3968</v>
      </c>
      <c r="B1660" s="3" t="s">
        <v>3965</v>
      </c>
      <c r="C1660" s="3" t="s">
        <v>8075</v>
      </c>
      <c r="D1660" s="6">
        <v>5000</v>
      </c>
      <c r="E1660" s="8">
        <v>527</v>
      </c>
      <c r="F1660" t="s">
        <v>8220</v>
      </c>
      <c r="G1660" t="s">
        <v>8223</v>
      </c>
      <c r="H1660" t="s">
        <v>8245</v>
      </c>
      <c r="I1660">
        <v>1463945673</v>
      </c>
      <c r="J1660">
        <v>1458761673</v>
      </c>
      <c r="K1660" t="b">
        <v>0</v>
      </c>
      <c r="L1660">
        <v>11</v>
      </c>
      <c r="M1660" t="b">
        <v>0</v>
      </c>
      <c r="N1660" t="s">
        <v>8269</v>
      </c>
      <c r="O1660" s="10" t="s">
        <v>8312</v>
      </c>
      <c r="P1660" t="s">
        <v>8313</v>
      </c>
      <c r="Q1660" s="15">
        <f t="shared" si="75"/>
        <v>42452.815659722226</v>
      </c>
      <c r="R1660" s="17">
        <f t="shared" si="76"/>
        <v>42512.815659722226</v>
      </c>
      <c r="S1660">
        <f t="shared" si="77"/>
        <v>2016</v>
      </c>
    </row>
    <row r="1661" spans="1:19" ht="60" x14ac:dyDescent="0.25">
      <c r="A1661">
        <v>3969</v>
      </c>
      <c r="B1661" s="3" t="s">
        <v>3966</v>
      </c>
      <c r="C1661" s="3" t="s">
        <v>8076</v>
      </c>
      <c r="D1661" s="6">
        <v>2825</v>
      </c>
      <c r="E1661" s="8">
        <v>211</v>
      </c>
      <c r="F1661" t="s">
        <v>8220</v>
      </c>
      <c r="G1661" t="s">
        <v>8223</v>
      </c>
      <c r="H1661" t="s">
        <v>8245</v>
      </c>
      <c r="I1661">
        <v>1472442900</v>
      </c>
      <c r="J1661">
        <v>1471638646</v>
      </c>
      <c r="K1661" t="b">
        <v>0</v>
      </c>
      <c r="L1661">
        <v>6</v>
      </c>
      <c r="M1661" t="b">
        <v>0</v>
      </c>
      <c r="N1661" t="s">
        <v>8269</v>
      </c>
      <c r="O1661" s="10" t="s">
        <v>8312</v>
      </c>
      <c r="P1661" t="s">
        <v>8313</v>
      </c>
      <c r="Q1661" s="15">
        <f t="shared" si="75"/>
        <v>42601.854699074072</v>
      </c>
      <c r="R1661" s="17">
        <f t="shared" si="76"/>
        <v>42611.163194444445</v>
      </c>
      <c r="S1661">
        <f t="shared" si="77"/>
        <v>2016</v>
      </c>
    </row>
    <row r="1662" spans="1:19" ht="60" x14ac:dyDescent="0.25">
      <c r="A1662">
        <v>3970</v>
      </c>
      <c r="B1662" s="3" t="s">
        <v>3967</v>
      </c>
      <c r="C1662" s="3" t="s">
        <v>8077</v>
      </c>
      <c r="D1662" s="6">
        <v>15000</v>
      </c>
      <c r="E1662" s="8">
        <v>11</v>
      </c>
      <c r="F1662" t="s">
        <v>8220</v>
      </c>
      <c r="G1662" t="s">
        <v>8223</v>
      </c>
      <c r="H1662" t="s">
        <v>8245</v>
      </c>
      <c r="I1662">
        <v>1460925811</v>
      </c>
      <c r="J1662">
        <v>1458333811</v>
      </c>
      <c r="K1662" t="b">
        <v>0</v>
      </c>
      <c r="L1662">
        <v>2</v>
      </c>
      <c r="M1662" t="b">
        <v>0</v>
      </c>
      <c r="N1662" t="s">
        <v>8269</v>
      </c>
      <c r="O1662" s="10" t="s">
        <v>8312</v>
      </c>
      <c r="P1662" t="s">
        <v>8313</v>
      </c>
      <c r="Q1662" s="15">
        <f t="shared" si="75"/>
        <v>42447.863553240735</v>
      </c>
      <c r="R1662" s="17">
        <f t="shared" si="76"/>
        <v>42477.863553240735</v>
      </c>
      <c r="S1662">
        <f t="shared" si="77"/>
        <v>2016</v>
      </c>
    </row>
    <row r="1663" spans="1:19" ht="60" x14ac:dyDescent="0.25">
      <c r="A1663">
        <v>3971</v>
      </c>
      <c r="B1663" s="3" t="s">
        <v>3968</v>
      </c>
      <c r="C1663" s="3" t="s">
        <v>8078</v>
      </c>
      <c r="D1663" s="6">
        <v>14000</v>
      </c>
      <c r="E1663" s="8">
        <v>136</v>
      </c>
      <c r="F1663" t="s">
        <v>8220</v>
      </c>
      <c r="G1663" t="s">
        <v>8223</v>
      </c>
      <c r="H1663" t="s">
        <v>8245</v>
      </c>
      <c r="I1663">
        <v>1405947126</v>
      </c>
      <c r="J1663">
        <v>1403355126</v>
      </c>
      <c r="K1663" t="b">
        <v>0</v>
      </c>
      <c r="L1663">
        <v>6</v>
      </c>
      <c r="M1663" t="b">
        <v>0</v>
      </c>
      <c r="N1663" t="s">
        <v>8269</v>
      </c>
      <c r="O1663" s="10" t="s">
        <v>8312</v>
      </c>
      <c r="P1663" t="s">
        <v>8313</v>
      </c>
      <c r="Q1663" s="15">
        <f t="shared" si="75"/>
        <v>41811.536180555559</v>
      </c>
      <c r="R1663" s="17">
        <f t="shared" si="76"/>
        <v>41841.536180555559</v>
      </c>
      <c r="S1663">
        <f t="shared" si="77"/>
        <v>2014</v>
      </c>
    </row>
    <row r="1664" spans="1:19" ht="45" x14ac:dyDescent="0.25">
      <c r="A1664">
        <v>3972</v>
      </c>
      <c r="B1664" s="3" t="s">
        <v>3969</v>
      </c>
      <c r="C1664" s="3" t="s">
        <v>8079</v>
      </c>
      <c r="D1664" s="6">
        <v>1000</v>
      </c>
      <c r="E1664" s="8">
        <v>211</v>
      </c>
      <c r="F1664" t="s">
        <v>8220</v>
      </c>
      <c r="G1664" t="s">
        <v>8223</v>
      </c>
      <c r="H1664" t="s">
        <v>8245</v>
      </c>
      <c r="I1664">
        <v>1423186634</v>
      </c>
      <c r="J1664">
        <v>1418002634</v>
      </c>
      <c r="K1664" t="b">
        <v>0</v>
      </c>
      <c r="L1664">
        <v>8</v>
      </c>
      <c r="M1664" t="b">
        <v>0</v>
      </c>
      <c r="N1664" t="s">
        <v>8269</v>
      </c>
      <c r="O1664" s="10" t="s">
        <v>8312</v>
      </c>
      <c r="P1664" t="s">
        <v>8313</v>
      </c>
      <c r="Q1664" s="15">
        <f t="shared" si="75"/>
        <v>41981.067523148144</v>
      </c>
      <c r="R1664" s="17">
        <f t="shared" si="76"/>
        <v>42041.067523148144</v>
      </c>
      <c r="S1664">
        <f t="shared" si="77"/>
        <v>2014</v>
      </c>
    </row>
    <row r="1665" spans="1:19" ht="60" x14ac:dyDescent="0.25">
      <c r="A1665">
        <v>3973</v>
      </c>
      <c r="B1665" s="3" t="s">
        <v>3970</v>
      </c>
      <c r="C1665" s="3" t="s">
        <v>8080</v>
      </c>
      <c r="D1665" s="6">
        <v>5000</v>
      </c>
      <c r="E1665" s="8">
        <v>3905</v>
      </c>
      <c r="F1665" t="s">
        <v>8220</v>
      </c>
      <c r="G1665" t="s">
        <v>8223</v>
      </c>
      <c r="H1665" t="s">
        <v>8245</v>
      </c>
      <c r="I1665">
        <v>1462766400</v>
      </c>
      <c r="J1665">
        <v>1460219110</v>
      </c>
      <c r="K1665" t="b">
        <v>0</v>
      </c>
      <c r="L1665">
        <v>37</v>
      </c>
      <c r="M1665" t="b">
        <v>0</v>
      </c>
      <c r="N1665" t="s">
        <v>8269</v>
      </c>
      <c r="O1665" s="10" t="s">
        <v>8312</v>
      </c>
      <c r="P1665" t="s">
        <v>8313</v>
      </c>
      <c r="Q1665" s="15">
        <f t="shared" si="75"/>
        <v>42469.68414351852</v>
      </c>
      <c r="R1665" s="17">
        <f t="shared" si="76"/>
        <v>42499.166666666672</v>
      </c>
      <c r="S1665">
        <f t="shared" si="77"/>
        <v>2016</v>
      </c>
    </row>
    <row r="1666" spans="1:19" ht="60" x14ac:dyDescent="0.25">
      <c r="A1666">
        <v>3974</v>
      </c>
      <c r="B1666" s="3" t="s">
        <v>3971</v>
      </c>
      <c r="C1666" s="3" t="s">
        <v>8081</v>
      </c>
      <c r="D1666" s="6">
        <v>1000</v>
      </c>
      <c r="E1666" s="8">
        <v>320</v>
      </c>
      <c r="F1666" t="s">
        <v>8220</v>
      </c>
      <c r="G1666" t="s">
        <v>8224</v>
      </c>
      <c r="H1666" t="s">
        <v>8246</v>
      </c>
      <c r="I1666">
        <v>1464872848</v>
      </c>
      <c r="J1666">
        <v>1462280848</v>
      </c>
      <c r="K1666" t="b">
        <v>0</v>
      </c>
      <c r="L1666">
        <v>11</v>
      </c>
      <c r="M1666" t="b">
        <v>0</v>
      </c>
      <c r="N1666" t="s">
        <v>8269</v>
      </c>
      <c r="O1666" s="10" t="s">
        <v>8312</v>
      </c>
      <c r="P1666" t="s">
        <v>8313</v>
      </c>
      <c r="Q1666" s="15">
        <f t="shared" ref="Q1666:Q1729" si="78">(((J1666/60)/60)/24)+DATE(1970,1,1)</f>
        <v>42493.546851851846</v>
      </c>
      <c r="R1666" s="17">
        <f t="shared" ref="R1666:R1729" si="79">(((I1666/60)/60)/24)+DATE(1970,1,1)</f>
        <v>42523.546851851846</v>
      </c>
      <c r="S1666">
        <f t="shared" ref="S1666:S1729" si="80">YEAR(Q:Q)</f>
        <v>2016</v>
      </c>
    </row>
    <row r="1667" spans="1:19" ht="60" x14ac:dyDescent="0.25">
      <c r="A1667">
        <v>3975</v>
      </c>
      <c r="B1667" s="3" t="s">
        <v>3972</v>
      </c>
      <c r="C1667" s="3" t="s">
        <v>8082</v>
      </c>
      <c r="D1667" s="6">
        <v>678</v>
      </c>
      <c r="E1667" s="8">
        <v>0</v>
      </c>
      <c r="F1667" t="s">
        <v>8220</v>
      </c>
      <c r="G1667" t="s">
        <v>8223</v>
      </c>
      <c r="H1667" t="s">
        <v>8245</v>
      </c>
      <c r="I1667">
        <v>1468442898</v>
      </c>
      <c r="J1667">
        <v>1465850898</v>
      </c>
      <c r="K1667" t="b">
        <v>0</v>
      </c>
      <c r="L1667">
        <v>0</v>
      </c>
      <c r="M1667" t="b">
        <v>0</v>
      </c>
      <c r="N1667" t="s">
        <v>8269</v>
      </c>
      <c r="O1667" s="10" t="s">
        <v>8312</v>
      </c>
      <c r="P1667" t="s">
        <v>8313</v>
      </c>
      <c r="Q1667" s="15">
        <f t="shared" si="78"/>
        <v>42534.866875</v>
      </c>
      <c r="R1667" s="17">
        <f t="shared" si="79"/>
        <v>42564.866875</v>
      </c>
      <c r="S1667">
        <f t="shared" si="80"/>
        <v>2016</v>
      </c>
    </row>
    <row r="1668" spans="1:19" ht="60" x14ac:dyDescent="0.25">
      <c r="A1668">
        <v>3976</v>
      </c>
      <c r="B1668" s="3" t="s">
        <v>3973</v>
      </c>
      <c r="C1668" s="3" t="s">
        <v>8083</v>
      </c>
      <c r="D1668" s="6">
        <v>1300</v>
      </c>
      <c r="E1668" s="8">
        <v>620</v>
      </c>
      <c r="F1668" t="s">
        <v>8220</v>
      </c>
      <c r="G1668" t="s">
        <v>8223</v>
      </c>
      <c r="H1668" t="s">
        <v>8245</v>
      </c>
      <c r="I1668">
        <v>1406876400</v>
      </c>
      <c r="J1668">
        <v>1405024561</v>
      </c>
      <c r="K1668" t="b">
        <v>0</v>
      </c>
      <c r="L1668">
        <v>10</v>
      </c>
      <c r="M1668" t="b">
        <v>0</v>
      </c>
      <c r="N1668" t="s">
        <v>8269</v>
      </c>
      <c r="O1668" s="10" t="s">
        <v>8312</v>
      </c>
      <c r="P1668" t="s">
        <v>8313</v>
      </c>
      <c r="Q1668" s="15">
        <f t="shared" si="78"/>
        <v>41830.858344907407</v>
      </c>
      <c r="R1668" s="17">
        <f t="shared" si="79"/>
        <v>41852.291666666664</v>
      </c>
      <c r="S1668">
        <f t="shared" si="80"/>
        <v>2014</v>
      </c>
    </row>
    <row r="1669" spans="1:19" ht="60" x14ac:dyDescent="0.25">
      <c r="A1669">
        <v>3977</v>
      </c>
      <c r="B1669" s="3" t="s">
        <v>3974</v>
      </c>
      <c r="C1669" s="3" t="s">
        <v>8084</v>
      </c>
      <c r="D1669" s="6">
        <v>90000</v>
      </c>
      <c r="E1669" s="8">
        <v>1305</v>
      </c>
      <c r="F1669" t="s">
        <v>8220</v>
      </c>
      <c r="G1669" t="s">
        <v>8223</v>
      </c>
      <c r="H1669" t="s">
        <v>8245</v>
      </c>
      <c r="I1669">
        <v>1469213732</v>
      </c>
      <c r="J1669">
        <v>1466621732</v>
      </c>
      <c r="K1669" t="b">
        <v>0</v>
      </c>
      <c r="L1669">
        <v>6</v>
      </c>
      <c r="M1669" t="b">
        <v>0</v>
      </c>
      <c r="N1669" t="s">
        <v>8269</v>
      </c>
      <c r="O1669" s="10" t="s">
        <v>8312</v>
      </c>
      <c r="P1669" t="s">
        <v>8313</v>
      </c>
      <c r="Q1669" s="15">
        <f t="shared" si="78"/>
        <v>42543.788564814815</v>
      </c>
      <c r="R1669" s="17">
        <f t="shared" si="79"/>
        <v>42573.788564814815</v>
      </c>
      <c r="S1669">
        <f t="shared" si="80"/>
        <v>2016</v>
      </c>
    </row>
    <row r="1670" spans="1:19" ht="60" x14ac:dyDescent="0.25">
      <c r="A1670">
        <v>3978</v>
      </c>
      <c r="B1670" s="3" t="s">
        <v>3975</v>
      </c>
      <c r="C1670" s="3" t="s">
        <v>8085</v>
      </c>
      <c r="D1670" s="6">
        <v>2000</v>
      </c>
      <c r="E1670" s="8">
        <v>214</v>
      </c>
      <c r="F1670" t="s">
        <v>8220</v>
      </c>
      <c r="G1670" t="s">
        <v>8223</v>
      </c>
      <c r="H1670" t="s">
        <v>8245</v>
      </c>
      <c r="I1670">
        <v>1422717953</v>
      </c>
      <c r="J1670">
        <v>1417533953</v>
      </c>
      <c r="K1670" t="b">
        <v>0</v>
      </c>
      <c r="L1670">
        <v>8</v>
      </c>
      <c r="M1670" t="b">
        <v>0</v>
      </c>
      <c r="N1670" t="s">
        <v>8269</v>
      </c>
      <c r="O1670" s="10" t="s">
        <v>8312</v>
      </c>
      <c r="P1670" t="s">
        <v>8313</v>
      </c>
      <c r="Q1670" s="15">
        <f t="shared" si="78"/>
        <v>41975.642974537041</v>
      </c>
      <c r="R1670" s="17">
        <f t="shared" si="79"/>
        <v>42035.642974537041</v>
      </c>
      <c r="S1670">
        <f t="shared" si="80"/>
        <v>2014</v>
      </c>
    </row>
    <row r="1671" spans="1:19" ht="60" x14ac:dyDescent="0.25">
      <c r="A1671">
        <v>3979</v>
      </c>
      <c r="B1671" s="3" t="s">
        <v>3976</v>
      </c>
      <c r="C1671" s="3" t="s">
        <v>8086</v>
      </c>
      <c r="D1671" s="6">
        <v>6000</v>
      </c>
      <c r="E1671" s="8">
        <v>110</v>
      </c>
      <c r="F1671" t="s">
        <v>8220</v>
      </c>
      <c r="G1671" t="s">
        <v>8224</v>
      </c>
      <c r="H1671" t="s">
        <v>8246</v>
      </c>
      <c r="I1671">
        <v>1427659200</v>
      </c>
      <c r="J1671">
        <v>1425678057</v>
      </c>
      <c r="K1671" t="b">
        <v>0</v>
      </c>
      <c r="L1671">
        <v>6</v>
      </c>
      <c r="M1671" t="b">
        <v>0</v>
      </c>
      <c r="N1671" t="s">
        <v>8269</v>
      </c>
      <c r="O1671" s="10" t="s">
        <v>8312</v>
      </c>
      <c r="P1671" t="s">
        <v>8313</v>
      </c>
      <c r="Q1671" s="15">
        <f t="shared" si="78"/>
        <v>42069.903437500005</v>
      </c>
      <c r="R1671" s="17">
        <f t="shared" si="79"/>
        <v>42092.833333333328</v>
      </c>
      <c r="S1671">
        <f t="shared" si="80"/>
        <v>2015</v>
      </c>
    </row>
    <row r="1672" spans="1:19" ht="60" x14ac:dyDescent="0.25">
      <c r="A1672">
        <v>3980</v>
      </c>
      <c r="B1672" s="3" t="s">
        <v>3977</v>
      </c>
      <c r="C1672" s="3" t="s">
        <v>8087</v>
      </c>
      <c r="D1672" s="6">
        <v>2500</v>
      </c>
      <c r="E1672" s="8">
        <v>450</v>
      </c>
      <c r="F1672" t="s">
        <v>8220</v>
      </c>
      <c r="G1672" t="s">
        <v>8223</v>
      </c>
      <c r="H1672" t="s">
        <v>8245</v>
      </c>
      <c r="I1672">
        <v>1404570147</v>
      </c>
      <c r="J1672">
        <v>1401978147</v>
      </c>
      <c r="K1672" t="b">
        <v>0</v>
      </c>
      <c r="L1672">
        <v>7</v>
      </c>
      <c r="M1672" t="b">
        <v>0</v>
      </c>
      <c r="N1672" t="s">
        <v>8269</v>
      </c>
      <c r="O1672" s="10" t="s">
        <v>8312</v>
      </c>
      <c r="P1672" t="s">
        <v>8313</v>
      </c>
      <c r="Q1672" s="15">
        <f t="shared" si="78"/>
        <v>41795.598923611113</v>
      </c>
      <c r="R1672" s="17">
        <f t="shared" si="79"/>
        <v>41825.598923611113</v>
      </c>
      <c r="S1672">
        <f t="shared" si="80"/>
        <v>2014</v>
      </c>
    </row>
    <row r="1673" spans="1:19" ht="45" x14ac:dyDescent="0.25">
      <c r="A1673">
        <v>3981</v>
      </c>
      <c r="B1673" s="3" t="s">
        <v>3358</v>
      </c>
      <c r="C1673" s="3" t="s">
        <v>7469</v>
      </c>
      <c r="D1673" s="6">
        <v>30000</v>
      </c>
      <c r="E1673" s="8">
        <v>1225</v>
      </c>
      <c r="F1673" t="s">
        <v>8220</v>
      </c>
      <c r="G1673" t="s">
        <v>8223</v>
      </c>
      <c r="H1673" t="s">
        <v>8245</v>
      </c>
      <c r="I1673">
        <v>1468729149</v>
      </c>
      <c r="J1673">
        <v>1463545149</v>
      </c>
      <c r="K1673" t="b">
        <v>0</v>
      </c>
      <c r="L1673">
        <v>7</v>
      </c>
      <c r="M1673" t="b">
        <v>0</v>
      </c>
      <c r="N1673" t="s">
        <v>8269</v>
      </c>
      <c r="O1673" s="10" t="s">
        <v>8312</v>
      </c>
      <c r="P1673" t="s">
        <v>8313</v>
      </c>
      <c r="Q1673" s="15">
        <f t="shared" si="78"/>
        <v>42508.179965277777</v>
      </c>
      <c r="R1673" s="17">
        <f t="shared" si="79"/>
        <v>42568.179965277777</v>
      </c>
      <c r="S1673">
        <f t="shared" si="80"/>
        <v>2016</v>
      </c>
    </row>
    <row r="1674" spans="1:19" ht="60" x14ac:dyDescent="0.25">
      <c r="A1674">
        <v>3982</v>
      </c>
      <c r="B1674" s="3" t="s">
        <v>3978</v>
      </c>
      <c r="C1674" s="3" t="s">
        <v>8088</v>
      </c>
      <c r="D1674" s="6">
        <v>850</v>
      </c>
      <c r="E1674" s="8">
        <v>170</v>
      </c>
      <c r="F1674" t="s">
        <v>8220</v>
      </c>
      <c r="G1674" t="s">
        <v>8224</v>
      </c>
      <c r="H1674" t="s">
        <v>8246</v>
      </c>
      <c r="I1674">
        <v>1436297180</v>
      </c>
      <c r="J1674">
        <v>1431113180</v>
      </c>
      <c r="K1674" t="b">
        <v>0</v>
      </c>
      <c r="L1674">
        <v>5</v>
      </c>
      <c r="M1674" t="b">
        <v>0</v>
      </c>
      <c r="N1674" t="s">
        <v>8269</v>
      </c>
      <c r="O1674" s="10" t="s">
        <v>8312</v>
      </c>
      <c r="P1674" t="s">
        <v>8313</v>
      </c>
      <c r="Q1674" s="15">
        <f t="shared" si="78"/>
        <v>42132.809953703705</v>
      </c>
      <c r="R1674" s="17">
        <f t="shared" si="79"/>
        <v>42192.809953703705</v>
      </c>
      <c r="S1674">
        <f t="shared" si="80"/>
        <v>2015</v>
      </c>
    </row>
    <row r="1675" spans="1:19" ht="60" x14ac:dyDescent="0.25">
      <c r="A1675">
        <v>3983</v>
      </c>
      <c r="B1675" s="3" t="s">
        <v>3979</v>
      </c>
      <c r="C1675" s="3" t="s">
        <v>8089</v>
      </c>
      <c r="D1675" s="6">
        <v>11140</v>
      </c>
      <c r="E1675" s="8">
        <v>3877</v>
      </c>
      <c r="F1675" t="s">
        <v>8220</v>
      </c>
      <c r="G1675" t="s">
        <v>8223</v>
      </c>
      <c r="H1675" t="s">
        <v>8245</v>
      </c>
      <c r="I1675">
        <v>1400569140</v>
      </c>
      <c r="J1675">
        <v>1397854356</v>
      </c>
      <c r="K1675" t="b">
        <v>0</v>
      </c>
      <c r="L1675">
        <v>46</v>
      </c>
      <c r="M1675" t="b">
        <v>0</v>
      </c>
      <c r="N1675" t="s">
        <v>8269</v>
      </c>
      <c r="O1675" s="10" t="s">
        <v>8312</v>
      </c>
      <c r="P1675" t="s">
        <v>8313</v>
      </c>
      <c r="Q1675" s="15">
        <f t="shared" si="78"/>
        <v>41747.86986111111</v>
      </c>
      <c r="R1675" s="17">
        <f t="shared" si="79"/>
        <v>41779.290972222225</v>
      </c>
      <c r="S1675">
        <f t="shared" si="80"/>
        <v>2014</v>
      </c>
    </row>
    <row r="1676" spans="1:19" ht="60" x14ac:dyDescent="0.25">
      <c r="A1676">
        <v>3984</v>
      </c>
      <c r="B1676" s="3" t="s">
        <v>3980</v>
      </c>
      <c r="C1676" s="3" t="s">
        <v>8090</v>
      </c>
      <c r="D1676" s="6">
        <v>1500</v>
      </c>
      <c r="E1676" s="8">
        <v>95</v>
      </c>
      <c r="F1676" t="s">
        <v>8220</v>
      </c>
      <c r="G1676" t="s">
        <v>8224</v>
      </c>
      <c r="H1676" t="s">
        <v>8246</v>
      </c>
      <c r="I1676">
        <v>1415404800</v>
      </c>
      <c r="J1676">
        <v>1412809644</v>
      </c>
      <c r="K1676" t="b">
        <v>0</v>
      </c>
      <c r="L1676">
        <v>10</v>
      </c>
      <c r="M1676" t="b">
        <v>0</v>
      </c>
      <c r="N1676" t="s">
        <v>8269</v>
      </c>
      <c r="O1676" s="10" t="s">
        <v>8312</v>
      </c>
      <c r="P1676" t="s">
        <v>8313</v>
      </c>
      <c r="Q1676" s="15">
        <f t="shared" si="78"/>
        <v>41920.963472222218</v>
      </c>
      <c r="R1676" s="17">
        <f t="shared" si="79"/>
        <v>41951</v>
      </c>
      <c r="S1676">
        <f t="shared" si="80"/>
        <v>2014</v>
      </c>
    </row>
    <row r="1677" spans="1:19" ht="60" x14ac:dyDescent="0.25">
      <c r="A1677">
        <v>3985</v>
      </c>
      <c r="B1677" s="3" t="s">
        <v>3981</v>
      </c>
      <c r="C1677" s="3" t="s">
        <v>8091</v>
      </c>
      <c r="D1677" s="6">
        <v>2000</v>
      </c>
      <c r="E1677" s="8">
        <v>641</v>
      </c>
      <c r="F1677" t="s">
        <v>8220</v>
      </c>
      <c r="G1677" t="s">
        <v>8223</v>
      </c>
      <c r="H1677" t="s">
        <v>8245</v>
      </c>
      <c r="I1677">
        <v>1456002300</v>
      </c>
      <c r="J1677">
        <v>1454173120</v>
      </c>
      <c r="K1677" t="b">
        <v>0</v>
      </c>
      <c r="L1677">
        <v>19</v>
      </c>
      <c r="M1677" t="b">
        <v>0</v>
      </c>
      <c r="N1677" t="s">
        <v>8269</v>
      </c>
      <c r="O1677" s="10" t="s">
        <v>8312</v>
      </c>
      <c r="P1677" t="s">
        <v>8313</v>
      </c>
      <c r="Q1677" s="15">
        <f t="shared" si="78"/>
        <v>42399.707407407404</v>
      </c>
      <c r="R1677" s="17">
        <f t="shared" si="79"/>
        <v>42420.878472222219</v>
      </c>
      <c r="S1677">
        <f t="shared" si="80"/>
        <v>2016</v>
      </c>
    </row>
    <row r="1678" spans="1:19" ht="60" x14ac:dyDescent="0.25">
      <c r="A1678">
        <v>3986</v>
      </c>
      <c r="B1678" s="3" t="s">
        <v>3982</v>
      </c>
      <c r="C1678" s="3" t="s">
        <v>8092</v>
      </c>
      <c r="D1678" s="6">
        <v>5000</v>
      </c>
      <c r="E1678" s="8">
        <v>488</v>
      </c>
      <c r="F1678" t="s">
        <v>8220</v>
      </c>
      <c r="G1678" t="s">
        <v>8224</v>
      </c>
      <c r="H1678" t="s">
        <v>8246</v>
      </c>
      <c r="I1678">
        <v>1462539840</v>
      </c>
      <c r="J1678">
        <v>1460034594</v>
      </c>
      <c r="K1678" t="b">
        <v>0</v>
      </c>
      <c r="L1678">
        <v>13</v>
      </c>
      <c r="M1678" t="b">
        <v>0</v>
      </c>
      <c r="N1678" t="s">
        <v>8269</v>
      </c>
      <c r="O1678" s="10" t="s">
        <v>8312</v>
      </c>
      <c r="P1678" t="s">
        <v>8313</v>
      </c>
      <c r="Q1678" s="15">
        <f t="shared" si="78"/>
        <v>42467.548541666663</v>
      </c>
      <c r="R1678" s="17">
        <f t="shared" si="79"/>
        <v>42496.544444444444</v>
      </c>
      <c r="S1678">
        <f t="shared" si="80"/>
        <v>2016</v>
      </c>
    </row>
    <row r="1679" spans="1:19" ht="45" x14ac:dyDescent="0.25">
      <c r="A1679">
        <v>3987</v>
      </c>
      <c r="B1679" s="3" t="s">
        <v>3983</v>
      </c>
      <c r="C1679" s="3" t="s">
        <v>8093</v>
      </c>
      <c r="D1679" s="6">
        <v>400</v>
      </c>
      <c r="E1679" s="8">
        <v>151</v>
      </c>
      <c r="F1679" t="s">
        <v>8220</v>
      </c>
      <c r="G1679" t="s">
        <v>8224</v>
      </c>
      <c r="H1679" t="s">
        <v>8246</v>
      </c>
      <c r="I1679">
        <v>1400278290</v>
      </c>
      <c r="J1679">
        <v>1399414290</v>
      </c>
      <c r="K1679" t="b">
        <v>0</v>
      </c>
      <c r="L1679">
        <v>13</v>
      </c>
      <c r="M1679" t="b">
        <v>0</v>
      </c>
      <c r="N1679" t="s">
        <v>8269</v>
      </c>
      <c r="O1679" s="10" t="s">
        <v>8312</v>
      </c>
      <c r="P1679" t="s">
        <v>8313</v>
      </c>
      <c r="Q1679" s="15">
        <f t="shared" si="78"/>
        <v>41765.92465277778</v>
      </c>
      <c r="R1679" s="17">
        <f t="shared" si="79"/>
        <v>41775.92465277778</v>
      </c>
      <c r="S1679">
        <f t="shared" si="80"/>
        <v>2014</v>
      </c>
    </row>
    <row r="1680" spans="1:19" ht="30" x14ac:dyDescent="0.25">
      <c r="A1680">
        <v>3988</v>
      </c>
      <c r="B1680" s="3" t="s">
        <v>3984</v>
      </c>
      <c r="C1680" s="3" t="s">
        <v>8094</v>
      </c>
      <c r="D1680" s="6">
        <v>1500</v>
      </c>
      <c r="E1680" s="8">
        <v>32</v>
      </c>
      <c r="F1680" t="s">
        <v>8220</v>
      </c>
      <c r="G1680" t="s">
        <v>8223</v>
      </c>
      <c r="H1680" t="s">
        <v>8245</v>
      </c>
      <c r="I1680">
        <v>1440813413</v>
      </c>
      <c r="J1680">
        <v>1439517413</v>
      </c>
      <c r="K1680" t="b">
        <v>0</v>
      </c>
      <c r="L1680">
        <v>4</v>
      </c>
      <c r="M1680" t="b">
        <v>0</v>
      </c>
      <c r="N1680" t="s">
        <v>8269</v>
      </c>
      <c r="O1680" s="10" t="s">
        <v>8312</v>
      </c>
      <c r="P1680" t="s">
        <v>8313</v>
      </c>
      <c r="Q1680" s="15">
        <f t="shared" si="78"/>
        <v>42230.08116898148</v>
      </c>
      <c r="R1680" s="17">
        <f t="shared" si="79"/>
        <v>42245.08116898148</v>
      </c>
      <c r="S1680">
        <f t="shared" si="80"/>
        <v>2015</v>
      </c>
    </row>
    <row r="1681" spans="1:19" ht="60" x14ac:dyDescent="0.25">
      <c r="A1681">
        <v>3989</v>
      </c>
      <c r="B1681" s="3" t="s">
        <v>3985</v>
      </c>
      <c r="C1681" s="3" t="s">
        <v>8095</v>
      </c>
      <c r="D1681" s="6">
        <v>3000</v>
      </c>
      <c r="E1681" s="8">
        <v>0</v>
      </c>
      <c r="F1681" t="s">
        <v>8220</v>
      </c>
      <c r="G1681" t="s">
        <v>8223</v>
      </c>
      <c r="H1681" t="s">
        <v>8245</v>
      </c>
      <c r="I1681">
        <v>1447009181</v>
      </c>
      <c r="J1681">
        <v>1444413581</v>
      </c>
      <c r="K1681" t="b">
        <v>0</v>
      </c>
      <c r="L1681">
        <v>0</v>
      </c>
      <c r="M1681" t="b">
        <v>0</v>
      </c>
      <c r="N1681" t="s">
        <v>8269</v>
      </c>
      <c r="O1681" s="10" t="s">
        <v>8312</v>
      </c>
      <c r="P1681" t="s">
        <v>8313</v>
      </c>
      <c r="Q1681" s="15">
        <f t="shared" si="78"/>
        <v>42286.749780092592</v>
      </c>
      <c r="R1681" s="17">
        <f t="shared" si="79"/>
        <v>42316.791446759264</v>
      </c>
      <c r="S1681">
        <f t="shared" si="80"/>
        <v>2015</v>
      </c>
    </row>
    <row r="1682" spans="1:19" ht="45" x14ac:dyDescent="0.25">
      <c r="A1682">
        <v>3990</v>
      </c>
      <c r="B1682" s="3" t="s">
        <v>3986</v>
      </c>
      <c r="C1682" s="3" t="s">
        <v>8096</v>
      </c>
      <c r="D1682" s="6">
        <v>1650</v>
      </c>
      <c r="E1682" s="8">
        <v>69</v>
      </c>
      <c r="F1682" t="s">
        <v>8220</v>
      </c>
      <c r="G1682" t="s">
        <v>8224</v>
      </c>
      <c r="H1682" t="s">
        <v>8246</v>
      </c>
      <c r="I1682">
        <v>1456934893</v>
      </c>
      <c r="J1682">
        <v>1454342893</v>
      </c>
      <c r="K1682" t="b">
        <v>0</v>
      </c>
      <c r="L1682">
        <v>3</v>
      </c>
      <c r="M1682" t="b">
        <v>0</v>
      </c>
      <c r="N1682" t="s">
        <v>8269</v>
      </c>
      <c r="O1682" s="10" t="s">
        <v>8312</v>
      </c>
      <c r="P1682" t="s">
        <v>8313</v>
      </c>
      <c r="Q1682" s="15">
        <f t="shared" si="78"/>
        <v>42401.672372685185</v>
      </c>
      <c r="R1682" s="17">
        <f t="shared" si="79"/>
        <v>42431.672372685185</v>
      </c>
      <c r="S1682">
        <f t="shared" si="80"/>
        <v>2016</v>
      </c>
    </row>
    <row r="1683" spans="1:19" ht="30" x14ac:dyDescent="0.25">
      <c r="A1683">
        <v>3991</v>
      </c>
      <c r="B1683" s="3" t="s">
        <v>3987</v>
      </c>
      <c r="C1683" s="3" t="s">
        <v>8097</v>
      </c>
      <c r="D1683" s="6">
        <v>500</v>
      </c>
      <c r="E1683" s="8">
        <v>100</v>
      </c>
      <c r="F1683" t="s">
        <v>8220</v>
      </c>
      <c r="G1683" t="s">
        <v>8223</v>
      </c>
      <c r="H1683" t="s">
        <v>8245</v>
      </c>
      <c r="I1683">
        <v>1433086082</v>
      </c>
      <c r="J1683">
        <v>1430494082</v>
      </c>
      <c r="K1683" t="b">
        <v>0</v>
      </c>
      <c r="L1683">
        <v>1</v>
      </c>
      <c r="M1683" t="b">
        <v>0</v>
      </c>
      <c r="N1683" t="s">
        <v>8269</v>
      </c>
      <c r="O1683" s="10" t="s">
        <v>8312</v>
      </c>
      <c r="P1683" t="s">
        <v>8313</v>
      </c>
      <c r="Q1683" s="15">
        <f t="shared" si="78"/>
        <v>42125.644467592589</v>
      </c>
      <c r="R1683" s="17">
        <f t="shared" si="79"/>
        <v>42155.644467592589</v>
      </c>
      <c r="S1683">
        <f t="shared" si="80"/>
        <v>2015</v>
      </c>
    </row>
    <row r="1684" spans="1:19" ht="45" x14ac:dyDescent="0.25">
      <c r="A1684">
        <v>3992</v>
      </c>
      <c r="B1684" s="3" t="s">
        <v>3988</v>
      </c>
      <c r="C1684" s="3" t="s">
        <v>8098</v>
      </c>
      <c r="D1684" s="6">
        <v>10000</v>
      </c>
      <c r="E1684" s="8">
        <v>541</v>
      </c>
      <c r="F1684" t="s">
        <v>8220</v>
      </c>
      <c r="G1684" t="s">
        <v>8223</v>
      </c>
      <c r="H1684" t="s">
        <v>8245</v>
      </c>
      <c r="I1684">
        <v>1449876859</v>
      </c>
      <c r="J1684">
        <v>1444689259</v>
      </c>
      <c r="K1684" t="b">
        <v>0</v>
      </c>
      <c r="L1684">
        <v>9</v>
      </c>
      <c r="M1684" t="b">
        <v>0</v>
      </c>
      <c r="N1684" t="s">
        <v>8269</v>
      </c>
      <c r="O1684" s="10" t="s">
        <v>8312</v>
      </c>
      <c r="P1684" t="s">
        <v>8313</v>
      </c>
      <c r="Q1684" s="15">
        <f t="shared" si="78"/>
        <v>42289.94049768518</v>
      </c>
      <c r="R1684" s="17">
        <f t="shared" si="79"/>
        <v>42349.982164351852</v>
      </c>
      <c r="S1684">
        <f t="shared" si="80"/>
        <v>2015</v>
      </c>
    </row>
    <row r="1685" spans="1:19" ht="45" x14ac:dyDescent="0.25">
      <c r="A1685">
        <v>3993</v>
      </c>
      <c r="B1685" s="3" t="s">
        <v>3989</v>
      </c>
      <c r="C1685" s="3" t="s">
        <v>8099</v>
      </c>
      <c r="D1685" s="6">
        <v>50000</v>
      </c>
      <c r="E1685" s="8">
        <v>3</v>
      </c>
      <c r="F1685" t="s">
        <v>8220</v>
      </c>
      <c r="G1685" t="s">
        <v>8223</v>
      </c>
      <c r="H1685" t="s">
        <v>8245</v>
      </c>
      <c r="I1685">
        <v>1431549912</v>
      </c>
      <c r="J1685">
        <v>1428957912</v>
      </c>
      <c r="K1685" t="b">
        <v>0</v>
      </c>
      <c r="L1685">
        <v>1</v>
      </c>
      <c r="M1685" t="b">
        <v>0</v>
      </c>
      <c r="N1685" t="s">
        <v>8269</v>
      </c>
      <c r="O1685" s="10" t="s">
        <v>8312</v>
      </c>
      <c r="P1685" t="s">
        <v>8313</v>
      </c>
      <c r="Q1685" s="15">
        <f t="shared" si="78"/>
        <v>42107.864722222221</v>
      </c>
      <c r="R1685" s="17">
        <f t="shared" si="79"/>
        <v>42137.864722222221</v>
      </c>
      <c r="S1685">
        <f t="shared" si="80"/>
        <v>2015</v>
      </c>
    </row>
    <row r="1686" spans="1:19" ht="45" x14ac:dyDescent="0.25">
      <c r="A1686">
        <v>3994</v>
      </c>
      <c r="B1686" s="3" t="s">
        <v>3990</v>
      </c>
      <c r="C1686" s="3" t="s">
        <v>8100</v>
      </c>
      <c r="D1686" s="6">
        <v>2000</v>
      </c>
      <c r="E1686" s="8">
        <v>5</v>
      </c>
      <c r="F1686" t="s">
        <v>8220</v>
      </c>
      <c r="G1686" t="s">
        <v>8223</v>
      </c>
      <c r="H1686" t="s">
        <v>8245</v>
      </c>
      <c r="I1686">
        <v>1405761690</v>
      </c>
      <c r="J1686">
        <v>1403169690</v>
      </c>
      <c r="K1686" t="b">
        <v>0</v>
      </c>
      <c r="L1686">
        <v>1</v>
      </c>
      <c r="M1686" t="b">
        <v>0</v>
      </c>
      <c r="N1686" t="s">
        <v>8269</v>
      </c>
      <c r="O1686" s="10" t="s">
        <v>8312</v>
      </c>
      <c r="P1686" t="s">
        <v>8313</v>
      </c>
      <c r="Q1686" s="15">
        <f t="shared" si="78"/>
        <v>41809.389930555553</v>
      </c>
      <c r="R1686" s="17">
        <f t="shared" si="79"/>
        <v>41839.389930555553</v>
      </c>
      <c r="S1686">
        <f t="shared" si="80"/>
        <v>2014</v>
      </c>
    </row>
    <row r="1687" spans="1:19" ht="60" x14ac:dyDescent="0.25">
      <c r="A1687">
        <v>3995</v>
      </c>
      <c r="B1687" s="3" t="s">
        <v>3991</v>
      </c>
      <c r="C1687" s="3" t="s">
        <v>8101</v>
      </c>
      <c r="D1687" s="6">
        <v>200</v>
      </c>
      <c r="E1687" s="8">
        <v>70</v>
      </c>
      <c r="F1687" t="s">
        <v>8220</v>
      </c>
      <c r="G1687" t="s">
        <v>8224</v>
      </c>
      <c r="H1687" t="s">
        <v>8246</v>
      </c>
      <c r="I1687">
        <v>1423913220</v>
      </c>
      <c r="J1687">
        <v>1421339077</v>
      </c>
      <c r="K1687" t="b">
        <v>0</v>
      </c>
      <c r="L1687">
        <v>4</v>
      </c>
      <c r="M1687" t="b">
        <v>0</v>
      </c>
      <c r="N1687" t="s">
        <v>8269</v>
      </c>
      <c r="O1687" s="10" t="s">
        <v>8312</v>
      </c>
      <c r="P1687" t="s">
        <v>8313</v>
      </c>
      <c r="Q1687" s="15">
        <f t="shared" si="78"/>
        <v>42019.683761574073</v>
      </c>
      <c r="R1687" s="17">
        <f t="shared" si="79"/>
        <v>42049.477083333331</v>
      </c>
      <c r="S1687">
        <f t="shared" si="80"/>
        <v>2015</v>
      </c>
    </row>
    <row r="1688" spans="1:19" ht="45" x14ac:dyDescent="0.25">
      <c r="A1688">
        <v>3996</v>
      </c>
      <c r="B1688" s="3" t="s">
        <v>3992</v>
      </c>
      <c r="C1688" s="3" t="s">
        <v>8102</v>
      </c>
      <c r="D1688" s="6">
        <v>3000</v>
      </c>
      <c r="E1688" s="8">
        <v>497</v>
      </c>
      <c r="F1688" t="s">
        <v>8220</v>
      </c>
      <c r="G1688" t="s">
        <v>8223</v>
      </c>
      <c r="H1688" t="s">
        <v>8245</v>
      </c>
      <c r="I1688">
        <v>1416499440</v>
      </c>
      <c r="J1688">
        <v>1415341464</v>
      </c>
      <c r="K1688" t="b">
        <v>0</v>
      </c>
      <c r="L1688">
        <v>17</v>
      </c>
      <c r="M1688" t="b">
        <v>0</v>
      </c>
      <c r="N1688" t="s">
        <v>8269</v>
      </c>
      <c r="O1688" s="10" t="s">
        <v>8312</v>
      </c>
      <c r="P1688" t="s">
        <v>8313</v>
      </c>
      <c r="Q1688" s="15">
        <f t="shared" si="78"/>
        <v>41950.26694444444</v>
      </c>
      <c r="R1688" s="17">
        <f t="shared" si="79"/>
        <v>41963.669444444444</v>
      </c>
      <c r="S1688">
        <f t="shared" si="80"/>
        <v>2014</v>
      </c>
    </row>
    <row r="1689" spans="1:19" ht="60" x14ac:dyDescent="0.25">
      <c r="A1689">
        <v>3997</v>
      </c>
      <c r="B1689" s="3" t="s">
        <v>3993</v>
      </c>
      <c r="C1689" s="3" t="s">
        <v>8103</v>
      </c>
      <c r="D1689" s="6">
        <v>3000</v>
      </c>
      <c r="E1689" s="8">
        <v>0</v>
      </c>
      <c r="F1689" t="s">
        <v>8220</v>
      </c>
      <c r="G1689" t="s">
        <v>8224</v>
      </c>
      <c r="H1689" t="s">
        <v>8246</v>
      </c>
      <c r="I1689">
        <v>1428222221</v>
      </c>
      <c r="J1689">
        <v>1425633821</v>
      </c>
      <c r="K1689" t="b">
        <v>0</v>
      </c>
      <c r="L1689">
        <v>0</v>
      </c>
      <c r="M1689" t="b">
        <v>0</v>
      </c>
      <c r="N1689" t="s">
        <v>8269</v>
      </c>
      <c r="O1689" s="10" t="s">
        <v>8312</v>
      </c>
      <c r="P1689" t="s">
        <v>8313</v>
      </c>
      <c r="Q1689" s="15">
        <f t="shared" si="78"/>
        <v>42069.391446759255</v>
      </c>
      <c r="R1689" s="17">
        <f t="shared" si="79"/>
        <v>42099.349780092598</v>
      </c>
      <c r="S1689">
        <f t="shared" si="80"/>
        <v>2015</v>
      </c>
    </row>
    <row r="1690" spans="1:19" ht="45" x14ac:dyDescent="0.25">
      <c r="A1690">
        <v>3998</v>
      </c>
      <c r="B1690" s="3" t="s">
        <v>3994</v>
      </c>
      <c r="C1690" s="3" t="s">
        <v>8104</v>
      </c>
      <c r="D1690" s="6">
        <v>1250</v>
      </c>
      <c r="E1690" s="8">
        <v>715</v>
      </c>
      <c r="F1690" t="s">
        <v>8220</v>
      </c>
      <c r="G1690" t="s">
        <v>8223</v>
      </c>
      <c r="H1690" t="s">
        <v>8245</v>
      </c>
      <c r="I1690">
        <v>1427580426</v>
      </c>
      <c r="J1690">
        <v>1424992026</v>
      </c>
      <c r="K1690" t="b">
        <v>0</v>
      </c>
      <c r="L1690">
        <v>12</v>
      </c>
      <c r="M1690" t="b">
        <v>0</v>
      </c>
      <c r="N1690" t="s">
        <v>8269</v>
      </c>
      <c r="O1690" s="10" t="s">
        <v>8312</v>
      </c>
      <c r="P1690" t="s">
        <v>8313</v>
      </c>
      <c r="Q1690" s="15">
        <f t="shared" si="78"/>
        <v>42061.963263888887</v>
      </c>
      <c r="R1690" s="17">
        <f t="shared" si="79"/>
        <v>42091.921597222223</v>
      </c>
      <c r="S1690">
        <f t="shared" si="80"/>
        <v>2015</v>
      </c>
    </row>
    <row r="1691" spans="1:19" ht="45" x14ac:dyDescent="0.25">
      <c r="A1691">
        <v>3999</v>
      </c>
      <c r="B1691" s="3" t="s">
        <v>3995</v>
      </c>
      <c r="C1691" s="3" t="s">
        <v>8105</v>
      </c>
      <c r="D1691" s="6">
        <v>7000</v>
      </c>
      <c r="E1691" s="8">
        <v>1156</v>
      </c>
      <c r="F1691" t="s">
        <v>8220</v>
      </c>
      <c r="G1691" t="s">
        <v>8223</v>
      </c>
      <c r="H1691" t="s">
        <v>8245</v>
      </c>
      <c r="I1691">
        <v>1409514709</v>
      </c>
      <c r="J1691">
        <v>1406058798</v>
      </c>
      <c r="K1691" t="b">
        <v>0</v>
      </c>
      <c r="L1691">
        <v>14</v>
      </c>
      <c r="M1691" t="b">
        <v>0</v>
      </c>
      <c r="N1691" t="s">
        <v>8269</v>
      </c>
      <c r="O1691" s="10" t="s">
        <v>8312</v>
      </c>
      <c r="P1691" t="s">
        <v>8313</v>
      </c>
      <c r="Q1691" s="15">
        <f t="shared" si="78"/>
        <v>41842.828680555554</v>
      </c>
      <c r="R1691" s="17">
        <f t="shared" si="79"/>
        <v>41882.827650462961</v>
      </c>
      <c r="S1691">
        <f t="shared" si="80"/>
        <v>2014</v>
      </c>
    </row>
    <row r="1692" spans="1:19" ht="30" x14ac:dyDescent="0.25">
      <c r="A1692">
        <v>4000</v>
      </c>
      <c r="B1692" s="3" t="s">
        <v>3996</v>
      </c>
      <c r="C1692" s="3" t="s">
        <v>8106</v>
      </c>
      <c r="D1692" s="6">
        <v>8000</v>
      </c>
      <c r="E1692" s="8">
        <v>10</v>
      </c>
      <c r="F1692" t="s">
        <v>8220</v>
      </c>
      <c r="G1692" t="s">
        <v>8223</v>
      </c>
      <c r="H1692" t="s">
        <v>8245</v>
      </c>
      <c r="I1692">
        <v>1462631358</v>
      </c>
      <c r="J1692">
        <v>1457450958</v>
      </c>
      <c r="K1692" t="b">
        <v>0</v>
      </c>
      <c r="L1692">
        <v>1</v>
      </c>
      <c r="M1692" t="b">
        <v>0</v>
      </c>
      <c r="N1692" t="s">
        <v>8269</v>
      </c>
      <c r="O1692" s="10" t="s">
        <v>8312</v>
      </c>
      <c r="P1692" t="s">
        <v>8313</v>
      </c>
      <c r="Q1692" s="15">
        <f t="shared" si="78"/>
        <v>42437.64534722222</v>
      </c>
      <c r="R1692" s="17">
        <f t="shared" si="79"/>
        <v>42497.603680555556</v>
      </c>
      <c r="S1692">
        <f t="shared" si="80"/>
        <v>2016</v>
      </c>
    </row>
    <row r="1693" spans="1:19" ht="60" x14ac:dyDescent="0.25">
      <c r="A1693">
        <v>4001</v>
      </c>
      <c r="B1693" s="3" t="s">
        <v>3997</v>
      </c>
      <c r="C1693" s="3" t="s">
        <v>8107</v>
      </c>
      <c r="D1693" s="6">
        <v>1200</v>
      </c>
      <c r="E1693" s="8">
        <v>453</v>
      </c>
      <c r="F1693" t="s">
        <v>8220</v>
      </c>
      <c r="G1693" t="s">
        <v>8224</v>
      </c>
      <c r="H1693" t="s">
        <v>8246</v>
      </c>
      <c r="I1693">
        <v>1488394800</v>
      </c>
      <c r="J1693">
        <v>1486681708</v>
      </c>
      <c r="K1693" t="b">
        <v>0</v>
      </c>
      <c r="L1693">
        <v>14</v>
      </c>
      <c r="M1693" t="b">
        <v>0</v>
      </c>
      <c r="N1693" t="s">
        <v>8269</v>
      </c>
      <c r="O1693" s="10" t="s">
        <v>8312</v>
      </c>
      <c r="P1693" t="s">
        <v>8313</v>
      </c>
      <c r="Q1693" s="15">
        <f t="shared" si="78"/>
        <v>42775.964212962965</v>
      </c>
      <c r="R1693" s="17">
        <f t="shared" si="79"/>
        <v>42795.791666666672</v>
      </c>
      <c r="S1693">
        <f t="shared" si="80"/>
        <v>2017</v>
      </c>
    </row>
    <row r="1694" spans="1:19" ht="60" x14ac:dyDescent="0.25">
      <c r="A1694">
        <v>4002</v>
      </c>
      <c r="B1694" s="3" t="s">
        <v>3998</v>
      </c>
      <c r="C1694" s="3" t="s">
        <v>8108</v>
      </c>
      <c r="D1694" s="6">
        <v>1250</v>
      </c>
      <c r="E1694" s="8">
        <v>23</v>
      </c>
      <c r="F1694" t="s">
        <v>8220</v>
      </c>
      <c r="G1694" t="s">
        <v>8223</v>
      </c>
      <c r="H1694" t="s">
        <v>8245</v>
      </c>
      <c r="I1694">
        <v>1411779761</v>
      </c>
      <c r="J1694">
        <v>1409187761</v>
      </c>
      <c r="K1694" t="b">
        <v>0</v>
      </c>
      <c r="L1694">
        <v>4</v>
      </c>
      <c r="M1694" t="b">
        <v>0</v>
      </c>
      <c r="N1694" t="s">
        <v>8269</v>
      </c>
      <c r="O1694" s="10" t="s">
        <v>8312</v>
      </c>
      <c r="P1694" t="s">
        <v>8313</v>
      </c>
      <c r="Q1694" s="15">
        <f t="shared" si="78"/>
        <v>41879.043530092589</v>
      </c>
      <c r="R1694" s="17">
        <f t="shared" si="79"/>
        <v>41909.043530092589</v>
      </c>
      <c r="S1694">
        <f t="shared" si="80"/>
        <v>2014</v>
      </c>
    </row>
    <row r="1695" spans="1:19" ht="45" x14ac:dyDescent="0.25">
      <c r="A1695">
        <v>4003</v>
      </c>
      <c r="B1695" s="3" t="s">
        <v>3999</v>
      </c>
      <c r="C1695" s="3" t="s">
        <v>8071</v>
      </c>
      <c r="D1695" s="6">
        <v>2000</v>
      </c>
      <c r="E1695" s="8">
        <v>201</v>
      </c>
      <c r="F1695" t="s">
        <v>8220</v>
      </c>
      <c r="G1695" t="s">
        <v>8223</v>
      </c>
      <c r="H1695" t="s">
        <v>8245</v>
      </c>
      <c r="I1695">
        <v>1424009147</v>
      </c>
      <c r="J1695">
        <v>1421417147</v>
      </c>
      <c r="K1695" t="b">
        <v>0</v>
      </c>
      <c r="L1695">
        <v>2</v>
      </c>
      <c r="M1695" t="b">
        <v>0</v>
      </c>
      <c r="N1695" t="s">
        <v>8269</v>
      </c>
      <c r="O1695" s="10" t="s">
        <v>8312</v>
      </c>
      <c r="P1695" t="s">
        <v>8313</v>
      </c>
      <c r="Q1695" s="15">
        <f t="shared" si="78"/>
        <v>42020.587349537032</v>
      </c>
      <c r="R1695" s="17">
        <f t="shared" si="79"/>
        <v>42050.587349537032</v>
      </c>
      <c r="S1695">
        <f t="shared" si="80"/>
        <v>2015</v>
      </c>
    </row>
    <row r="1696" spans="1:19" ht="15.75" x14ac:dyDescent="0.25">
      <c r="A1696">
        <v>4004</v>
      </c>
      <c r="B1696" s="3" t="s">
        <v>4000</v>
      </c>
      <c r="C1696" s="3" t="s">
        <v>8109</v>
      </c>
      <c r="D1696" s="6">
        <v>500</v>
      </c>
      <c r="E1696" s="8">
        <v>1</v>
      </c>
      <c r="F1696" t="s">
        <v>8220</v>
      </c>
      <c r="G1696" t="s">
        <v>8223</v>
      </c>
      <c r="H1696" t="s">
        <v>8245</v>
      </c>
      <c r="I1696">
        <v>1412740457</v>
      </c>
      <c r="J1696">
        <v>1410148457</v>
      </c>
      <c r="K1696" t="b">
        <v>0</v>
      </c>
      <c r="L1696">
        <v>1</v>
      </c>
      <c r="M1696" t="b">
        <v>0</v>
      </c>
      <c r="N1696" t="s">
        <v>8269</v>
      </c>
      <c r="O1696" s="10" t="s">
        <v>8312</v>
      </c>
      <c r="P1696" t="s">
        <v>8313</v>
      </c>
      <c r="Q1696" s="15">
        <f t="shared" si="78"/>
        <v>41890.16269675926</v>
      </c>
      <c r="R1696" s="17">
        <f t="shared" si="79"/>
        <v>41920.16269675926</v>
      </c>
      <c r="S1696">
        <f t="shared" si="80"/>
        <v>2014</v>
      </c>
    </row>
    <row r="1697" spans="1:19" ht="45" x14ac:dyDescent="0.25">
      <c r="A1697">
        <v>4005</v>
      </c>
      <c r="B1697" s="3" t="s">
        <v>4001</v>
      </c>
      <c r="C1697" s="3" t="s">
        <v>8110</v>
      </c>
      <c r="D1697" s="6">
        <v>3000</v>
      </c>
      <c r="E1697" s="8">
        <v>40</v>
      </c>
      <c r="F1697" t="s">
        <v>8220</v>
      </c>
      <c r="G1697" t="s">
        <v>8223</v>
      </c>
      <c r="H1697" t="s">
        <v>8245</v>
      </c>
      <c r="I1697">
        <v>1413832985</v>
      </c>
      <c r="J1697">
        <v>1408648985</v>
      </c>
      <c r="K1697" t="b">
        <v>0</v>
      </c>
      <c r="L1697">
        <v>2</v>
      </c>
      <c r="M1697" t="b">
        <v>0</v>
      </c>
      <c r="N1697" t="s">
        <v>8269</v>
      </c>
      <c r="O1697" s="10" t="s">
        <v>8312</v>
      </c>
      <c r="P1697" t="s">
        <v>8313</v>
      </c>
      <c r="Q1697" s="15">
        <f t="shared" si="78"/>
        <v>41872.807696759257</v>
      </c>
      <c r="R1697" s="17">
        <f t="shared" si="79"/>
        <v>41932.807696759257</v>
      </c>
      <c r="S1697">
        <f t="shared" si="80"/>
        <v>2014</v>
      </c>
    </row>
    <row r="1698" spans="1:19" ht="60" x14ac:dyDescent="0.25">
      <c r="A1698">
        <v>4006</v>
      </c>
      <c r="B1698" s="3" t="s">
        <v>4002</v>
      </c>
      <c r="C1698" s="3" t="s">
        <v>8111</v>
      </c>
      <c r="D1698" s="6">
        <v>30000</v>
      </c>
      <c r="E1698" s="8">
        <v>2</v>
      </c>
      <c r="F1698" t="s">
        <v>8220</v>
      </c>
      <c r="G1698" t="s">
        <v>8223</v>
      </c>
      <c r="H1698" t="s">
        <v>8245</v>
      </c>
      <c r="I1698">
        <v>1455647587</v>
      </c>
      <c r="J1698">
        <v>1453487587</v>
      </c>
      <c r="K1698" t="b">
        <v>0</v>
      </c>
      <c r="L1698">
        <v>1</v>
      </c>
      <c r="M1698" t="b">
        <v>0</v>
      </c>
      <c r="N1698" t="s">
        <v>8269</v>
      </c>
      <c r="O1698" s="10" t="s">
        <v>8312</v>
      </c>
      <c r="P1698" t="s">
        <v>8313</v>
      </c>
      <c r="Q1698" s="15">
        <f t="shared" si="78"/>
        <v>42391.772997685184</v>
      </c>
      <c r="R1698" s="17">
        <f t="shared" si="79"/>
        <v>42416.772997685184</v>
      </c>
      <c r="S1698">
        <f t="shared" si="80"/>
        <v>2016</v>
      </c>
    </row>
    <row r="1699" spans="1:19" ht="45" x14ac:dyDescent="0.25">
      <c r="A1699">
        <v>4007</v>
      </c>
      <c r="B1699" s="3" t="s">
        <v>4003</v>
      </c>
      <c r="C1699" s="3" t="s">
        <v>8112</v>
      </c>
      <c r="D1699" s="6">
        <v>2000</v>
      </c>
      <c r="E1699" s="8">
        <v>5</v>
      </c>
      <c r="F1699" t="s">
        <v>8220</v>
      </c>
      <c r="G1699" t="s">
        <v>8223</v>
      </c>
      <c r="H1699" t="s">
        <v>8245</v>
      </c>
      <c r="I1699">
        <v>1409070480</v>
      </c>
      <c r="J1699">
        <v>1406572381</v>
      </c>
      <c r="K1699" t="b">
        <v>0</v>
      </c>
      <c r="L1699">
        <v>1</v>
      </c>
      <c r="M1699" t="b">
        <v>0</v>
      </c>
      <c r="N1699" t="s">
        <v>8269</v>
      </c>
      <c r="O1699" s="10" t="s">
        <v>8312</v>
      </c>
      <c r="P1699" t="s">
        <v>8313</v>
      </c>
      <c r="Q1699" s="15">
        <f t="shared" si="78"/>
        <v>41848.772928240738</v>
      </c>
      <c r="R1699" s="17">
        <f t="shared" si="79"/>
        <v>41877.686111111114</v>
      </c>
      <c r="S1699">
        <f t="shared" si="80"/>
        <v>2014</v>
      </c>
    </row>
    <row r="1700" spans="1:19" ht="60" x14ac:dyDescent="0.25">
      <c r="A1700">
        <v>4008</v>
      </c>
      <c r="B1700" s="3" t="s">
        <v>4004</v>
      </c>
      <c r="C1700" s="3" t="s">
        <v>8113</v>
      </c>
      <c r="D1700" s="6">
        <v>1000</v>
      </c>
      <c r="E1700" s="8">
        <v>60</v>
      </c>
      <c r="F1700" t="s">
        <v>8220</v>
      </c>
      <c r="G1700" t="s">
        <v>8224</v>
      </c>
      <c r="H1700" t="s">
        <v>8246</v>
      </c>
      <c r="I1700">
        <v>1437606507</v>
      </c>
      <c r="J1700">
        <v>1435014507</v>
      </c>
      <c r="K1700" t="b">
        <v>0</v>
      </c>
      <c r="L1700">
        <v>4</v>
      </c>
      <c r="M1700" t="b">
        <v>0</v>
      </c>
      <c r="N1700" t="s">
        <v>8269</v>
      </c>
      <c r="O1700" s="10" t="s">
        <v>8312</v>
      </c>
      <c r="P1700" t="s">
        <v>8313</v>
      </c>
      <c r="Q1700" s="15">
        <f t="shared" si="78"/>
        <v>42177.964201388888</v>
      </c>
      <c r="R1700" s="17">
        <f t="shared" si="79"/>
        <v>42207.964201388888</v>
      </c>
      <c r="S1700">
        <f t="shared" si="80"/>
        <v>2015</v>
      </c>
    </row>
    <row r="1701" spans="1:19" ht="45" x14ac:dyDescent="0.25">
      <c r="A1701">
        <v>4009</v>
      </c>
      <c r="B1701" s="3" t="s">
        <v>4005</v>
      </c>
      <c r="C1701" s="3" t="s">
        <v>8114</v>
      </c>
      <c r="D1701" s="6">
        <v>1930</v>
      </c>
      <c r="E1701" s="8">
        <v>75</v>
      </c>
      <c r="F1701" t="s">
        <v>8220</v>
      </c>
      <c r="G1701" t="s">
        <v>8224</v>
      </c>
      <c r="H1701" t="s">
        <v>8246</v>
      </c>
      <c r="I1701">
        <v>1410281360</v>
      </c>
      <c r="J1701">
        <v>1406825360</v>
      </c>
      <c r="K1701" t="b">
        <v>0</v>
      </c>
      <c r="L1701">
        <v>3</v>
      </c>
      <c r="M1701" t="b">
        <v>0</v>
      </c>
      <c r="N1701" t="s">
        <v>8269</v>
      </c>
      <c r="O1701" s="10" t="s">
        <v>8312</v>
      </c>
      <c r="P1701" t="s">
        <v>8313</v>
      </c>
      <c r="Q1701" s="15">
        <f t="shared" si="78"/>
        <v>41851.700925925928</v>
      </c>
      <c r="R1701" s="17">
        <f t="shared" si="79"/>
        <v>41891.700925925928</v>
      </c>
      <c r="S1701">
        <f t="shared" si="80"/>
        <v>2014</v>
      </c>
    </row>
    <row r="1702" spans="1:19" ht="45" x14ac:dyDescent="0.25">
      <c r="A1702">
        <v>4010</v>
      </c>
      <c r="B1702" s="3" t="s">
        <v>4006</v>
      </c>
      <c r="C1702" s="3" t="s">
        <v>8115</v>
      </c>
      <c r="D1702" s="6">
        <v>7200</v>
      </c>
      <c r="E1702" s="8">
        <v>1742</v>
      </c>
      <c r="F1702" t="s">
        <v>8220</v>
      </c>
      <c r="G1702" t="s">
        <v>8223</v>
      </c>
      <c r="H1702" t="s">
        <v>8245</v>
      </c>
      <c r="I1702">
        <v>1414348166</v>
      </c>
      <c r="J1702">
        <v>1412879366</v>
      </c>
      <c r="K1702" t="b">
        <v>0</v>
      </c>
      <c r="L1702">
        <v>38</v>
      </c>
      <c r="M1702" t="b">
        <v>0</v>
      </c>
      <c r="N1702" t="s">
        <v>8269</v>
      </c>
      <c r="O1702" s="10" t="s">
        <v>8312</v>
      </c>
      <c r="P1702" t="s">
        <v>8313</v>
      </c>
      <c r="Q1702" s="15">
        <f t="shared" si="78"/>
        <v>41921.770439814813</v>
      </c>
      <c r="R1702" s="17">
        <f t="shared" si="79"/>
        <v>41938.770439814813</v>
      </c>
      <c r="S1702">
        <f t="shared" si="80"/>
        <v>2014</v>
      </c>
    </row>
    <row r="1703" spans="1:19" ht="60" x14ac:dyDescent="0.25">
      <c r="A1703">
        <v>4011</v>
      </c>
      <c r="B1703" s="3" t="s">
        <v>4007</v>
      </c>
      <c r="C1703" s="3" t="s">
        <v>8116</v>
      </c>
      <c r="D1703" s="6">
        <v>250</v>
      </c>
      <c r="E1703" s="8">
        <v>19</v>
      </c>
      <c r="F1703" t="s">
        <v>8220</v>
      </c>
      <c r="G1703" t="s">
        <v>8224</v>
      </c>
      <c r="H1703" t="s">
        <v>8246</v>
      </c>
      <c r="I1703">
        <v>1422450278</v>
      </c>
      <c r="J1703">
        <v>1419858278</v>
      </c>
      <c r="K1703" t="b">
        <v>0</v>
      </c>
      <c r="L1703">
        <v>4</v>
      </c>
      <c r="M1703" t="b">
        <v>0</v>
      </c>
      <c r="N1703" t="s">
        <v>8269</v>
      </c>
      <c r="O1703" s="10" t="s">
        <v>8312</v>
      </c>
      <c r="P1703" t="s">
        <v>8313</v>
      </c>
      <c r="Q1703" s="15">
        <f t="shared" si="78"/>
        <v>42002.54488425926</v>
      </c>
      <c r="R1703" s="17">
        <f t="shared" si="79"/>
        <v>42032.54488425926</v>
      </c>
      <c r="S1703">
        <f t="shared" si="80"/>
        <v>2014</v>
      </c>
    </row>
    <row r="1704" spans="1:19" ht="60" x14ac:dyDescent="0.25">
      <c r="A1704">
        <v>4012</v>
      </c>
      <c r="B1704" s="3" t="s">
        <v>4008</v>
      </c>
      <c r="C1704" s="3" t="s">
        <v>8117</v>
      </c>
      <c r="D1704" s="6">
        <v>575</v>
      </c>
      <c r="E1704" s="8">
        <v>0</v>
      </c>
      <c r="F1704" t="s">
        <v>8220</v>
      </c>
      <c r="G1704" t="s">
        <v>8224</v>
      </c>
      <c r="H1704" t="s">
        <v>8246</v>
      </c>
      <c r="I1704">
        <v>1430571849</v>
      </c>
      <c r="J1704">
        <v>1427979849</v>
      </c>
      <c r="K1704" t="b">
        <v>0</v>
      </c>
      <c r="L1704">
        <v>0</v>
      </c>
      <c r="M1704" t="b">
        <v>0</v>
      </c>
      <c r="N1704" t="s">
        <v>8269</v>
      </c>
      <c r="O1704" s="10" t="s">
        <v>8312</v>
      </c>
      <c r="P1704" t="s">
        <v>8313</v>
      </c>
      <c r="Q1704" s="15">
        <f t="shared" si="78"/>
        <v>42096.544548611113</v>
      </c>
      <c r="R1704" s="17">
        <f t="shared" si="79"/>
        <v>42126.544548611113</v>
      </c>
      <c r="S1704">
        <f t="shared" si="80"/>
        <v>2015</v>
      </c>
    </row>
    <row r="1705" spans="1:19" ht="60" x14ac:dyDescent="0.25">
      <c r="A1705">
        <v>4013</v>
      </c>
      <c r="B1705" s="3" t="s">
        <v>4009</v>
      </c>
      <c r="C1705" s="3" t="s">
        <v>8118</v>
      </c>
      <c r="D1705" s="6">
        <v>2000</v>
      </c>
      <c r="E1705" s="8">
        <v>26</v>
      </c>
      <c r="F1705" t="s">
        <v>8220</v>
      </c>
      <c r="G1705" t="s">
        <v>8223</v>
      </c>
      <c r="H1705" t="s">
        <v>8245</v>
      </c>
      <c r="I1705">
        <v>1424070823</v>
      </c>
      <c r="J1705">
        <v>1421478823</v>
      </c>
      <c r="K1705" t="b">
        <v>0</v>
      </c>
      <c r="L1705">
        <v>2</v>
      </c>
      <c r="M1705" t="b">
        <v>0</v>
      </c>
      <c r="N1705" t="s">
        <v>8269</v>
      </c>
      <c r="O1705" s="10" t="s">
        <v>8312</v>
      </c>
      <c r="P1705" t="s">
        <v>8313</v>
      </c>
      <c r="Q1705" s="15">
        <f t="shared" si="78"/>
        <v>42021.301192129627</v>
      </c>
      <c r="R1705" s="17">
        <f t="shared" si="79"/>
        <v>42051.301192129627</v>
      </c>
      <c r="S1705">
        <f t="shared" si="80"/>
        <v>2015</v>
      </c>
    </row>
    <row r="1706" spans="1:19" ht="60" x14ac:dyDescent="0.25">
      <c r="A1706">
        <v>4014</v>
      </c>
      <c r="B1706" s="3" t="s">
        <v>4010</v>
      </c>
      <c r="C1706" s="3" t="s">
        <v>8119</v>
      </c>
      <c r="D1706" s="6">
        <v>9000</v>
      </c>
      <c r="E1706" s="8">
        <v>0</v>
      </c>
      <c r="F1706" t="s">
        <v>8220</v>
      </c>
      <c r="G1706" t="s">
        <v>8223</v>
      </c>
      <c r="H1706" t="s">
        <v>8245</v>
      </c>
      <c r="I1706">
        <v>1457157269</v>
      </c>
      <c r="J1706">
        <v>1455861269</v>
      </c>
      <c r="K1706" t="b">
        <v>0</v>
      </c>
      <c r="L1706">
        <v>0</v>
      </c>
      <c r="M1706" t="b">
        <v>0</v>
      </c>
      <c r="N1706" t="s">
        <v>8269</v>
      </c>
      <c r="O1706" s="10" t="s">
        <v>8312</v>
      </c>
      <c r="P1706" t="s">
        <v>8313</v>
      </c>
      <c r="Q1706" s="15">
        <f t="shared" si="78"/>
        <v>42419.246168981481</v>
      </c>
      <c r="R1706" s="17">
        <f t="shared" si="79"/>
        <v>42434.246168981481</v>
      </c>
      <c r="S1706">
        <f t="shared" si="80"/>
        <v>2016</v>
      </c>
    </row>
    <row r="1707" spans="1:19" ht="60" x14ac:dyDescent="0.25">
      <c r="A1707">
        <v>4015</v>
      </c>
      <c r="B1707" s="3" t="s">
        <v>4011</v>
      </c>
      <c r="C1707" s="3" t="s">
        <v>8120</v>
      </c>
      <c r="D1707" s="6">
        <v>7000</v>
      </c>
      <c r="E1707" s="8">
        <v>1</v>
      </c>
      <c r="F1707" t="s">
        <v>8220</v>
      </c>
      <c r="G1707" t="s">
        <v>8223</v>
      </c>
      <c r="H1707" t="s">
        <v>8245</v>
      </c>
      <c r="I1707">
        <v>1437331463</v>
      </c>
      <c r="J1707">
        <v>1434739463</v>
      </c>
      <c r="K1707" t="b">
        <v>0</v>
      </c>
      <c r="L1707">
        <v>1</v>
      </c>
      <c r="M1707" t="b">
        <v>0</v>
      </c>
      <c r="N1707" t="s">
        <v>8269</v>
      </c>
      <c r="O1707" s="10" t="s">
        <v>8312</v>
      </c>
      <c r="P1707" t="s">
        <v>8313</v>
      </c>
      <c r="Q1707" s="15">
        <f t="shared" si="78"/>
        <v>42174.780821759254</v>
      </c>
      <c r="R1707" s="17">
        <f t="shared" si="79"/>
        <v>42204.780821759254</v>
      </c>
      <c r="S1707">
        <f t="shared" si="80"/>
        <v>2015</v>
      </c>
    </row>
    <row r="1708" spans="1:19" ht="60" x14ac:dyDescent="0.25">
      <c r="A1708">
        <v>4016</v>
      </c>
      <c r="B1708" s="3" t="s">
        <v>4012</v>
      </c>
      <c r="C1708" s="3" t="s">
        <v>8121</v>
      </c>
      <c r="D1708" s="6">
        <v>500</v>
      </c>
      <c r="E1708" s="8">
        <v>70</v>
      </c>
      <c r="F1708" t="s">
        <v>8220</v>
      </c>
      <c r="G1708" t="s">
        <v>8224</v>
      </c>
      <c r="H1708" t="s">
        <v>8246</v>
      </c>
      <c r="I1708">
        <v>1410987400</v>
      </c>
      <c r="J1708">
        <v>1408395400</v>
      </c>
      <c r="K1708" t="b">
        <v>0</v>
      </c>
      <c r="L1708">
        <v>7</v>
      </c>
      <c r="M1708" t="b">
        <v>0</v>
      </c>
      <c r="N1708" t="s">
        <v>8269</v>
      </c>
      <c r="O1708" s="10" t="s">
        <v>8312</v>
      </c>
      <c r="P1708" t="s">
        <v>8313</v>
      </c>
      <c r="Q1708" s="15">
        <f t="shared" si="78"/>
        <v>41869.872685185182</v>
      </c>
      <c r="R1708" s="17">
        <f t="shared" si="79"/>
        <v>41899.872685185182</v>
      </c>
      <c r="S1708">
        <f t="shared" si="80"/>
        <v>2014</v>
      </c>
    </row>
    <row r="1709" spans="1:19" ht="60" x14ac:dyDescent="0.25">
      <c r="A1709">
        <v>4017</v>
      </c>
      <c r="B1709" s="3" t="s">
        <v>4013</v>
      </c>
      <c r="C1709" s="3" t="s">
        <v>8122</v>
      </c>
      <c r="D1709" s="6">
        <v>10000</v>
      </c>
      <c r="E1709" s="8">
        <v>105</v>
      </c>
      <c r="F1709" t="s">
        <v>8220</v>
      </c>
      <c r="G1709" t="s">
        <v>8223</v>
      </c>
      <c r="H1709" t="s">
        <v>8245</v>
      </c>
      <c r="I1709">
        <v>1409846874</v>
      </c>
      <c r="J1709">
        <v>1407254874</v>
      </c>
      <c r="K1709" t="b">
        <v>0</v>
      </c>
      <c r="L1709">
        <v>2</v>
      </c>
      <c r="M1709" t="b">
        <v>0</v>
      </c>
      <c r="N1709" t="s">
        <v>8269</v>
      </c>
      <c r="O1709" s="10" t="s">
        <v>8312</v>
      </c>
      <c r="P1709" t="s">
        <v>8313</v>
      </c>
      <c r="Q1709" s="15">
        <f t="shared" si="78"/>
        <v>41856.672152777777</v>
      </c>
      <c r="R1709" s="17">
        <f t="shared" si="79"/>
        <v>41886.672152777777</v>
      </c>
      <c r="S1709">
        <f t="shared" si="80"/>
        <v>2014</v>
      </c>
    </row>
    <row r="1710" spans="1:19" ht="30" x14ac:dyDescent="0.25">
      <c r="A1710">
        <v>4018</v>
      </c>
      <c r="B1710" s="3" t="s">
        <v>4014</v>
      </c>
      <c r="C1710" s="3" t="s">
        <v>8123</v>
      </c>
      <c r="D1710" s="6">
        <v>1500</v>
      </c>
      <c r="E1710" s="8">
        <v>130</v>
      </c>
      <c r="F1710" t="s">
        <v>8220</v>
      </c>
      <c r="G1710" t="s">
        <v>8224</v>
      </c>
      <c r="H1710" t="s">
        <v>8246</v>
      </c>
      <c r="I1710">
        <v>1475877108</v>
      </c>
      <c r="J1710">
        <v>1473285108</v>
      </c>
      <c r="K1710" t="b">
        <v>0</v>
      </c>
      <c r="L1710">
        <v>4</v>
      </c>
      <c r="M1710" t="b">
        <v>0</v>
      </c>
      <c r="N1710" t="s">
        <v>8269</v>
      </c>
      <c r="O1710" s="10" t="s">
        <v>8312</v>
      </c>
      <c r="P1710" t="s">
        <v>8313</v>
      </c>
      <c r="Q1710" s="15">
        <f t="shared" si="78"/>
        <v>42620.91097222222</v>
      </c>
      <c r="R1710" s="17">
        <f t="shared" si="79"/>
        <v>42650.91097222222</v>
      </c>
      <c r="S1710">
        <f t="shared" si="80"/>
        <v>2016</v>
      </c>
    </row>
    <row r="1711" spans="1:19" ht="60" x14ac:dyDescent="0.25">
      <c r="A1711">
        <v>4019</v>
      </c>
      <c r="B1711" s="3" t="s">
        <v>4015</v>
      </c>
      <c r="C1711" s="3" t="s">
        <v>8124</v>
      </c>
      <c r="D1711" s="6">
        <v>3500</v>
      </c>
      <c r="E1711" s="8">
        <v>29</v>
      </c>
      <c r="F1711" t="s">
        <v>8220</v>
      </c>
      <c r="G1711" t="s">
        <v>8223</v>
      </c>
      <c r="H1711" t="s">
        <v>8245</v>
      </c>
      <c r="I1711">
        <v>1460737680</v>
      </c>
      <c r="J1711">
        <v>1455725596</v>
      </c>
      <c r="K1711" t="b">
        <v>0</v>
      </c>
      <c r="L1711">
        <v>4</v>
      </c>
      <c r="M1711" t="b">
        <v>0</v>
      </c>
      <c r="N1711" t="s">
        <v>8269</v>
      </c>
      <c r="O1711" s="10" t="s">
        <v>8312</v>
      </c>
      <c r="P1711" t="s">
        <v>8313</v>
      </c>
      <c r="Q1711" s="15">
        <f t="shared" si="78"/>
        <v>42417.675879629634</v>
      </c>
      <c r="R1711" s="17">
        <f t="shared" si="79"/>
        <v>42475.686111111107</v>
      </c>
      <c r="S1711">
        <f t="shared" si="80"/>
        <v>2016</v>
      </c>
    </row>
    <row r="1712" spans="1:19" ht="60" x14ac:dyDescent="0.25">
      <c r="A1712">
        <v>4020</v>
      </c>
      <c r="B1712" s="3" t="s">
        <v>4016</v>
      </c>
      <c r="C1712" s="3" t="s">
        <v>8125</v>
      </c>
      <c r="D1712" s="6">
        <v>600</v>
      </c>
      <c r="E1712" s="8">
        <v>100</v>
      </c>
      <c r="F1712" t="s">
        <v>8220</v>
      </c>
      <c r="G1712" t="s">
        <v>8223</v>
      </c>
      <c r="H1712" t="s">
        <v>8245</v>
      </c>
      <c r="I1712">
        <v>1427168099</v>
      </c>
      <c r="J1712">
        <v>1424579699</v>
      </c>
      <c r="K1712" t="b">
        <v>0</v>
      </c>
      <c r="L1712">
        <v>3</v>
      </c>
      <c r="M1712" t="b">
        <v>0</v>
      </c>
      <c r="N1712" t="s">
        <v>8269</v>
      </c>
      <c r="O1712" s="10" t="s">
        <v>8312</v>
      </c>
      <c r="P1712" t="s">
        <v>8313</v>
      </c>
      <c r="Q1712" s="15">
        <f t="shared" si="78"/>
        <v>42057.190960648149</v>
      </c>
      <c r="R1712" s="17">
        <f t="shared" si="79"/>
        <v>42087.149293981478</v>
      </c>
      <c r="S1712">
        <f t="shared" si="80"/>
        <v>2015</v>
      </c>
    </row>
    <row r="1713" spans="1:19" ht="45" x14ac:dyDescent="0.25">
      <c r="A1713">
        <v>4021</v>
      </c>
      <c r="B1713" s="3" t="s">
        <v>4017</v>
      </c>
      <c r="C1713" s="3" t="s">
        <v>8126</v>
      </c>
      <c r="D1713" s="6">
        <v>15000</v>
      </c>
      <c r="E1713" s="8">
        <v>125</v>
      </c>
      <c r="F1713" t="s">
        <v>8220</v>
      </c>
      <c r="G1713" t="s">
        <v>8223</v>
      </c>
      <c r="H1713" t="s">
        <v>8245</v>
      </c>
      <c r="I1713">
        <v>1414360358</v>
      </c>
      <c r="J1713">
        <v>1409176358</v>
      </c>
      <c r="K1713" t="b">
        <v>0</v>
      </c>
      <c r="L1713">
        <v>2</v>
      </c>
      <c r="M1713" t="b">
        <v>0</v>
      </c>
      <c r="N1713" t="s">
        <v>8269</v>
      </c>
      <c r="O1713" s="10" t="s">
        <v>8312</v>
      </c>
      <c r="P1713" t="s">
        <v>8313</v>
      </c>
      <c r="Q1713" s="15">
        <f t="shared" si="78"/>
        <v>41878.911550925928</v>
      </c>
      <c r="R1713" s="17">
        <f t="shared" si="79"/>
        <v>41938.911550925928</v>
      </c>
      <c r="S1713">
        <f t="shared" si="80"/>
        <v>2014</v>
      </c>
    </row>
    <row r="1714" spans="1:19" ht="30" x14ac:dyDescent="0.25">
      <c r="A1714">
        <v>4022</v>
      </c>
      <c r="B1714" s="3" t="s">
        <v>4018</v>
      </c>
      <c r="C1714" s="3" t="s">
        <v>8127</v>
      </c>
      <c r="D1714" s="6">
        <v>18000</v>
      </c>
      <c r="E1714" s="8">
        <v>12521</v>
      </c>
      <c r="F1714" t="s">
        <v>8220</v>
      </c>
      <c r="G1714" t="s">
        <v>8223</v>
      </c>
      <c r="H1714" t="s">
        <v>8245</v>
      </c>
      <c r="I1714">
        <v>1422759240</v>
      </c>
      <c r="J1714">
        <v>1418824867</v>
      </c>
      <c r="K1714" t="b">
        <v>0</v>
      </c>
      <c r="L1714">
        <v>197</v>
      </c>
      <c r="M1714" t="b">
        <v>0</v>
      </c>
      <c r="N1714" t="s">
        <v>8269</v>
      </c>
      <c r="O1714" s="10" t="s">
        <v>8312</v>
      </c>
      <c r="P1714" t="s">
        <v>8313</v>
      </c>
      <c r="Q1714" s="15">
        <f t="shared" si="78"/>
        <v>41990.584108796291</v>
      </c>
      <c r="R1714" s="17">
        <f t="shared" si="79"/>
        <v>42036.120833333334</v>
      </c>
      <c r="S1714">
        <f t="shared" si="80"/>
        <v>2014</v>
      </c>
    </row>
    <row r="1715" spans="1:19" ht="45" x14ac:dyDescent="0.25">
      <c r="A1715">
        <v>4023</v>
      </c>
      <c r="B1715" s="3" t="s">
        <v>4019</v>
      </c>
      <c r="C1715" s="3" t="s">
        <v>8128</v>
      </c>
      <c r="D1715" s="6">
        <v>7000</v>
      </c>
      <c r="E1715" s="8">
        <v>0</v>
      </c>
      <c r="F1715" t="s">
        <v>8220</v>
      </c>
      <c r="G1715" t="s">
        <v>8223</v>
      </c>
      <c r="H1715" t="s">
        <v>8245</v>
      </c>
      <c r="I1715">
        <v>1458860363</v>
      </c>
      <c r="J1715">
        <v>1454975963</v>
      </c>
      <c r="K1715" t="b">
        <v>0</v>
      </c>
      <c r="L1715">
        <v>0</v>
      </c>
      <c r="M1715" t="b">
        <v>0</v>
      </c>
      <c r="N1715" t="s">
        <v>8269</v>
      </c>
      <c r="O1715" s="10" t="s">
        <v>8312</v>
      </c>
      <c r="P1715" t="s">
        <v>8313</v>
      </c>
      <c r="Q1715" s="15">
        <f t="shared" si="78"/>
        <v>42408.999571759254</v>
      </c>
      <c r="R1715" s="17">
        <f t="shared" si="79"/>
        <v>42453.957905092597</v>
      </c>
      <c r="S1715">
        <f t="shared" si="80"/>
        <v>2016</v>
      </c>
    </row>
    <row r="1716" spans="1:19" ht="60" x14ac:dyDescent="0.25">
      <c r="A1716">
        <v>4024</v>
      </c>
      <c r="B1716" s="3" t="s">
        <v>4020</v>
      </c>
      <c r="C1716" s="3" t="s">
        <v>8129</v>
      </c>
      <c r="D1716" s="6">
        <v>800</v>
      </c>
      <c r="E1716" s="8">
        <v>10</v>
      </c>
      <c r="F1716" t="s">
        <v>8220</v>
      </c>
      <c r="G1716" t="s">
        <v>8223</v>
      </c>
      <c r="H1716" t="s">
        <v>8245</v>
      </c>
      <c r="I1716">
        <v>1441037097</v>
      </c>
      <c r="J1716">
        <v>1438445097</v>
      </c>
      <c r="K1716" t="b">
        <v>0</v>
      </c>
      <c r="L1716">
        <v>1</v>
      </c>
      <c r="M1716" t="b">
        <v>0</v>
      </c>
      <c r="N1716" t="s">
        <v>8269</v>
      </c>
      <c r="O1716" s="10" t="s">
        <v>8312</v>
      </c>
      <c r="P1716" t="s">
        <v>8313</v>
      </c>
      <c r="Q1716" s="15">
        <f t="shared" si="78"/>
        <v>42217.670104166667</v>
      </c>
      <c r="R1716" s="17">
        <f t="shared" si="79"/>
        <v>42247.670104166667</v>
      </c>
      <c r="S1716">
        <f t="shared" si="80"/>
        <v>2015</v>
      </c>
    </row>
    <row r="1717" spans="1:19" ht="60" x14ac:dyDescent="0.25">
      <c r="A1717">
        <v>4025</v>
      </c>
      <c r="B1717" s="3" t="s">
        <v>4021</v>
      </c>
      <c r="C1717" s="3" t="s">
        <v>8130</v>
      </c>
      <c r="D1717" s="6">
        <v>5000</v>
      </c>
      <c r="E1717" s="8">
        <v>250</v>
      </c>
      <c r="F1717" t="s">
        <v>8220</v>
      </c>
      <c r="G1717" t="s">
        <v>8229</v>
      </c>
      <c r="H1717" t="s">
        <v>8248</v>
      </c>
      <c r="I1717">
        <v>1437889336</v>
      </c>
      <c r="J1717">
        <v>1432705336</v>
      </c>
      <c r="K1717" t="b">
        <v>0</v>
      </c>
      <c r="L1717">
        <v>4</v>
      </c>
      <c r="M1717" t="b">
        <v>0</v>
      </c>
      <c r="N1717" t="s">
        <v>8269</v>
      </c>
      <c r="O1717" s="10" t="s">
        <v>8312</v>
      </c>
      <c r="P1717" t="s">
        <v>8313</v>
      </c>
      <c r="Q1717" s="15">
        <f t="shared" si="78"/>
        <v>42151.237685185188</v>
      </c>
      <c r="R1717" s="17">
        <f t="shared" si="79"/>
        <v>42211.237685185188</v>
      </c>
      <c r="S1717">
        <f t="shared" si="80"/>
        <v>2015</v>
      </c>
    </row>
    <row r="1718" spans="1:19" ht="45" x14ac:dyDescent="0.25">
      <c r="A1718">
        <v>4026</v>
      </c>
      <c r="B1718" s="3" t="s">
        <v>4022</v>
      </c>
      <c r="C1718" s="3" t="s">
        <v>8131</v>
      </c>
      <c r="D1718" s="6">
        <v>4000</v>
      </c>
      <c r="E1718" s="8">
        <v>0</v>
      </c>
      <c r="F1718" t="s">
        <v>8220</v>
      </c>
      <c r="G1718" t="s">
        <v>8223</v>
      </c>
      <c r="H1718" t="s">
        <v>8245</v>
      </c>
      <c r="I1718">
        <v>1449247439</v>
      </c>
      <c r="J1718">
        <v>1444059839</v>
      </c>
      <c r="K1718" t="b">
        <v>0</v>
      </c>
      <c r="L1718">
        <v>0</v>
      </c>
      <c r="M1718" t="b">
        <v>0</v>
      </c>
      <c r="N1718" t="s">
        <v>8269</v>
      </c>
      <c r="O1718" s="10" t="s">
        <v>8312</v>
      </c>
      <c r="P1718" t="s">
        <v>8313</v>
      </c>
      <c r="Q1718" s="15">
        <f t="shared" si="78"/>
        <v>42282.655543981484</v>
      </c>
      <c r="R1718" s="17">
        <f t="shared" si="79"/>
        <v>42342.697210648148</v>
      </c>
      <c r="S1718">
        <f t="shared" si="80"/>
        <v>2015</v>
      </c>
    </row>
    <row r="1719" spans="1:19" ht="60" x14ac:dyDescent="0.25">
      <c r="A1719">
        <v>4027</v>
      </c>
      <c r="B1719" s="3" t="s">
        <v>4023</v>
      </c>
      <c r="C1719" s="3" t="s">
        <v>8132</v>
      </c>
      <c r="D1719" s="6">
        <v>3000</v>
      </c>
      <c r="E1719" s="8">
        <v>215</v>
      </c>
      <c r="F1719" t="s">
        <v>8220</v>
      </c>
      <c r="G1719" t="s">
        <v>8223</v>
      </c>
      <c r="H1719" t="s">
        <v>8245</v>
      </c>
      <c r="I1719">
        <v>1487811600</v>
      </c>
      <c r="J1719">
        <v>1486077481</v>
      </c>
      <c r="K1719" t="b">
        <v>0</v>
      </c>
      <c r="L1719">
        <v>7</v>
      </c>
      <c r="M1719" t="b">
        <v>0</v>
      </c>
      <c r="N1719" t="s">
        <v>8269</v>
      </c>
      <c r="O1719" s="10" t="s">
        <v>8312</v>
      </c>
      <c r="P1719" t="s">
        <v>8313</v>
      </c>
      <c r="Q1719" s="15">
        <f t="shared" si="78"/>
        <v>42768.97084490741</v>
      </c>
      <c r="R1719" s="17">
        <f t="shared" si="79"/>
        <v>42789.041666666672</v>
      </c>
      <c r="S1719">
        <f t="shared" si="80"/>
        <v>2017</v>
      </c>
    </row>
    <row r="1720" spans="1:19" ht="45" x14ac:dyDescent="0.25">
      <c r="A1720">
        <v>4028</v>
      </c>
      <c r="B1720" s="3" t="s">
        <v>4024</v>
      </c>
      <c r="C1720" s="3" t="s">
        <v>8133</v>
      </c>
      <c r="D1720" s="6">
        <v>2000</v>
      </c>
      <c r="E1720" s="8">
        <v>561</v>
      </c>
      <c r="F1720" t="s">
        <v>8220</v>
      </c>
      <c r="G1720" t="s">
        <v>8223</v>
      </c>
      <c r="H1720" t="s">
        <v>8245</v>
      </c>
      <c r="I1720">
        <v>1402007500</v>
      </c>
      <c r="J1720">
        <v>1399415500</v>
      </c>
      <c r="K1720" t="b">
        <v>0</v>
      </c>
      <c r="L1720">
        <v>11</v>
      </c>
      <c r="M1720" t="b">
        <v>0</v>
      </c>
      <c r="N1720" t="s">
        <v>8269</v>
      </c>
      <c r="O1720" s="10" t="s">
        <v>8312</v>
      </c>
      <c r="P1720" t="s">
        <v>8313</v>
      </c>
      <c r="Q1720" s="15">
        <f t="shared" si="78"/>
        <v>41765.938657407409</v>
      </c>
      <c r="R1720" s="17">
        <f t="shared" si="79"/>
        <v>41795.938657407409</v>
      </c>
      <c r="S1720">
        <f t="shared" si="80"/>
        <v>2014</v>
      </c>
    </row>
    <row r="1721" spans="1:19" ht="45" x14ac:dyDescent="0.25">
      <c r="A1721">
        <v>4029</v>
      </c>
      <c r="B1721" s="3" t="s">
        <v>4025</v>
      </c>
      <c r="C1721" s="3" t="s">
        <v>8134</v>
      </c>
      <c r="D1721" s="6">
        <v>20000</v>
      </c>
      <c r="E1721" s="8">
        <v>0</v>
      </c>
      <c r="F1721" t="s">
        <v>8220</v>
      </c>
      <c r="G1721" t="s">
        <v>8223</v>
      </c>
      <c r="H1721" t="s">
        <v>8245</v>
      </c>
      <c r="I1721">
        <v>1450053370</v>
      </c>
      <c r="J1721">
        <v>1447461370</v>
      </c>
      <c r="K1721" t="b">
        <v>0</v>
      </c>
      <c r="L1721">
        <v>0</v>
      </c>
      <c r="M1721" t="b">
        <v>0</v>
      </c>
      <c r="N1721" t="s">
        <v>8269</v>
      </c>
      <c r="O1721" s="10" t="s">
        <v>8312</v>
      </c>
      <c r="P1721" t="s">
        <v>8313</v>
      </c>
      <c r="Q1721" s="15">
        <f t="shared" si="78"/>
        <v>42322.025115740747</v>
      </c>
      <c r="R1721" s="17">
        <f t="shared" si="79"/>
        <v>42352.025115740747</v>
      </c>
      <c r="S1721">
        <f t="shared" si="80"/>
        <v>2015</v>
      </c>
    </row>
    <row r="1722" spans="1:19" ht="60" x14ac:dyDescent="0.25">
      <c r="A1722">
        <v>4030</v>
      </c>
      <c r="B1722" s="3" t="s">
        <v>4026</v>
      </c>
      <c r="C1722" s="3" t="s">
        <v>8135</v>
      </c>
      <c r="D1722" s="6">
        <v>2500</v>
      </c>
      <c r="E1722" s="8">
        <v>400</v>
      </c>
      <c r="F1722" t="s">
        <v>8220</v>
      </c>
      <c r="G1722" t="s">
        <v>8223</v>
      </c>
      <c r="H1722" t="s">
        <v>8245</v>
      </c>
      <c r="I1722">
        <v>1454525340</v>
      </c>
      <c r="J1722">
        <v>1452008599</v>
      </c>
      <c r="K1722" t="b">
        <v>0</v>
      </c>
      <c r="L1722">
        <v>6</v>
      </c>
      <c r="M1722" t="b">
        <v>0</v>
      </c>
      <c r="N1722" t="s">
        <v>8269</v>
      </c>
      <c r="O1722" s="10" t="s">
        <v>8312</v>
      </c>
      <c r="P1722" t="s">
        <v>8313</v>
      </c>
      <c r="Q1722" s="15">
        <f t="shared" si="78"/>
        <v>42374.655081018514</v>
      </c>
      <c r="R1722" s="17">
        <f t="shared" si="79"/>
        <v>42403.784027777772</v>
      </c>
      <c r="S1722">
        <f t="shared" si="80"/>
        <v>2016</v>
      </c>
    </row>
    <row r="1723" spans="1:19" ht="60" x14ac:dyDescent="0.25">
      <c r="A1723">
        <v>4031</v>
      </c>
      <c r="B1723" s="3" t="s">
        <v>4027</v>
      </c>
      <c r="C1723" s="3" t="s">
        <v>8136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1418914964</v>
      </c>
      <c r="J1723">
        <v>1414591364</v>
      </c>
      <c r="K1723" t="b">
        <v>0</v>
      </c>
      <c r="L1723">
        <v>0</v>
      </c>
      <c r="M1723" t="b">
        <v>0</v>
      </c>
      <c r="N1723" t="s">
        <v>8269</v>
      </c>
      <c r="O1723" s="10" t="s">
        <v>8312</v>
      </c>
      <c r="P1723" t="s">
        <v>8313</v>
      </c>
      <c r="Q1723" s="15">
        <f t="shared" si="78"/>
        <v>41941.585231481484</v>
      </c>
      <c r="R1723" s="17">
        <f t="shared" si="79"/>
        <v>41991.626898148148</v>
      </c>
      <c r="S1723">
        <f t="shared" si="80"/>
        <v>2014</v>
      </c>
    </row>
    <row r="1724" spans="1:19" ht="60" x14ac:dyDescent="0.25">
      <c r="A1724">
        <v>4032</v>
      </c>
      <c r="B1724" s="3" t="s">
        <v>4028</v>
      </c>
      <c r="C1724" s="3" t="s">
        <v>8137</v>
      </c>
      <c r="D1724" s="6">
        <v>6048</v>
      </c>
      <c r="E1724" s="8">
        <v>413</v>
      </c>
      <c r="F1724" t="s">
        <v>8220</v>
      </c>
      <c r="G1724" t="s">
        <v>8223</v>
      </c>
      <c r="H1724" t="s">
        <v>8245</v>
      </c>
      <c r="I1724">
        <v>1450211116</v>
      </c>
      <c r="J1724">
        <v>1445023516</v>
      </c>
      <c r="K1724" t="b">
        <v>0</v>
      </c>
      <c r="L1724">
        <v>7</v>
      </c>
      <c r="M1724" t="b">
        <v>0</v>
      </c>
      <c r="N1724" t="s">
        <v>8269</v>
      </c>
      <c r="O1724" s="10" t="s">
        <v>8312</v>
      </c>
      <c r="P1724" t="s">
        <v>8313</v>
      </c>
      <c r="Q1724" s="15">
        <f t="shared" si="78"/>
        <v>42293.809212962966</v>
      </c>
      <c r="R1724" s="17">
        <f t="shared" si="79"/>
        <v>42353.85087962963</v>
      </c>
      <c r="S1724">
        <f t="shared" si="80"/>
        <v>2015</v>
      </c>
    </row>
    <row r="1725" spans="1:19" ht="45" x14ac:dyDescent="0.25">
      <c r="A1725">
        <v>4033</v>
      </c>
      <c r="B1725" s="3" t="s">
        <v>4029</v>
      </c>
      <c r="C1725" s="3" t="s">
        <v>8138</v>
      </c>
      <c r="D1725" s="6">
        <v>23900</v>
      </c>
      <c r="E1725" s="8">
        <v>6141.99</v>
      </c>
      <c r="F1725" t="s">
        <v>8220</v>
      </c>
      <c r="G1725" t="s">
        <v>8224</v>
      </c>
      <c r="H1725" t="s">
        <v>8246</v>
      </c>
      <c r="I1725">
        <v>1475398800</v>
      </c>
      <c r="J1725">
        <v>1472711224</v>
      </c>
      <c r="K1725" t="b">
        <v>0</v>
      </c>
      <c r="L1725">
        <v>94</v>
      </c>
      <c r="M1725" t="b">
        <v>0</v>
      </c>
      <c r="N1725" t="s">
        <v>8269</v>
      </c>
      <c r="O1725" s="10" t="s">
        <v>8312</v>
      </c>
      <c r="P1725" t="s">
        <v>8313</v>
      </c>
      <c r="Q1725" s="15">
        <f t="shared" si="78"/>
        <v>42614.268796296295</v>
      </c>
      <c r="R1725" s="17">
        <f t="shared" si="79"/>
        <v>42645.375</v>
      </c>
      <c r="S1725">
        <f t="shared" si="80"/>
        <v>2016</v>
      </c>
    </row>
    <row r="1726" spans="1:19" ht="60" x14ac:dyDescent="0.25">
      <c r="A1726">
        <v>4034</v>
      </c>
      <c r="B1726" s="3" t="s">
        <v>4030</v>
      </c>
      <c r="C1726" s="3" t="s">
        <v>8139</v>
      </c>
      <c r="D1726" s="6">
        <v>13500</v>
      </c>
      <c r="E1726" s="8">
        <v>200</v>
      </c>
      <c r="F1726" t="s">
        <v>8220</v>
      </c>
      <c r="G1726" t="s">
        <v>8223</v>
      </c>
      <c r="H1726" t="s">
        <v>8245</v>
      </c>
      <c r="I1726">
        <v>1428097450</v>
      </c>
      <c r="J1726">
        <v>1425509050</v>
      </c>
      <c r="K1726" t="b">
        <v>0</v>
      </c>
      <c r="L1726">
        <v>2</v>
      </c>
      <c r="M1726" t="b">
        <v>0</v>
      </c>
      <c r="N1726" t="s">
        <v>8269</v>
      </c>
      <c r="O1726" s="10" t="s">
        <v>8312</v>
      </c>
      <c r="P1726" t="s">
        <v>8313</v>
      </c>
      <c r="Q1726" s="15">
        <f t="shared" si="78"/>
        <v>42067.947337962964</v>
      </c>
      <c r="R1726" s="17">
        <f t="shared" si="79"/>
        <v>42097.905671296292</v>
      </c>
      <c r="S1726">
        <f t="shared" si="80"/>
        <v>2015</v>
      </c>
    </row>
    <row r="1727" spans="1:19" ht="30" x14ac:dyDescent="0.25">
      <c r="A1727">
        <v>4035</v>
      </c>
      <c r="B1727" s="3" t="s">
        <v>4031</v>
      </c>
      <c r="C1727" s="3" t="s">
        <v>8140</v>
      </c>
      <c r="D1727" s="6">
        <v>10000</v>
      </c>
      <c r="E1727" s="8">
        <v>3685</v>
      </c>
      <c r="F1727" t="s">
        <v>8220</v>
      </c>
      <c r="G1727" t="s">
        <v>8223</v>
      </c>
      <c r="H1727" t="s">
        <v>8245</v>
      </c>
      <c r="I1727">
        <v>1413925887</v>
      </c>
      <c r="J1727">
        <v>1411333887</v>
      </c>
      <c r="K1727" t="b">
        <v>0</v>
      </c>
      <c r="L1727">
        <v>25</v>
      </c>
      <c r="M1727" t="b">
        <v>0</v>
      </c>
      <c r="N1727" t="s">
        <v>8269</v>
      </c>
      <c r="O1727" s="10" t="s">
        <v>8312</v>
      </c>
      <c r="P1727" t="s">
        <v>8313</v>
      </c>
      <c r="Q1727" s="15">
        <f t="shared" si="78"/>
        <v>41903.882951388885</v>
      </c>
      <c r="R1727" s="17">
        <f t="shared" si="79"/>
        <v>41933.882951388885</v>
      </c>
      <c r="S1727">
        <f t="shared" si="80"/>
        <v>2014</v>
      </c>
    </row>
    <row r="1728" spans="1:19" ht="45" x14ac:dyDescent="0.25">
      <c r="A1728">
        <v>4036</v>
      </c>
      <c r="B1728" s="3" t="s">
        <v>4032</v>
      </c>
      <c r="C1728" s="3" t="s">
        <v>7438</v>
      </c>
      <c r="D1728" s="6">
        <v>6000</v>
      </c>
      <c r="E1728" s="8">
        <v>2823</v>
      </c>
      <c r="F1728" t="s">
        <v>8220</v>
      </c>
      <c r="G1728" t="s">
        <v>8223</v>
      </c>
      <c r="H1728" t="s">
        <v>8245</v>
      </c>
      <c r="I1728">
        <v>1404253800</v>
      </c>
      <c r="J1728">
        <v>1402784964</v>
      </c>
      <c r="K1728" t="b">
        <v>0</v>
      </c>
      <c r="L1728">
        <v>17</v>
      </c>
      <c r="M1728" t="b">
        <v>0</v>
      </c>
      <c r="N1728" t="s">
        <v>8269</v>
      </c>
      <c r="O1728" s="10" t="s">
        <v>8312</v>
      </c>
      <c r="P1728" t="s">
        <v>8313</v>
      </c>
      <c r="Q1728" s="15">
        <f t="shared" si="78"/>
        <v>41804.937083333331</v>
      </c>
      <c r="R1728" s="17">
        <f t="shared" si="79"/>
        <v>41821.9375</v>
      </c>
      <c r="S1728">
        <f t="shared" si="80"/>
        <v>2014</v>
      </c>
    </row>
    <row r="1729" spans="1:19" ht="60" x14ac:dyDescent="0.25">
      <c r="A1729">
        <v>4037</v>
      </c>
      <c r="B1729" s="3" t="s">
        <v>4033</v>
      </c>
      <c r="C1729" s="3" t="s">
        <v>8141</v>
      </c>
      <c r="D1729" s="6">
        <v>700</v>
      </c>
      <c r="E1729" s="8">
        <v>80</v>
      </c>
      <c r="F1729" t="s">
        <v>8220</v>
      </c>
      <c r="G1729" t="s">
        <v>8223</v>
      </c>
      <c r="H1729" t="s">
        <v>8245</v>
      </c>
      <c r="I1729">
        <v>1464099900</v>
      </c>
      <c r="J1729">
        <v>1462585315</v>
      </c>
      <c r="K1729" t="b">
        <v>0</v>
      </c>
      <c r="L1729">
        <v>2</v>
      </c>
      <c r="M1729" t="b">
        <v>0</v>
      </c>
      <c r="N1729" t="s">
        <v>8269</v>
      </c>
      <c r="O1729" s="10" t="s">
        <v>8312</v>
      </c>
      <c r="P1729" t="s">
        <v>8313</v>
      </c>
      <c r="Q1729" s="15">
        <f t="shared" si="78"/>
        <v>42497.070775462969</v>
      </c>
      <c r="R1729" s="17">
        <f t="shared" si="79"/>
        <v>42514.600694444445</v>
      </c>
      <c r="S1729">
        <f t="shared" si="80"/>
        <v>2016</v>
      </c>
    </row>
    <row r="1730" spans="1:19" ht="45" x14ac:dyDescent="0.25">
      <c r="A1730">
        <v>4038</v>
      </c>
      <c r="B1730" s="3" t="s">
        <v>4034</v>
      </c>
      <c r="C1730" s="3" t="s">
        <v>8142</v>
      </c>
      <c r="D1730" s="6">
        <v>2500</v>
      </c>
      <c r="E1730" s="8">
        <v>301</v>
      </c>
      <c r="F1730" t="s">
        <v>8220</v>
      </c>
      <c r="G1730" t="s">
        <v>8223</v>
      </c>
      <c r="H1730" t="s">
        <v>8245</v>
      </c>
      <c r="I1730">
        <v>1413573010</v>
      </c>
      <c r="J1730">
        <v>1408389010</v>
      </c>
      <c r="K1730" t="b">
        <v>0</v>
      </c>
      <c r="L1730">
        <v>4</v>
      </c>
      <c r="M1730" t="b">
        <v>0</v>
      </c>
      <c r="N1730" t="s">
        <v>8269</v>
      </c>
      <c r="O1730" s="10" t="s">
        <v>8312</v>
      </c>
      <c r="P1730" t="s">
        <v>8313</v>
      </c>
      <c r="Q1730" s="15">
        <f t="shared" ref="Q1730:Q1793" si="81">(((J1730/60)/60)/24)+DATE(1970,1,1)</f>
        <v>41869.798726851855</v>
      </c>
      <c r="R1730" s="17">
        <f t="shared" ref="R1730:R1793" si="82">(((I1730/60)/60)/24)+DATE(1970,1,1)</f>
        <v>41929.798726851855</v>
      </c>
      <c r="S1730">
        <f t="shared" ref="S1730:S1793" si="83">YEAR(Q:Q)</f>
        <v>2014</v>
      </c>
    </row>
    <row r="1731" spans="1:19" ht="45" x14ac:dyDescent="0.25">
      <c r="A1731">
        <v>4039</v>
      </c>
      <c r="B1731" s="3" t="s">
        <v>4035</v>
      </c>
      <c r="C1731" s="3" t="s">
        <v>8143</v>
      </c>
      <c r="D1731" s="6">
        <v>500</v>
      </c>
      <c r="E1731" s="8">
        <v>300</v>
      </c>
      <c r="F1731" t="s">
        <v>8220</v>
      </c>
      <c r="G1731" t="s">
        <v>8223</v>
      </c>
      <c r="H1731" t="s">
        <v>8245</v>
      </c>
      <c r="I1731">
        <v>1448949540</v>
      </c>
      <c r="J1731">
        <v>1446048367</v>
      </c>
      <c r="K1731" t="b">
        <v>0</v>
      </c>
      <c r="L1731">
        <v>5</v>
      </c>
      <c r="M1731" t="b">
        <v>0</v>
      </c>
      <c r="N1731" t="s">
        <v>8269</v>
      </c>
      <c r="O1731" s="10" t="s">
        <v>8312</v>
      </c>
      <c r="P1731" t="s">
        <v>8313</v>
      </c>
      <c r="Q1731" s="15">
        <f t="shared" si="81"/>
        <v>42305.670914351853</v>
      </c>
      <c r="R1731" s="17">
        <f t="shared" si="82"/>
        <v>42339.249305555553</v>
      </c>
      <c r="S1731">
        <f t="shared" si="83"/>
        <v>2015</v>
      </c>
    </row>
    <row r="1732" spans="1:19" ht="45" x14ac:dyDescent="0.25">
      <c r="A1732">
        <v>4040</v>
      </c>
      <c r="B1732" s="3" t="s">
        <v>4036</v>
      </c>
      <c r="C1732" s="3" t="s">
        <v>8144</v>
      </c>
      <c r="D1732" s="6">
        <v>8000</v>
      </c>
      <c r="E1732" s="8">
        <v>2500</v>
      </c>
      <c r="F1732" t="s">
        <v>8220</v>
      </c>
      <c r="G1732" t="s">
        <v>8223</v>
      </c>
      <c r="H1732" t="s">
        <v>8245</v>
      </c>
      <c r="I1732">
        <v>1437188400</v>
      </c>
      <c r="J1732">
        <v>1432100004</v>
      </c>
      <c r="K1732" t="b">
        <v>0</v>
      </c>
      <c r="L1732">
        <v>2</v>
      </c>
      <c r="M1732" t="b">
        <v>0</v>
      </c>
      <c r="N1732" t="s">
        <v>8269</v>
      </c>
      <c r="O1732" s="10" t="s">
        <v>8312</v>
      </c>
      <c r="P1732" t="s">
        <v>8313</v>
      </c>
      <c r="Q1732" s="15">
        <f t="shared" si="81"/>
        <v>42144.231527777782</v>
      </c>
      <c r="R1732" s="17">
        <f t="shared" si="82"/>
        <v>42203.125</v>
      </c>
      <c r="S1732">
        <f t="shared" si="83"/>
        <v>2015</v>
      </c>
    </row>
    <row r="1733" spans="1:19" ht="45" x14ac:dyDescent="0.25">
      <c r="A1733">
        <v>4041</v>
      </c>
      <c r="B1733" s="3" t="s">
        <v>4037</v>
      </c>
      <c r="C1733" s="3" t="s">
        <v>8145</v>
      </c>
      <c r="D1733" s="6">
        <v>5000</v>
      </c>
      <c r="E1733" s="8">
        <v>21</v>
      </c>
      <c r="F1733" t="s">
        <v>8220</v>
      </c>
      <c r="G1733" t="s">
        <v>8224</v>
      </c>
      <c r="H1733" t="s">
        <v>8246</v>
      </c>
      <c r="I1733">
        <v>1473160954</v>
      </c>
      <c r="J1733">
        <v>1467976954</v>
      </c>
      <c r="K1733" t="b">
        <v>0</v>
      </c>
      <c r="L1733">
        <v>2</v>
      </c>
      <c r="M1733" t="b">
        <v>0</v>
      </c>
      <c r="N1733" t="s">
        <v>8269</v>
      </c>
      <c r="O1733" s="10" t="s">
        <v>8312</v>
      </c>
      <c r="P1733" t="s">
        <v>8313</v>
      </c>
      <c r="Q1733" s="15">
        <f t="shared" si="81"/>
        <v>42559.474004629628</v>
      </c>
      <c r="R1733" s="17">
        <f t="shared" si="82"/>
        <v>42619.474004629628</v>
      </c>
      <c r="S1733">
        <f t="shared" si="83"/>
        <v>2016</v>
      </c>
    </row>
    <row r="1734" spans="1:19" ht="60" x14ac:dyDescent="0.25">
      <c r="A1734">
        <v>4042</v>
      </c>
      <c r="B1734" s="3" t="s">
        <v>4038</v>
      </c>
      <c r="C1734" s="3" t="s">
        <v>8146</v>
      </c>
      <c r="D1734" s="6">
        <v>10000</v>
      </c>
      <c r="E1734" s="8">
        <v>21</v>
      </c>
      <c r="F1734" t="s">
        <v>8220</v>
      </c>
      <c r="G1734" t="s">
        <v>8223</v>
      </c>
      <c r="H1734" t="s">
        <v>8245</v>
      </c>
      <c r="I1734">
        <v>1421781360</v>
      </c>
      <c r="J1734">
        <v>1419213664</v>
      </c>
      <c r="K1734" t="b">
        <v>0</v>
      </c>
      <c r="L1734">
        <v>3</v>
      </c>
      <c r="M1734" t="b">
        <v>0</v>
      </c>
      <c r="N1734" t="s">
        <v>8269</v>
      </c>
      <c r="O1734" s="10" t="s">
        <v>8312</v>
      </c>
      <c r="P1734" t="s">
        <v>8313</v>
      </c>
      <c r="Q1734" s="15">
        <f t="shared" si="81"/>
        <v>41995.084074074075</v>
      </c>
      <c r="R1734" s="17">
        <f t="shared" si="82"/>
        <v>42024.802777777775</v>
      </c>
      <c r="S1734">
        <f t="shared" si="83"/>
        <v>2014</v>
      </c>
    </row>
    <row r="1735" spans="1:19" ht="45" x14ac:dyDescent="0.25">
      <c r="A1735">
        <v>4043</v>
      </c>
      <c r="B1735" s="3" t="s">
        <v>4039</v>
      </c>
      <c r="C1735" s="3" t="s">
        <v>8147</v>
      </c>
      <c r="D1735" s="6">
        <v>300</v>
      </c>
      <c r="E1735" s="8">
        <v>0</v>
      </c>
      <c r="F1735" t="s">
        <v>8220</v>
      </c>
      <c r="G1735" t="s">
        <v>8228</v>
      </c>
      <c r="H1735" t="s">
        <v>8250</v>
      </c>
      <c r="I1735">
        <v>1416524325</v>
      </c>
      <c r="J1735">
        <v>1415228325</v>
      </c>
      <c r="K1735" t="b">
        <v>0</v>
      </c>
      <c r="L1735">
        <v>0</v>
      </c>
      <c r="M1735" t="b">
        <v>0</v>
      </c>
      <c r="N1735" t="s">
        <v>8269</v>
      </c>
      <c r="O1735" s="10" t="s">
        <v>8312</v>
      </c>
      <c r="P1735" t="s">
        <v>8313</v>
      </c>
      <c r="Q1735" s="15">
        <f t="shared" si="81"/>
        <v>41948.957465277781</v>
      </c>
      <c r="R1735" s="17">
        <f t="shared" si="82"/>
        <v>41963.957465277781</v>
      </c>
      <c r="S1735">
        <f t="shared" si="83"/>
        <v>2014</v>
      </c>
    </row>
    <row r="1736" spans="1:19" ht="60" x14ac:dyDescent="0.25">
      <c r="A1736">
        <v>4044</v>
      </c>
      <c r="B1736" s="3" t="s">
        <v>4040</v>
      </c>
      <c r="C1736" s="3" t="s">
        <v>8148</v>
      </c>
      <c r="D1736" s="6">
        <v>600</v>
      </c>
      <c r="E1736" s="8">
        <v>225</v>
      </c>
      <c r="F1736" t="s">
        <v>8220</v>
      </c>
      <c r="G1736" t="s">
        <v>8223</v>
      </c>
      <c r="H1736" t="s">
        <v>8245</v>
      </c>
      <c r="I1736">
        <v>1428642000</v>
      </c>
      <c r="J1736">
        <v>1426050982</v>
      </c>
      <c r="K1736" t="b">
        <v>0</v>
      </c>
      <c r="L1736">
        <v>4</v>
      </c>
      <c r="M1736" t="b">
        <v>0</v>
      </c>
      <c r="N1736" t="s">
        <v>8269</v>
      </c>
      <c r="O1736" s="10" t="s">
        <v>8312</v>
      </c>
      <c r="P1736" t="s">
        <v>8313</v>
      </c>
      <c r="Q1736" s="15">
        <f t="shared" si="81"/>
        <v>42074.219699074078</v>
      </c>
      <c r="R1736" s="17">
        <f t="shared" si="82"/>
        <v>42104.208333333328</v>
      </c>
      <c r="S1736">
        <f t="shared" si="83"/>
        <v>2015</v>
      </c>
    </row>
    <row r="1737" spans="1:19" ht="60" x14ac:dyDescent="0.25">
      <c r="A1737">
        <v>4045</v>
      </c>
      <c r="B1737" s="3" t="s">
        <v>4041</v>
      </c>
      <c r="C1737" s="3" t="s">
        <v>8149</v>
      </c>
      <c r="D1737" s="6">
        <v>5000</v>
      </c>
      <c r="E1737" s="8">
        <v>1</v>
      </c>
      <c r="F1737" t="s">
        <v>8220</v>
      </c>
      <c r="G1737" t="s">
        <v>8225</v>
      </c>
      <c r="H1737" t="s">
        <v>8247</v>
      </c>
      <c r="I1737">
        <v>1408596589</v>
      </c>
      <c r="J1737">
        <v>1406004589</v>
      </c>
      <c r="K1737" t="b">
        <v>0</v>
      </c>
      <c r="L1737">
        <v>1</v>
      </c>
      <c r="M1737" t="b">
        <v>0</v>
      </c>
      <c r="N1737" t="s">
        <v>8269</v>
      </c>
      <c r="O1737" s="10" t="s">
        <v>8312</v>
      </c>
      <c r="P1737" t="s">
        <v>8313</v>
      </c>
      <c r="Q1737" s="15">
        <f t="shared" si="81"/>
        <v>41842.201261574075</v>
      </c>
      <c r="R1737" s="17">
        <f t="shared" si="82"/>
        <v>41872.201261574075</v>
      </c>
      <c r="S1737">
        <f t="shared" si="83"/>
        <v>2014</v>
      </c>
    </row>
    <row r="1738" spans="1:19" ht="60" x14ac:dyDescent="0.25">
      <c r="A1738">
        <v>4046</v>
      </c>
      <c r="B1738" s="3" t="s">
        <v>4042</v>
      </c>
      <c r="C1738" s="3" t="s">
        <v>8150</v>
      </c>
      <c r="D1738" s="6">
        <v>5600</v>
      </c>
      <c r="E1738" s="8">
        <v>460</v>
      </c>
      <c r="F1738" t="s">
        <v>8220</v>
      </c>
      <c r="G1738" t="s">
        <v>8223</v>
      </c>
      <c r="H1738" t="s">
        <v>8245</v>
      </c>
      <c r="I1738">
        <v>1413992210</v>
      </c>
      <c r="J1738">
        <v>1411400210</v>
      </c>
      <c r="K1738" t="b">
        <v>0</v>
      </c>
      <c r="L1738">
        <v>12</v>
      </c>
      <c r="M1738" t="b">
        <v>0</v>
      </c>
      <c r="N1738" t="s">
        <v>8269</v>
      </c>
      <c r="O1738" s="10" t="s">
        <v>8312</v>
      </c>
      <c r="P1738" t="s">
        <v>8313</v>
      </c>
      <c r="Q1738" s="15">
        <f t="shared" si="81"/>
        <v>41904.650578703702</v>
      </c>
      <c r="R1738" s="17">
        <f t="shared" si="82"/>
        <v>41934.650578703702</v>
      </c>
      <c r="S1738">
        <f t="shared" si="83"/>
        <v>2014</v>
      </c>
    </row>
    <row r="1739" spans="1:19" ht="45" x14ac:dyDescent="0.25">
      <c r="A1739">
        <v>4047</v>
      </c>
      <c r="B1739" s="3" t="s">
        <v>4043</v>
      </c>
      <c r="C1739" s="3" t="s">
        <v>8151</v>
      </c>
      <c r="D1739" s="6">
        <v>5000</v>
      </c>
      <c r="E1739" s="8">
        <v>110</v>
      </c>
      <c r="F1739" t="s">
        <v>8220</v>
      </c>
      <c r="G1739" t="s">
        <v>8223</v>
      </c>
      <c r="H1739" t="s">
        <v>8245</v>
      </c>
      <c r="I1739">
        <v>1420938000</v>
      </c>
      <c r="J1739">
        <v>1418862743</v>
      </c>
      <c r="K1739" t="b">
        <v>0</v>
      </c>
      <c r="L1739">
        <v>4</v>
      </c>
      <c r="M1739" t="b">
        <v>0</v>
      </c>
      <c r="N1739" t="s">
        <v>8269</v>
      </c>
      <c r="O1739" s="10" t="s">
        <v>8312</v>
      </c>
      <c r="P1739" t="s">
        <v>8313</v>
      </c>
      <c r="Q1739" s="15">
        <f t="shared" si="81"/>
        <v>41991.022488425922</v>
      </c>
      <c r="R1739" s="17">
        <f t="shared" si="82"/>
        <v>42015.041666666672</v>
      </c>
      <c r="S1739">
        <f t="shared" si="83"/>
        <v>2014</v>
      </c>
    </row>
    <row r="1740" spans="1:19" ht="60" x14ac:dyDescent="0.25">
      <c r="A1740">
        <v>4048</v>
      </c>
      <c r="B1740" s="3" t="s">
        <v>4044</v>
      </c>
      <c r="C1740" s="3" t="s">
        <v>8152</v>
      </c>
      <c r="D1740" s="6">
        <v>17000</v>
      </c>
      <c r="E1740" s="8">
        <v>3001</v>
      </c>
      <c r="F1740" t="s">
        <v>8220</v>
      </c>
      <c r="G1740" t="s">
        <v>8224</v>
      </c>
      <c r="H1740" t="s">
        <v>8246</v>
      </c>
      <c r="I1740">
        <v>1460373187</v>
      </c>
      <c r="J1740">
        <v>1457352787</v>
      </c>
      <c r="K1740" t="b">
        <v>0</v>
      </c>
      <c r="L1740">
        <v>91</v>
      </c>
      <c r="M1740" t="b">
        <v>0</v>
      </c>
      <c r="N1740" t="s">
        <v>8269</v>
      </c>
      <c r="O1740" s="10" t="s">
        <v>8312</v>
      </c>
      <c r="P1740" t="s">
        <v>8313</v>
      </c>
      <c r="Q1740" s="15">
        <f t="shared" si="81"/>
        <v>42436.509108796294</v>
      </c>
      <c r="R1740" s="17">
        <f t="shared" si="82"/>
        <v>42471.467442129629</v>
      </c>
      <c r="S1740">
        <f t="shared" si="83"/>
        <v>2016</v>
      </c>
    </row>
    <row r="1741" spans="1:19" ht="60" x14ac:dyDescent="0.25">
      <c r="A1741">
        <v>4049</v>
      </c>
      <c r="B1741" s="3" t="s">
        <v>4045</v>
      </c>
      <c r="C1741" s="3" t="s">
        <v>8153</v>
      </c>
      <c r="D1741" s="6">
        <v>20000</v>
      </c>
      <c r="E1741" s="8">
        <v>16</v>
      </c>
      <c r="F1741" t="s">
        <v>8220</v>
      </c>
      <c r="G1741" t="s">
        <v>8223</v>
      </c>
      <c r="H1741" t="s">
        <v>8245</v>
      </c>
      <c r="I1741">
        <v>1436914815</v>
      </c>
      <c r="J1741">
        <v>1434322815</v>
      </c>
      <c r="K1741" t="b">
        <v>0</v>
      </c>
      <c r="L1741">
        <v>1</v>
      </c>
      <c r="M1741" t="b">
        <v>0</v>
      </c>
      <c r="N1741" t="s">
        <v>8269</v>
      </c>
      <c r="O1741" s="10" t="s">
        <v>8312</v>
      </c>
      <c r="P1741" t="s">
        <v>8313</v>
      </c>
      <c r="Q1741" s="15">
        <f t="shared" si="81"/>
        <v>42169.958506944444</v>
      </c>
      <c r="R1741" s="17">
        <f t="shared" si="82"/>
        <v>42199.958506944444</v>
      </c>
      <c r="S1741">
        <f t="shared" si="83"/>
        <v>2015</v>
      </c>
    </row>
    <row r="1742" spans="1:19" ht="60" x14ac:dyDescent="0.25">
      <c r="A1742">
        <v>4050</v>
      </c>
      <c r="B1742" s="3" t="s">
        <v>4046</v>
      </c>
      <c r="C1742" s="3" t="s">
        <v>8154</v>
      </c>
      <c r="D1742" s="6">
        <v>1500</v>
      </c>
      <c r="E1742" s="8">
        <v>1</v>
      </c>
      <c r="F1742" t="s">
        <v>8220</v>
      </c>
      <c r="G1742" t="s">
        <v>8223</v>
      </c>
      <c r="H1742" t="s">
        <v>8245</v>
      </c>
      <c r="I1742">
        <v>1414077391</v>
      </c>
      <c r="J1742">
        <v>1411485391</v>
      </c>
      <c r="K1742" t="b">
        <v>0</v>
      </c>
      <c r="L1742">
        <v>1</v>
      </c>
      <c r="M1742" t="b">
        <v>0</v>
      </c>
      <c r="N1742" t="s">
        <v>8269</v>
      </c>
      <c r="O1742" s="10" t="s">
        <v>8312</v>
      </c>
      <c r="P1742" t="s">
        <v>8313</v>
      </c>
      <c r="Q1742" s="15">
        <f t="shared" si="81"/>
        <v>41905.636469907404</v>
      </c>
      <c r="R1742" s="17">
        <f t="shared" si="82"/>
        <v>41935.636469907404</v>
      </c>
      <c r="S1742">
        <f t="shared" si="83"/>
        <v>2014</v>
      </c>
    </row>
    <row r="1743" spans="1:19" ht="45" x14ac:dyDescent="0.25">
      <c r="A1743">
        <v>4051</v>
      </c>
      <c r="B1743" s="3" t="s">
        <v>4047</v>
      </c>
      <c r="C1743" s="3" t="s">
        <v>8155</v>
      </c>
      <c r="D1743" s="6">
        <v>500</v>
      </c>
      <c r="E1743" s="8">
        <v>0</v>
      </c>
      <c r="F1743" t="s">
        <v>8220</v>
      </c>
      <c r="G1743" t="s">
        <v>8223</v>
      </c>
      <c r="H1743" t="s">
        <v>8245</v>
      </c>
      <c r="I1743">
        <v>1399618380</v>
      </c>
      <c r="J1743">
        <v>1399058797</v>
      </c>
      <c r="K1743" t="b">
        <v>0</v>
      </c>
      <c r="L1743">
        <v>0</v>
      </c>
      <c r="M1743" t="b">
        <v>0</v>
      </c>
      <c r="N1743" t="s">
        <v>8269</v>
      </c>
      <c r="O1743" s="10" t="s">
        <v>8312</v>
      </c>
      <c r="P1743" t="s">
        <v>8313</v>
      </c>
      <c r="Q1743" s="15">
        <f t="shared" si="81"/>
        <v>41761.810150462967</v>
      </c>
      <c r="R1743" s="17">
        <f t="shared" si="82"/>
        <v>41768.286805555559</v>
      </c>
      <c r="S1743">
        <f t="shared" si="83"/>
        <v>2014</v>
      </c>
    </row>
    <row r="1744" spans="1:19" ht="60" x14ac:dyDescent="0.25">
      <c r="A1744">
        <v>4052</v>
      </c>
      <c r="B1744" s="3" t="s">
        <v>4048</v>
      </c>
      <c r="C1744" s="3" t="s">
        <v>8156</v>
      </c>
      <c r="D1744" s="6">
        <v>3000</v>
      </c>
      <c r="E1744" s="8">
        <v>1126</v>
      </c>
      <c r="F1744" t="s">
        <v>8220</v>
      </c>
      <c r="G1744" t="s">
        <v>8223</v>
      </c>
      <c r="H1744" t="s">
        <v>8245</v>
      </c>
      <c r="I1744">
        <v>1413234316</v>
      </c>
      <c r="J1744">
        <v>1408050316</v>
      </c>
      <c r="K1744" t="b">
        <v>0</v>
      </c>
      <c r="L1744">
        <v>13</v>
      </c>
      <c r="M1744" t="b">
        <v>0</v>
      </c>
      <c r="N1744" t="s">
        <v>8269</v>
      </c>
      <c r="O1744" s="10" t="s">
        <v>8312</v>
      </c>
      <c r="P1744" t="s">
        <v>8313</v>
      </c>
      <c r="Q1744" s="15">
        <f t="shared" si="81"/>
        <v>41865.878657407404</v>
      </c>
      <c r="R1744" s="17">
        <f t="shared" si="82"/>
        <v>41925.878657407404</v>
      </c>
      <c r="S1744">
        <f t="shared" si="83"/>
        <v>2014</v>
      </c>
    </row>
    <row r="1745" spans="1:19" ht="60" x14ac:dyDescent="0.25">
      <c r="A1745">
        <v>4053</v>
      </c>
      <c r="B1745" s="3" t="s">
        <v>4049</v>
      </c>
      <c r="C1745" s="3" t="s">
        <v>8157</v>
      </c>
      <c r="D1745" s="6">
        <v>500</v>
      </c>
      <c r="E1745" s="8">
        <v>110</v>
      </c>
      <c r="F1745" t="s">
        <v>8220</v>
      </c>
      <c r="G1745" t="s">
        <v>8224</v>
      </c>
      <c r="H1745" t="s">
        <v>8246</v>
      </c>
      <c r="I1745">
        <v>1416081600</v>
      </c>
      <c r="J1745">
        <v>1413477228</v>
      </c>
      <c r="K1745" t="b">
        <v>0</v>
      </c>
      <c r="L1745">
        <v>2</v>
      </c>
      <c r="M1745" t="b">
        <v>0</v>
      </c>
      <c r="N1745" t="s">
        <v>8269</v>
      </c>
      <c r="O1745" s="10" t="s">
        <v>8312</v>
      </c>
      <c r="P1745" t="s">
        <v>8313</v>
      </c>
      <c r="Q1745" s="15">
        <f t="shared" si="81"/>
        <v>41928.690138888887</v>
      </c>
      <c r="R1745" s="17">
        <f t="shared" si="82"/>
        <v>41958.833333333328</v>
      </c>
      <c r="S1745">
        <f t="shared" si="83"/>
        <v>2014</v>
      </c>
    </row>
    <row r="1746" spans="1:19" ht="45" x14ac:dyDescent="0.25">
      <c r="A1746">
        <v>4054</v>
      </c>
      <c r="B1746" s="3" t="s">
        <v>4050</v>
      </c>
      <c r="C1746" s="3" t="s">
        <v>8158</v>
      </c>
      <c r="D1746" s="6">
        <v>8880</v>
      </c>
      <c r="E1746" s="8">
        <v>0</v>
      </c>
      <c r="F1746" t="s">
        <v>8220</v>
      </c>
      <c r="G1746" t="s">
        <v>8223</v>
      </c>
      <c r="H1746" t="s">
        <v>8245</v>
      </c>
      <c r="I1746">
        <v>1475294400</v>
      </c>
      <c r="J1746">
        <v>1472674285</v>
      </c>
      <c r="K1746" t="b">
        <v>0</v>
      </c>
      <c r="L1746">
        <v>0</v>
      </c>
      <c r="M1746" t="b">
        <v>0</v>
      </c>
      <c r="N1746" t="s">
        <v>8269</v>
      </c>
      <c r="O1746" s="10" t="s">
        <v>8312</v>
      </c>
      <c r="P1746" t="s">
        <v>8313</v>
      </c>
      <c r="Q1746" s="15">
        <f t="shared" si="81"/>
        <v>42613.841261574074</v>
      </c>
      <c r="R1746" s="17">
        <f t="shared" si="82"/>
        <v>42644.166666666672</v>
      </c>
      <c r="S1746">
        <f t="shared" si="83"/>
        <v>2016</v>
      </c>
    </row>
    <row r="1747" spans="1:19" ht="60" x14ac:dyDescent="0.25">
      <c r="A1747">
        <v>4055</v>
      </c>
      <c r="B1747" s="3" t="s">
        <v>4051</v>
      </c>
      <c r="C1747" s="3" t="s">
        <v>8159</v>
      </c>
      <c r="D1747" s="6">
        <v>5000</v>
      </c>
      <c r="E1747" s="8">
        <v>881</v>
      </c>
      <c r="F1747" t="s">
        <v>8220</v>
      </c>
      <c r="G1747" t="s">
        <v>8224</v>
      </c>
      <c r="H1747" t="s">
        <v>8246</v>
      </c>
      <c r="I1747">
        <v>1403192031</v>
      </c>
      <c r="J1747">
        <v>1400600031</v>
      </c>
      <c r="K1747" t="b">
        <v>0</v>
      </c>
      <c r="L1747">
        <v>21</v>
      </c>
      <c r="M1747" t="b">
        <v>0</v>
      </c>
      <c r="N1747" t="s">
        <v>8269</v>
      </c>
      <c r="O1747" s="10" t="s">
        <v>8312</v>
      </c>
      <c r="P1747" t="s">
        <v>8313</v>
      </c>
      <c r="Q1747" s="15">
        <f t="shared" si="81"/>
        <v>41779.648506944446</v>
      </c>
      <c r="R1747" s="17">
        <f t="shared" si="82"/>
        <v>41809.648506944446</v>
      </c>
      <c r="S1747">
        <f t="shared" si="83"/>
        <v>2014</v>
      </c>
    </row>
    <row r="1748" spans="1:19" ht="60" x14ac:dyDescent="0.25">
      <c r="A1748">
        <v>4056</v>
      </c>
      <c r="B1748" s="3" t="s">
        <v>4052</v>
      </c>
      <c r="C1748" s="3" t="s">
        <v>8160</v>
      </c>
      <c r="D1748" s="6">
        <v>1500</v>
      </c>
      <c r="E1748" s="8">
        <v>795</v>
      </c>
      <c r="F1748" t="s">
        <v>8220</v>
      </c>
      <c r="G1748" t="s">
        <v>8223</v>
      </c>
      <c r="H1748" t="s">
        <v>8245</v>
      </c>
      <c r="I1748">
        <v>1467575940</v>
      </c>
      <c r="J1748">
        <v>1465856639</v>
      </c>
      <c r="K1748" t="b">
        <v>0</v>
      </c>
      <c r="L1748">
        <v>9</v>
      </c>
      <c r="M1748" t="b">
        <v>0</v>
      </c>
      <c r="N1748" t="s">
        <v>8269</v>
      </c>
      <c r="O1748" s="10" t="s">
        <v>8312</v>
      </c>
      <c r="P1748" t="s">
        <v>8313</v>
      </c>
      <c r="Q1748" s="15">
        <f t="shared" si="81"/>
        <v>42534.933321759265</v>
      </c>
      <c r="R1748" s="17">
        <f t="shared" si="82"/>
        <v>42554.832638888889</v>
      </c>
      <c r="S1748">
        <f t="shared" si="83"/>
        <v>2016</v>
      </c>
    </row>
    <row r="1749" spans="1:19" ht="60" x14ac:dyDescent="0.25">
      <c r="A1749">
        <v>4057</v>
      </c>
      <c r="B1749" s="3" t="s">
        <v>4053</v>
      </c>
      <c r="C1749" s="3" t="s">
        <v>8161</v>
      </c>
      <c r="D1749" s="6">
        <v>3500</v>
      </c>
      <c r="E1749" s="8">
        <v>775</v>
      </c>
      <c r="F1749" t="s">
        <v>8220</v>
      </c>
      <c r="G1749" t="s">
        <v>8224</v>
      </c>
      <c r="H1749" t="s">
        <v>8246</v>
      </c>
      <c r="I1749">
        <v>1448492400</v>
      </c>
      <c r="J1749">
        <v>1446506080</v>
      </c>
      <c r="K1749" t="b">
        <v>0</v>
      </c>
      <c r="L1749">
        <v>6</v>
      </c>
      <c r="M1749" t="b">
        <v>0</v>
      </c>
      <c r="N1749" t="s">
        <v>8269</v>
      </c>
      <c r="O1749" s="10" t="s">
        <v>8312</v>
      </c>
      <c r="P1749" t="s">
        <v>8313</v>
      </c>
      <c r="Q1749" s="15">
        <f t="shared" si="81"/>
        <v>42310.968518518523</v>
      </c>
      <c r="R1749" s="17">
        <f t="shared" si="82"/>
        <v>42333.958333333328</v>
      </c>
      <c r="S1749">
        <f t="shared" si="83"/>
        <v>2015</v>
      </c>
    </row>
    <row r="1750" spans="1:19" ht="45" x14ac:dyDescent="0.25">
      <c r="A1750">
        <v>4058</v>
      </c>
      <c r="B1750" s="3" t="s">
        <v>4054</v>
      </c>
      <c r="C1750" s="3" t="s">
        <v>8162</v>
      </c>
      <c r="D1750" s="6">
        <v>3750</v>
      </c>
      <c r="E1750" s="8">
        <v>95</v>
      </c>
      <c r="F1750" t="s">
        <v>8220</v>
      </c>
      <c r="G1750" t="s">
        <v>8223</v>
      </c>
      <c r="H1750" t="s">
        <v>8245</v>
      </c>
      <c r="I1750">
        <v>1459483140</v>
      </c>
      <c r="J1750">
        <v>1458178044</v>
      </c>
      <c r="K1750" t="b">
        <v>0</v>
      </c>
      <c r="L1750">
        <v>4</v>
      </c>
      <c r="M1750" t="b">
        <v>0</v>
      </c>
      <c r="N1750" t="s">
        <v>8269</v>
      </c>
      <c r="O1750" s="10" t="s">
        <v>8312</v>
      </c>
      <c r="P1750" t="s">
        <v>8313</v>
      </c>
      <c r="Q1750" s="15">
        <f t="shared" si="81"/>
        <v>42446.060694444444</v>
      </c>
      <c r="R1750" s="17">
        <f t="shared" si="82"/>
        <v>42461.165972222225</v>
      </c>
      <c r="S1750">
        <f t="shared" si="83"/>
        <v>2016</v>
      </c>
    </row>
    <row r="1751" spans="1:19" ht="45" x14ac:dyDescent="0.25">
      <c r="A1751">
        <v>4059</v>
      </c>
      <c r="B1751" s="3" t="s">
        <v>4055</v>
      </c>
      <c r="C1751" s="3" t="s">
        <v>8163</v>
      </c>
      <c r="D1751" s="6">
        <v>10000</v>
      </c>
      <c r="E1751" s="8">
        <v>250</v>
      </c>
      <c r="F1751" t="s">
        <v>8220</v>
      </c>
      <c r="G1751" t="s">
        <v>8228</v>
      </c>
      <c r="H1751" t="s">
        <v>8250</v>
      </c>
      <c r="I1751">
        <v>1410836400</v>
      </c>
      <c r="J1751">
        <v>1408116152</v>
      </c>
      <c r="K1751" t="b">
        <v>0</v>
      </c>
      <c r="L1751">
        <v>7</v>
      </c>
      <c r="M1751" t="b">
        <v>0</v>
      </c>
      <c r="N1751" t="s">
        <v>8269</v>
      </c>
      <c r="O1751" s="10" t="s">
        <v>8312</v>
      </c>
      <c r="P1751" t="s">
        <v>8313</v>
      </c>
      <c r="Q1751" s="15">
        <f t="shared" si="81"/>
        <v>41866.640648148146</v>
      </c>
      <c r="R1751" s="17">
        <f t="shared" si="82"/>
        <v>41898.125</v>
      </c>
      <c r="S1751">
        <f t="shared" si="83"/>
        <v>2014</v>
      </c>
    </row>
    <row r="1752" spans="1:19" ht="60" x14ac:dyDescent="0.25">
      <c r="A1752">
        <v>4060</v>
      </c>
      <c r="B1752" s="3" t="s">
        <v>4056</v>
      </c>
      <c r="C1752" s="3" t="s">
        <v>8164</v>
      </c>
      <c r="D1752" s="6">
        <v>10000</v>
      </c>
      <c r="E1752" s="8">
        <v>285</v>
      </c>
      <c r="F1752" t="s">
        <v>8220</v>
      </c>
      <c r="G1752" t="s">
        <v>8228</v>
      </c>
      <c r="H1752" t="s">
        <v>8250</v>
      </c>
      <c r="I1752">
        <v>1403539200</v>
      </c>
      <c r="J1752">
        <v>1400604056</v>
      </c>
      <c r="K1752" t="b">
        <v>0</v>
      </c>
      <c r="L1752">
        <v>5</v>
      </c>
      <c r="M1752" t="b">
        <v>0</v>
      </c>
      <c r="N1752" t="s">
        <v>8269</v>
      </c>
      <c r="O1752" s="10" t="s">
        <v>8312</v>
      </c>
      <c r="P1752" t="s">
        <v>8313</v>
      </c>
      <c r="Q1752" s="15">
        <f t="shared" si="81"/>
        <v>41779.695092592592</v>
      </c>
      <c r="R1752" s="17">
        <f t="shared" si="82"/>
        <v>41813.666666666664</v>
      </c>
      <c r="S1752">
        <f t="shared" si="83"/>
        <v>2014</v>
      </c>
    </row>
    <row r="1753" spans="1:19" ht="45" x14ac:dyDescent="0.25">
      <c r="A1753">
        <v>4061</v>
      </c>
      <c r="B1753" s="3" t="s">
        <v>4057</v>
      </c>
      <c r="C1753" s="3" t="s">
        <v>8165</v>
      </c>
      <c r="D1753" s="6">
        <v>525</v>
      </c>
      <c r="E1753" s="8">
        <v>0</v>
      </c>
      <c r="F1753" t="s">
        <v>8220</v>
      </c>
      <c r="G1753" t="s">
        <v>8223</v>
      </c>
      <c r="H1753" t="s">
        <v>8245</v>
      </c>
      <c r="I1753">
        <v>1461205423</v>
      </c>
      <c r="J1753">
        <v>1456025023</v>
      </c>
      <c r="K1753" t="b">
        <v>0</v>
      </c>
      <c r="L1753">
        <v>0</v>
      </c>
      <c r="M1753" t="b">
        <v>0</v>
      </c>
      <c r="N1753" t="s">
        <v>8269</v>
      </c>
      <c r="O1753" s="10" t="s">
        <v>8312</v>
      </c>
      <c r="P1753" t="s">
        <v>8313</v>
      </c>
      <c r="Q1753" s="15">
        <f t="shared" si="81"/>
        <v>42421.141469907408</v>
      </c>
      <c r="R1753" s="17">
        <f t="shared" si="82"/>
        <v>42481.099803240737</v>
      </c>
      <c r="S1753">
        <f t="shared" si="83"/>
        <v>2016</v>
      </c>
    </row>
    <row r="1754" spans="1:19" ht="60" x14ac:dyDescent="0.25">
      <c r="A1754">
        <v>4062</v>
      </c>
      <c r="B1754" s="3" t="s">
        <v>4058</v>
      </c>
      <c r="C1754" s="3" t="s">
        <v>8166</v>
      </c>
      <c r="D1754" s="6">
        <v>20000</v>
      </c>
      <c r="E1754" s="8">
        <v>490</v>
      </c>
      <c r="F1754" t="s">
        <v>8220</v>
      </c>
      <c r="G1754" t="s">
        <v>8223</v>
      </c>
      <c r="H1754" t="s">
        <v>8245</v>
      </c>
      <c r="I1754">
        <v>1467481468</v>
      </c>
      <c r="J1754">
        <v>1464889468</v>
      </c>
      <c r="K1754" t="b">
        <v>0</v>
      </c>
      <c r="L1754">
        <v>3</v>
      </c>
      <c r="M1754" t="b">
        <v>0</v>
      </c>
      <c r="N1754" t="s">
        <v>8269</v>
      </c>
      <c r="O1754" s="10" t="s">
        <v>8312</v>
      </c>
      <c r="P1754" t="s">
        <v>8313</v>
      </c>
      <c r="Q1754" s="15">
        <f t="shared" si="81"/>
        <v>42523.739212962959</v>
      </c>
      <c r="R1754" s="17">
        <f t="shared" si="82"/>
        <v>42553.739212962959</v>
      </c>
      <c r="S1754">
        <f t="shared" si="83"/>
        <v>2016</v>
      </c>
    </row>
    <row r="1755" spans="1:19" ht="60" x14ac:dyDescent="0.25">
      <c r="A1755">
        <v>4063</v>
      </c>
      <c r="B1755" s="3" t="s">
        <v>4059</v>
      </c>
      <c r="C1755" s="3" t="s">
        <v>8167</v>
      </c>
      <c r="D1755" s="6">
        <v>9500</v>
      </c>
      <c r="E1755" s="8">
        <v>135</v>
      </c>
      <c r="F1755" t="s">
        <v>8220</v>
      </c>
      <c r="G1755" t="s">
        <v>8224</v>
      </c>
      <c r="H1755" t="s">
        <v>8246</v>
      </c>
      <c r="I1755">
        <v>1403886084</v>
      </c>
      <c r="J1755">
        <v>1401294084</v>
      </c>
      <c r="K1755" t="b">
        <v>0</v>
      </c>
      <c r="L1755">
        <v>9</v>
      </c>
      <c r="M1755" t="b">
        <v>0</v>
      </c>
      <c r="N1755" t="s">
        <v>8269</v>
      </c>
      <c r="O1755" s="10" t="s">
        <v>8312</v>
      </c>
      <c r="P1755" t="s">
        <v>8313</v>
      </c>
      <c r="Q1755" s="15">
        <f t="shared" si="81"/>
        <v>41787.681527777779</v>
      </c>
      <c r="R1755" s="17">
        <f t="shared" si="82"/>
        <v>41817.681527777779</v>
      </c>
      <c r="S1755">
        <f t="shared" si="83"/>
        <v>2014</v>
      </c>
    </row>
    <row r="1756" spans="1:19" ht="60" x14ac:dyDescent="0.25">
      <c r="A1756">
        <v>4064</v>
      </c>
      <c r="B1756" s="3" t="s">
        <v>4060</v>
      </c>
      <c r="C1756" s="3" t="s">
        <v>8168</v>
      </c>
      <c r="D1756" s="6">
        <v>2000</v>
      </c>
      <c r="E1756" s="8">
        <v>385</v>
      </c>
      <c r="F1756" t="s">
        <v>8220</v>
      </c>
      <c r="G1756" t="s">
        <v>8225</v>
      </c>
      <c r="H1756" t="s">
        <v>8247</v>
      </c>
      <c r="I1756">
        <v>1430316426</v>
      </c>
      <c r="J1756">
        <v>1427724426</v>
      </c>
      <c r="K1756" t="b">
        <v>0</v>
      </c>
      <c r="L1756">
        <v>6</v>
      </c>
      <c r="M1756" t="b">
        <v>0</v>
      </c>
      <c r="N1756" t="s">
        <v>8269</v>
      </c>
      <c r="O1756" s="10" t="s">
        <v>8312</v>
      </c>
      <c r="P1756" t="s">
        <v>8313</v>
      </c>
      <c r="Q1756" s="15">
        <f t="shared" si="81"/>
        <v>42093.588263888887</v>
      </c>
      <c r="R1756" s="17">
        <f t="shared" si="82"/>
        <v>42123.588263888887</v>
      </c>
      <c r="S1756">
        <f t="shared" si="83"/>
        <v>2015</v>
      </c>
    </row>
    <row r="1757" spans="1:19" ht="45" x14ac:dyDescent="0.25">
      <c r="A1757">
        <v>4065</v>
      </c>
      <c r="B1757" s="3" t="s">
        <v>4061</v>
      </c>
      <c r="C1757" s="3" t="s">
        <v>8169</v>
      </c>
      <c r="D1757" s="6">
        <v>4000</v>
      </c>
      <c r="E1757" s="8">
        <v>27</v>
      </c>
      <c r="F1757" t="s">
        <v>8220</v>
      </c>
      <c r="G1757" t="s">
        <v>8223</v>
      </c>
      <c r="H1757" t="s">
        <v>8245</v>
      </c>
      <c r="I1757">
        <v>1407883811</v>
      </c>
      <c r="J1757">
        <v>1405291811</v>
      </c>
      <c r="K1757" t="b">
        <v>0</v>
      </c>
      <c r="L1757">
        <v>4</v>
      </c>
      <c r="M1757" t="b">
        <v>0</v>
      </c>
      <c r="N1757" t="s">
        <v>8269</v>
      </c>
      <c r="O1757" s="10" t="s">
        <v>8312</v>
      </c>
      <c r="P1757" t="s">
        <v>8313</v>
      </c>
      <c r="Q1757" s="15">
        <f t="shared" si="81"/>
        <v>41833.951516203706</v>
      </c>
      <c r="R1757" s="17">
        <f t="shared" si="82"/>
        <v>41863.951516203706</v>
      </c>
      <c r="S1757">
        <f t="shared" si="83"/>
        <v>2014</v>
      </c>
    </row>
    <row r="1758" spans="1:19" ht="60" x14ac:dyDescent="0.25">
      <c r="A1758">
        <v>4066</v>
      </c>
      <c r="B1758" s="3" t="s">
        <v>4062</v>
      </c>
      <c r="C1758" s="3" t="s">
        <v>8170</v>
      </c>
      <c r="D1758" s="6">
        <v>15000</v>
      </c>
      <c r="E1758" s="8">
        <v>25</v>
      </c>
      <c r="F1758" t="s">
        <v>8220</v>
      </c>
      <c r="G1758" t="s">
        <v>8223</v>
      </c>
      <c r="H1758" t="s">
        <v>8245</v>
      </c>
      <c r="I1758">
        <v>1463619388</v>
      </c>
      <c r="J1758">
        <v>1461027388</v>
      </c>
      <c r="K1758" t="b">
        <v>0</v>
      </c>
      <c r="L1758">
        <v>1</v>
      </c>
      <c r="M1758" t="b">
        <v>0</v>
      </c>
      <c r="N1758" t="s">
        <v>8269</v>
      </c>
      <c r="O1758" s="10" t="s">
        <v>8312</v>
      </c>
      <c r="P1758" t="s">
        <v>8313</v>
      </c>
      <c r="Q1758" s="15">
        <f t="shared" si="81"/>
        <v>42479.039212962962</v>
      </c>
      <c r="R1758" s="17">
        <f t="shared" si="82"/>
        <v>42509.039212962962</v>
      </c>
      <c r="S1758">
        <f t="shared" si="83"/>
        <v>2016</v>
      </c>
    </row>
    <row r="1759" spans="1:19" ht="60" x14ac:dyDescent="0.25">
      <c r="A1759">
        <v>4067</v>
      </c>
      <c r="B1759" s="3" t="s">
        <v>4063</v>
      </c>
      <c r="C1759" s="3" t="s">
        <v>7998</v>
      </c>
      <c r="D1759" s="6">
        <v>5000</v>
      </c>
      <c r="E1759" s="8">
        <v>3045</v>
      </c>
      <c r="F1759" t="s">
        <v>8220</v>
      </c>
      <c r="G1759" t="s">
        <v>8223</v>
      </c>
      <c r="H1759" t="s">
        <v>8245</v>
      </c>
      <c r="I1759">
        <v>1443408550</v>
      </c>
      <c r="J1759">
        <v>1439952550</v>
      </c>
      <c r="K1759" t="b">
        <v>0</v>
      </c>
      <c r="L1759">
        <v>17</v>
      </c>
      <c r="M1759" t="b">
        <v>0</v>
      </c>
      <c r="N1759" t="s">
        <v>8269</v>
      </c>
      <c r="O1759" s="10" t="s">
        <v>8312</v>
      </c>
      <c r="P1759" t="s">
        <v>8313</v>
      </c>
      <c r="Q1759" s="15">
        <f t="shared" si="81"/>
        <v>42235.117476851854</v>
      </c>
      <c r="R1759" s="17">
        <f t="shared" si="82"/>
        <v>42275.117476851854</v>
      </c>
      <c r="S1759">
        <f t="shared" si="83"/>
        <v>2015</v>
      </c>
    </row>
    <row r="1760" spans="1:19" ht="45" x14ac:dyDescent="0.25">
      <c r="A1760">
        <v>4068</v>
      </c>
      <c r="B1760" s="3" t="s">
        <v>4064</v>
      </c>
      <c r="C1760" s="3" t="s">
        <v>8171</v>
      </c>
      <c r="D1760" s="6">
        <v>3495</v>
      </c>
      <c r="E1760" s="8">
        <v>34.950000000000003</v>
      </c>
      <c r="F1760" t="s">
        <v>8220</v>
      </c>
      <c r="G1760" t="s">
        <v>8223</v>
      </c>
      <c r="H1760" t="s">
        <v>8245</v>
      </c>
      <c r="I1760">
        <v>1484348700</v>
      </c>
      <c r="J1760">
        <v>1481756855</v>
      </c>
      <c r="K1760" t="b">
        <v>0</v>
      </c>
      <c r="L1760">
        <v>1</v>
      </c>
      <c r="M1760" t="b">
        <v>0</v>
      </c>
      <c r="N1760" t="s">
        <v>8269</v>
      </c>
      <c r="O1760" s="10" t="s">
        <v>8312</v>
      </c>
      <c r="P1760" t="s">
        <v>8313</v>
      </c>
      <c r="Q1760" s="15">
        <f t="shared" si="81"/>
        <v>42718.963599537034</v>
      </c>
      <c r="R1760" s="17">
        <f t="shared" si="82"/>
        <v>42748.961805555555</v>
      </c>
      <c r="S1760">
        <f t="shared" si="83"/>
        <v>2016</v>
      </c>
    </row>
    <row r="1761" spans="1:19" ht="45" x14ac:dyDescent="0.25">
      <c r="A1761">
        <v>4069</v>
      </c>
      <c r="B1761" s="3" t="s">
        <v>4065</v>
      </c>
      <c r="C1761" s="3" t="s">
        <v>8172</v>
      </c>
      <c r="D1761" s="6">
        <v>1250</v>
      </c>
      <c r="E1761" s="8">
        <v>430</v>
      </c>
      <c r="F1761" t="s">
        <v>8220</v>
      </c>
      <c r="G1761" t="s">
        <v>8224</v>
      </c>
      <c r="H1761" t="s">
        <v>8246</v>
      </c>
      <c r="I1761">
        <v>1425124800</v>
      </c>
      <c r="J1761">
        <v>1421596356</v>
      </c>
      <c r="K1761" t="b">
        <v>0</v>
      </c>
      <c r="L1761">
        <v>13</v>
      </c>
      <c r="M1761" t="b">
        <v>0</v>
      </c>
      <c r="N1761" t="s">
        <v>8269</v>
      </c>
      <c r="O1761" s="10" t="s">
        <v>8312</v>
      </c>
      <c r="P1761" t="s">
        <v>8313</v>
      </c>
      <c r="Q1761" s="15">
        <f t="shared" si="81"/>
        <v>42022.661527777775</v>
      </c>
      <c r="R1761" s="17">
        <f t="shared" si="82"/>
        <v>42063.5</v>
      </c>
      <c r="S1761">
        <f t="shared" si="83"/>
        <v>2015</v>
      </c>
    </row>
    <row r="1762" spans="1:19" ht="45" x14ac:dyDescent="0.25">
      <c r="A1762">
        <v>4070</v>
      </c>
      <c r="B1762" s="3" t="s">
        <v>4066</v>
      </c>
      <c r="C1762" s="3" t="s">
        <v>8173</v>
      </c>
      <c r="D1762" s="6">
        <v>1000</v>
      </c>
      <c r="E1762" s="8">
        <v>165</v>
      </c>
      <c r="F1762" t="s">
        <v>8220</v>
      </c>
      <c r="G1762" t="s">
        <v>8223</v>
      </c>
      <c r="H1762" t="s">
        <v>8245</v>
      </c>
      <c r="I1762">
        <v>1425178800</v>
      </c>
      <c r="J1762">
        <v>1422374420</v>
      </c>
      <c r="K1762" t="b">
        <v>0</v>
      </c>
      <c r="L1762">
        <v>6</v>
      </c>
      <c r="M1762" t="b">
        <v>0</v>
      </c>
      <c r="N1762" t="s">
        <v>8269</v>
      </c>
      <c r="O1762" s="10" t="s">
        <v>8312</v>
      </c>
      <c r="P1762" t="s">
        <v>8313</v>
      </c>
      <c r="Q1762" s="15">
        <f t="shared" si="81"/>
        <v>42031.666898148149</v>
      </c>
      <c r="R1762" s="17">
        <f t="shared" si="82"/>
        <v>42064.125</v>
      </c>
      <c r="S1762">
        <f t="shared" si="83"/>
        <v>2015</v>
      </c>
    </row>
    <row r="1763" spans="1:19" ht="60" x14ac:dyDescent="0.25">
      <c r="A1763">
        <v>4071</v>
      </c>
      <c r="B1763" s="3" t="s">
        <v>4067</v>
      </c>
      <c r="C1763" s="3" t="s">
        <v>8174</v>
      </c>
      <c r="D1763" s="6">
        <v>20000</v>
      </c>
      <c r="E1763" s="8">
        <v>0</v>
      </c>
      <c r="F1763" t="s">
        <v>8220</v>
      </c>
      <c r="G1763" t="s">
        <v>8237</v>
      </c>
      <c r="H1763" t="s">
        <v>8255</v>
      </c>
      <c r="I1763">
        <v>1482779931</v>
      </c>
      <c r="J1763">
        <v>1480187931</v>
      </c>
      <c r="K1763" t="b">
        <v>0</v>
      </c>
      <c r="L1763">
        <v>0</v>
      </c>
      <c r="M1763" t="b">
        <v>0</v>
      </c>
      <c r="N1763" t="s">
        <v>8269</v>
      </c>
      <c r="O1763" s="10" t="s">
        <v>8312</v>
      </c>
      <c r="P1763" t="s">
        <v>8313</v>
      </c>
      <c r="Q1763" s="15">
        <f t="shared" si="81"/>
        <v>42700.804756944446</v>
      </c>
      <c r="R1763" s="17">
        <f t="shared" si="82"/>
        <v>42730.804756944446</v>
      </c>
      <c r="S1763">
        <f t="shared" si="83"/>
        <v>2016</v>
      </c>
    </row>
    <row r="1764" spans="1:19" ht="60" x14ac:dyDescent="0.25">
      <c r="A1764">
        <v>4072</v>
      </c>
      <c r="B1764" s="3" t="s">
        <v>4068</v>
      </c>
      <c r="C1764" s="3" t="s">
        <v>8175</v>
      </c>
      <c r="D1764" s="6">
        <v>1000</v>
      </c>
      <c r="E1764" s="8">
        <v>4</v>
      </c>
      <c r="F1764" t="s">
        <v>8220</v>
      </c>
      <c r="G1764" t="s">
        <v>8224</v>
      </c>
      <c r="H1764" t="s">
        <v>8246</v>
      </c>
      <c r="I1764">
        <v>1408646111</v>
      </c>
      <c r="J1764">
        <v>1403462111</v>
      </c>
      <c r="K1764" t="b">
        <v>0</v>
      </c>
      <c r="L1764">
        <v>2</v>
      </c>
      <c r="M1764" t="b">
        <v>0</v>
      </c>
      <c r="N1764" t="s">
        <v>8269</v>
      </c>
      <c r="O1764" s="10" t="s">
        <v>8312</v>
      </c>
      <c r="P1764" t="s">
        <v>8313</v>
      </c>
      <c r="Q1764" s="15">
        <f t="shared" si="81"/>
        <v>41812.77443287037</v>
      </c>
      <c r="R1764" s="17">
        <f t="shared" si="82"/>
        <v>41872.77443287037</v>
      </c>
      <c r="S1764">
        <f t="shared" si="83"/>
        <v>2014</v>
      </c>
    </row>
    <row r="1765" spans="1:19" ht="45" x14ac:dyDescent="0.25">
      <c r="A1765">
        <v>4073</v>
      </c>
      <c r="B1765" s="3" t="s">
        <v>4069</v>
      </c>
      <c r="C1765" s="3" t="s">
        <v>8176</v>
      </c>
      <c r="D1765" s="6">
        <v>3500</v>
      </c>
      <c r="E1765" s="8">
        <v>37</v>
      </c>
      <c r="F1765" t="s">
        <v>8220</v>
      </c>
      <c r="G1765" t="s">
        <v>8223</v>
      </c>
      <c r="H1765" t="s">
        <v>8245</v>
      </c>
      <c r="I1765">
        <v>1431144000</v>
      </c>
      <c r="J1765">
        <v>1426407426</v>
      </c>
      <c r="K1765" t="b">
        <v>0</v>
      </c>
      <c r="L1765">
        <v>2</v>
      </c>
      <c r="M1765" t="b">
        <v>0</v>
      </c>
      <c r="N1765" t="s">
        <v>8269</v>
      </c>
      <c r="O1765" s="10" t="s">
        <v>8312</v>
      </c>
      <c r="P1765" t="s">
        <v>8313</v>
      </c>
      <c r="Q1765" s="15">
        <f t="shared" si="81"/>
        <v>42078.34520833334</v>
      </c>
      <c r="R1765" s="17">
        <f t="shared" si="82"/>
        <v>42133.166666666672</v>
      </c>
      <c r="S1765">
        <f t="shared" si="83"/>
        <v>2015</v>
      </c>
    </row>
    <row r="1766" spans="1:19" ht="60" x14ac:dyDescent="0.25">
      <c r="A1766">
        <v>4074</v>
      </c>
      <c r="B1766" s="3" t="s">
        <v>4070</v>
      </c>
      <c r="C1766" s="3" t="s">
        <v>8177</v>
      </c>
      <c r="D1766" s="6">
        <v>2750</v>
      </c>
      <c r="E1766" s="8">
        <v>735</v>
      </c>
      <c r="F1766" t="s">
        <v>8220</v>
      </c>
      <c r="G1766" t="s">
        <v>8224</v>
      </c>
      <c r="H1766" t="s">
        <v>8246</v>
      </c>
      <c r="I1766">
        <v>1446732975</v>
      </c>
      <c r="J1766">
        <v>1444137375</v>
      </c>
      <c r="K1766" t="b">
        <v>0</v>
      </c>
      <c r="L1766">
        <v>21</v>
      </c>
      <c r="M1766" t="b">
        <v>0</v>
      </c>
      <c r="N1766" t="s">
        <v>8269</v>
      </c>
      <c r="O1766" s="10" t="s">
        <v>8312</v>
      </c>
      <c r="P1766" t="s">
        <v>8313</v>
      </c>
      <c r="Q1766" s="15">
        <f t="shared" si="81"/>
        <v>42283.552951388891</v>
      </c>
      <c r="R1766" s="17">
        <f t="shared" si="82"/>
        <v>42313.594618055555</v>
      </c>
      <c r="S1766">
        <f t="shared" si="83"/>
        <v>2015</v>
      </c>
    </row>
    <row r="1767" spans="1:19" ht="60" x14ac:dyDescent="0.25">
      <c r="A1767">
        <v>4075</v>
      </c>
      <c r="B1767" s="3" t="s">
        <v>4071</v>
      </c>
      <c r="C1767" s="3" t="s">
        <v>8178</v>
      </c>
      <c r="D1767" s="6">
        <v>2000</v>
      </c>
      <c r="E1767" s="8">
        <v>576</v>
      </c>
      <c r="F1767" t="s">
        <v>8220</v>
      </c>
      <c r="G1767" t="s">
        <v>8224</v>
      </c>
      <c r="H1767" t="s">
        <v>8246</v>
      </c>
      <c r="I1767">
        <v>1404149280</v>
      </c>
      <c r="J1767">
        <v>1400547969</v>
      </c>
      <c r="K1767" t="b">
        <v>0</v>
      </c>
      <c r="L1767">
        <v>13</v>
      </c>
      <c r="M1767" t="b">
        <v>0</v>
      </c>
      <c r="N1767" t="s">
        <v>8269</v>
      </c>
      <c r="O1767" s="10" t="s">
        <v>8312</v>
      </c>
      <c r="P1767" t="s">
        <v>8313</v>
      </c>
      <c r="Q1767" s="15">
        <f t="shared" si="81"/>
        <v>41779.045937499999</v>
      </c>
      <c r="R1767" s="17">
        <f t="shared" si="82"/>
        <v>41820.727777777778</v>
      </c>
      <c r="S1767">
        <f t="shared" si="83"/>
        <v>2014</v>
      </c>
    </row>
    <row r="1768" spans="1:19" ht="45" x14ac:dyDescent="0.25">
      <c r="A1768">
        <v>4076</v>
      </c>
      <c r="B1768" s="3" t="s">
        <v>4072</v>
      </c>
      <c r="C1768" s="3" t="s">
        <v>8179</v>
      </c>
      <c r="D1768" s="6">
        <v>700</v>
      </c>
      <c r="E1768" s="8">
        <v>0</v>
      </c>
      <c r="F1768" t="s">
        <v>8220</v>
      </c>
      <c r="G1768" t="s">
        <v>8223</v>
      </c>
      <c r="H1768" t="s">
        <v>8245</v>
      </c>
      <c r="I1768">
        <v>1413921060</v>
      </c>
      <c r="J1768">
        <v>1411499149</v>
      </c>
      <c r="K1768" t="b">
        <v>0</v>
      </c>
      <c r="L1768">
        <v>0</v>
      </c>
      <c r="M1768" t="b">
        <v>0</v>
      </c>
      <c r="N1768" t="s">
        <v>8269</v>
      </c>
      <c r="O1768" s="10" t="s">
        <v>8312</v>
      </c>
      <c r="P1768" t="s">
        <v>8313</v>
      </c>
      <c r="Q1768" s="15">
        <f t="shared" si="81"/>
        <v>41905.795706018522</v>
      </c>
      <c r="R1768" s="17">
        <f t="shared" si="82"/>
        <v>41933.82708333333</v>
      </c>
      <c r="S1768">
        <f t="shared" si="83"/>
        <v>2014</v>
      </c>
    </row>
    <row r="1769" spans="1:19" ht="60" x14ac:dyDescent="0.25">
      <c r="A1769">
        <v>4077</v>
      </c>
      <c r="B1769" s="3" t="s">
        <v>4073</v>
      </c>
      <c r="C1769" s="3" t="s">
        <v>8180</v>
      </c>
      <c r="D1769" s="6">
        <v>15000</v>
      </c>
      <c r="E1769" s="8">
        <v>1335</v>
      </c>
      <c r="F1769" t="s">
        <v>8220</v>
      </c>
      <c r="G1769" t="s">
        <v>8223</v>
      </c>
      <c r="H1769" t="s">
        <v>8245</v>
      </c>
      <c r="I1769">
        <v>1482339794</v>
      </c>
      <c r="J1769">
        <v>1479747794</v>
      </c>
      <c r="K1769" t="b">
        <v>0</v>
      </c>
      <c r="L1769">
        <v>6</v>
      </c>
      <c r="M1769" t="b">
        <v>0</v>
      </c>
      <c r="N1769" t="s">
        <v>8269</v>
      </c>
      <c r="O1769" s="10" t="s">
        <v>8312</v>
      </c>
      <c r="P1769" t="s">
        <v>8313</v>
      </c>
      <c r="Q1769" s="15">
        <f t="shared" si="81"/>
        <v>42695.7105787037</v>
      </c>
      <c r="R1769" s="17">
        <f t="shared" si="82"/>
        <v>42725.7105787037</v>
      </c>
      <c r="S1769">
        <f t="shared" si="83"/>
        <v>2016</v>
      </c>
    </row>
    <row r="1770" spans="1:19" ht="60" x14ac:dyDescent="0.25">
      <c r="A1770">
        <v>4078</v>
      </c>
      <c r="B1770" s="3" t="s">
        <v>4074</v>
      </c>
      <c r="C1770" s="3" t="s">
        <v>8181</v>
      </c>
      <c r="D1770" s="6">
        <v>250</v>
      </c>
      <c r="E1770" s="8">
        <v>0</v>
      </c>
      <c r="F1770" t="s">
        <v>8220</v>
      </c>
      <c r="G1770" t="s">
        <v>8224</v>
      </c>
      <c r="H1770" t="s">
        <v>8246</v>
      </c>
      <c r="I1770">
        <v>1485543242</v>
      </c>
      <c r="J1770">
        <v>1482951242</v>
      </c>
      <c r="K1770" t="b">
        <v>0</v>
      </c>
      <c r="L1770">
        <v>0</v>
      </c>
      <c r="M1770" t="b">
        <v>0</v>
      </c>
      <c r="N1770" t="s">
        <v>8269</v>
      </c>
      <c r="O1770" s="10" t="s">
        <v>8312</v>
      </c>
      <c r="P1770" t="s">
        <v>8313</v>
      </c>
      <c r="Q1770" s="15">
        <f t="shared" si="81"/>
        <v>42732.787523148145</v>
      </c>
      <c r="R1770" s="17">
        <f t="shared" si="82"/>
        <v>42762.787523148145</v>
      </c>
      <c r="S1770">
        <f t="shared" si="83"/>
        <v>2016</v>
      </c>
    </row>
    <row r="1771" spans="1:19" ht="60" x14ac:dyDescent="0.25">
      <c r="A1771">
        <v>4079</v>
      </c>
      <c r="B1771" s="3" t="s">
        <v>4075</v>
      </c>
      <c r="C1771" s="3" t="s">
        <v>8182</v>
      </c>
      <c r="D1771" s="6">
        <v>3000</v>
      </c>
      <c r="E1771" s="8">
        <v>5</v>
      </c>
      <c r="F1771" t="s">
        <v>8220</v>
      </c>
      <c r="G1771" t="s">
        <v>8223</v>
      </c>
      <c r="H1771" t="s">
        <v>8245</v>
      </c>
      <c r="I1771">
        <v>1466375521</v>
      </c>
      <c r="J1771">
        <v>1463783521</v>
      </c>
      <c r="K1771" t="b">
        <v>0</v>
      </c>
      <c r="L1771">
        <v>1</v>
      </c>
      <c r="M1771" t="b">
        <v>0</v>
      </c>
      <c r="N1771" t="s">
        <v>8269</v>
      </c>
      <c r="O1771" s="10" t="s">
        <v>8312</v>
      </c>
      <c r="P1771" t="s">
        <v>8313</v>
      </c>
      <c r="Q1771" s="15">
        <f t="shared" si="81"/>
        <v>42510.938900462963</v>
      </c>
      <c r="R1771" s="17">
        <f t="shared" si="82"/>
        <v>42540.938900462963</v>
      </c>
      <c r="S1771">
        <f t="shared" si="83"/>
        <v>2016</v>
      </c>
    </row>
    <row r="1772" spans="1:19" ht="60" x14ac:dyDescent="0.25">
      <c r="A1772">
        <v>4080</v>
      </c>
      <c r="B1772" s="3" t="s">
        <v>4076</v>
      </c>
      <c r="C1772" s="3" t="s">
        <v>8183</v>
      </c>
      <c r="D1772" s="6">
        <v>3000</v>
      </c>
      <c r="E1772" s="8">
        <v>0</v>
      </c>
      <c r="F1772" t="s">
        <v>8220</v>
      </c>
      <c r="G1772" t="s">
        <v>8223</v>
      </c>
      <c r="H1772" t="s">
        <v>8245</v>
      </c>
      <c r="I1772">
        <v>1465930440</v>
      </c>
      <c r="J1772">
        <v>1463849116</v>
      </c>
      <c r="K1772" t="b">
        <v>0</v>
      </c>
      <c r="L1772">
        <v>0</v>
      </c>
      <c r="M1772" t="b">
        <v>0</v>
      </c>
      <c r="N1772" t="s">
        <v>8269</v>
      </c>
      <c r="O1772" s="10" t="s">
        <v>8312</v>
      </c>
      <c r="P1772" t="s">
        <v>8313</v>
      </c>
      <c r="Q1772" s="15">
        <f t="shared" si="81"/>
        <v>42511.698101851856</v>
      </c>
      <c r="R1772" s="17">
        <f t="shared" si="82"/>
        <v>42535.787500000006</v>
      </c>
      <c r="S1772">
        <f t="shared" si="83"/>
        <v>2016</v>
      </c>
    </row>
    <row r="1773" spans="1:19" ht="45" x14ac:dyDescent="0.25">
      <c r="A1773">
        <v>4081</v>
      </c>
      <c r="B1773" s="3" t="s">
        <v>4077</v>
      </c>
      <c r="C1773" s="3" t="s">
        <v>8184</v>
      </c>
      <c r="D1773" s="6">
        <v>2224</v>
      </c>
      <c r="E1773" s="8">
        <v>350</v>
      </c>
      <c r="F1773" t="s">
        <v>8220</v>
      </c>
      <c r="G1773" t="s">
        <v>8223</v>
      </c>
      <c r="H1773" t="s">
        <v>8245</v>
      </c>
      <c r="I1773">
        <v>1425819425</v>
      </c>
      <c r="J1773">
        <v>1423231025</v>
      </c>
      <c r="K1773" t="b">
        <v>0</v>
      </c>
      <c r="L1773">
        <v>12</v>
      </c>
      <c r="M1773" t="b">
        <v>0</v>
      </c>
      <c r="N1773" t="s">
        <v>8269</v>
      </c>
      <c r="O1773" s="10" t="s">
        <v>8312</v>
      </c>
      <c r="P1773" t="s">
        <v>8313</v>
      </c>
      <c r="Q1773" s="15">
        <f t="shared" si="81"/>
        <v>42041.581307870365</v>
      </c>
      <c r="R1773" s="17">
        <f t="shared" si="82"/>
        <v>42071.539641203708</v>
      </c>
      <c r="S1773">
        <f t="shared" si="83"/>
        <v>2015</v>
      </c>
    </row>
    <row r="1774" spans="1:19" ht="60" x14ac:dyDescent="0.25">
      <c r="A1774">
        <v>4082</v>
      </c>
      <c r="B1774" s="3" t="s">
        <v>4078</v>
      </c>
      <c r="C1774" s="3" t="s">
        <v>8185</v>
      </c>
      <c r="D1774" s="6">
        <v>150</v>
      </c>
      <c r="E1774" s="8">
        <v>3</v>
      </c>
      <c r="F1774" t="s">
        <v>8220</v>
      </c>
      <c r="G1774" t="s">
        <v>8223</v>
      </c>
      <c r="H1774" t="s">
        <v>8245</v>
      </c>
      <c r="I1774">
        <v>1447542000</v>
      </c>
      <c r="J1774">
        <v>1446179553</v>
      </c>
      <c r="K1774" t="b">
        <v>0</v>
      </c>
      <c r="L1774">
        <v>2</v>
      </c>
      <c r="M1774" t="b">
        <v>0</v>
      </c>
      <c r="N1774" t="s">
        <v>8269</v>
      </c>
      <c r="O1774" s="10" t="s">
        <v>8312</v>
      </c>
      <c r="P1774" t="s">
        <v>8313</v>
      </c>
      <c r="Q1774" s="15">
        <f t="shared" si="81"/>
        <v>42307.189270833333</v>
      </c>
      <c r="R1774" s="17">
        <f t="shared" si="82"/>
        <v>42322.958333333328</v>
      </c>
      <c r="S1774">
        <f t="shared" si="83"/>
        <v>2015</v>
      </c>
    </row>
    <row r="1775" spans="1:19" ht="60" x14ac:dyDescent="0.25">
      <c r="A1775">
        <v>4083</v>
      </c>
      <c r="B1775" s="3" t="s">
        <v>4079</v>
      </c>
      <c r="C1775" s="3" t="s">
        <v>8186</v>
      </c>
      <c r="D1775" s="6">
        <v>3500</v>
      </c>
      <c r="E1775" s="8">
        <v>759</v>
      </c>
      <c r="F1775" t="s">
        <v>8220</v>
      </c>
      <c r="G1775" t="s">
        <v>8223</v>
      </c>
      <c r="H1775" t="s">
        <v>8245</v>
      </c>
      <c r="I1775">
        <v>1452795416</v>
      </c>
      <c r="J1775">
        <v>1450203416</v>
      </c>
      <c r="K1775" t="b">
        <v>0</v>
      </c>
      <c r="L1775">
        <v>6</v>
      </c>
      <c r="M1775" t="b">
        <v>0</v>
      </c>
      <c r="N1775" t="s">
        <v>8269</v>
      </c>
      <c r="O1775" s="10" t="s">
        <v>8312</v>
      </c>
      <c r="P1775" t="s">
        <v>8313</v>
      </c>
      <c r="Q1775" s="15">
        <f t="shared" si="81"/>
        <v>42353.761759259258</v>
      </c>
      <c r="R1775" s="17">
        <f t="shared" si="82"/>
        <v>42383.761759259258</v>
      </c>
      <c r="S1775">
        <f t="shared" si="83"/>
        <v>2015</v>
      </c>
    </row>
    <row r="1776" spans="1:19" ht="60" x14ac:dyDescent="0.25">
      <c r="A1776">
        <v>4084</v>
      </c>
      <c r="B1776" s="3" t="s">
        <v>4080</v>
      </c>
      <c r="C1776" s="3" t="s">
        <v>8187</v>
      </c>
      <c r="D1776" s="6">
        <v>3000</v>
      </c>
      <c r="E1776" s="8">
        <v>10</v>
      </c>
      <c r="F1776" t="s">
        <v>8220</v>
      </c>
      <c r="G1776" t="s">
        <v>8236</v>
      </c>
      <c r="H1776" t="s">
        <v>8248</v>
      </c>
      <c r="I1776">
        <v>1476008906</v>
      </c>
      <c r="J1776">
        <v>1473416906</v>
      </c>
      <c r="K1776" t="b">
        <v>0</v>
      </c>
      <c r="L1776">
        <v>1</v>
      </c>
      <c r="M1776" t="b">
        <v>0</v>
      </c>
      <c r="N1776" t="s">
        <v>8269</v>
      </c>
      <c r="O1776" s="10" t="s">
        <v>8312</v>
      </c>
      <c r="P1776" t="s">
        <v>8313</v>
      </c>
      <c r="Q1776" s="15">
        <f t="shared" si="81"/>
        <v>42622.436412037037</v>
      </c>
      <c r="R1776" s="17">
        <f t="shared" si="82"/>
        <v>42652.436412037037</v>
      </c>
      <c r="S1776">
        <f t="shared" si="83"/>
        <v>2016</v>
      </c>
    </row>
    <row r="1777" spans="1:19" ht="60" x14ac:dyDescent="0.25">
      <c r="A1777">
        <v>4085</v>
      </c>
      <c r="B1777" s="3" t="s">
        <v>4081</v>
      </c>
      <c r="C1777" s="3" t="s">
        <v>8188</v>
      </c>
      <c r="D1777" s="6">
        <v>3500</v>
      </c>
      <c r="E1777" s="8">
        <v>10</v>
      </c>
      <c r="F1777" t="s">
        <v>8220</v>
      </c>
      <c r="G1777" t="s">
        <v>8223</v>
      </c>
      <c r="H1777" t="s">
        <v>8245</v>
      </c>
      <c r="I1777">
        <v>1427169540</v>
      </c>
      <c r="J1777">
        <v>1424701775</v>
      </c>
      <c r="K1777" t="b">
        <v>0</v>
      </c>
      <c r="L1777">
        <v>1</v>
      </c>
      <c r="M1777" t="b">
        <v>0</v>
      </c>
      <c r="N1777" t="s">
        <v>8269</v>
      </c>
      <c r="O1777" s="10" t="s">
        <v>8312</v>
      </c>
      <c r="P1777" t="s">
        <v>8313</v>
      </c>
      <c r="Q1777" s="15">
        <f t="shared" si="81"/>
        <v>42058.603877314818</v>
      </c>
      <c r="R1777" s="17">
        <f t="shared" si="82"/>
        <v>42087.165972222225</v>
      </c>
      <c r="S1777">
        <f t="shared" si="83"/>
        <v>2015</v>
      </c>
    </row>
    <row r="1778" spans="1:19" ht="60" x14ac:dyDescent="0.25">
      <c r="A1778">
        <v>4086</v>
      </c>
      <c r="B1778" s="3" t="s">
        <v>4082</v>
      </c>
      <c r="C1778" s="3" t="s">
        <v>8189</v>
      </c>
      <c r="D1778" s="6">
        <v>1000</v>
      </c>
      <c r="E1778" s="8">
        <v>47</v>
      </c>
      <c r="F1778" t="s">
        <v>8220</v>
      </c>
      <c r="G1778" t="s">
        <v>8223</v>
      </c>
      <c r="H1778" t="s">
        <v>8245</v>
      </c>
      <c r="I1778">
        <v>1448078400</v>
      </c>
      <c r="J1778">
        <v>1445985299</v>
      </c>
      <c r="K1778" t="b">
        <v>0</v>
      </c>
      <c r="L1778">
        <v>5</v>
      </c>
      <c r="M1778" t="b">
        <v>0</v>
      </c>
      <c r="N1778" t="s">
        <v>8269</v>
      </c>
      <c r="O1778" s="10" t="s">
        <v>8312</v>
      </c>
      <c r="P1778" t="s">
        <v>8313</v>
      </c>
      <c r="Q1778" s="15">
        <f t="shared" si="81"/>
        <v>42304.940960648149</v>
      </c>
      <c r="R1778" s="17">
        <f t="shared" si="82"/>
        <v>42329.166666666672</v>
      </c>
      <c r="S1778">
        <f t="shared" si="83"/>
        <v>2015</v>
      </c>
    </row>
    <row r="1779" spans="1:19" ht="15.75" x14ac:dyDescent="0.25">
      <c r="A1779">
        <v>4087</v>
      </c>
      <c r="B1779" s="3" t="s">
        <v>4083</v>
      </c>
      <c r="C1779" s="3" t="s">
        <v>8190</v>
      </c>
      <c r="D1779" s="6">
        <v>9600</v>
      </c>
      <c r="E1779" s="8">
        <v>0</v>
      </c>
      <c r="F1779" t="s">
        <v>8220</v>
      </c>
      <c r="G1779" t="s">
        <v>8223</v>
      </c>
      <c r="H1779" t="s">
        <v>8245</v>
      </c>
      <c r="I1779">
        <v>1468777786</v>
      </c>
      <c r="J1779">
        <v>1466185786</v>
      </c>
      <c r="K1779" t="b">
        <v>0</v>
      </c>
      <c r="L1779">
        <v>0</v>
      </c>
      <c r="M1779" t="b">
        <v>0</v>
      </c>
      <c r="N1779" t="s">
        <v>8269</v>
      </c>
      <c r="O1779" s="10" t="s">
        <v>8312</v>
      </c>
      <c r="P1779" t="s">
        <v>8313</v>
      </c>
      <c r="Q1779" s="15">
        <f t="shared" si="81"/>
        <v>42538.742893518516</v>
      </c>
      <c r="R1779" s="17">
        <f t="shared" si="82"/>
        <v>42568.742893518516</v>
      </c>
      <c r="S1779">
        <f t="shared" si="83"/>
        <v>2016</v>
      </c>
    </row>
    <row r="1780" spans="1:19" ht="45" x14ac:dyDescent="0.25">
      <c r="A1780">
        <v>4088</v>
      </c>
      <c r="B1780" s="3" t="s">
        <v>4084</v>
      </c>
      <c r="C1780" s="3" t="s">
        <v>8191</v>
      </c>
      <c r="D1780" s="6">
        <v>2000</v>
      </c>
      <c r="E1780" s="8">
        <v>216</v>
      </c>
      <c r="F1780" t="s">
        <v>8220</v>
      </c>
      <c r="G1780" t="s">
        <v>8224</v>
      </c>
      <c r="H1780" t="s">
        <v>8246</v>
      </c>
      <c r="I1780">
        <v>1421403960</v>
      </c>
      <c r="J1780">
        <v>1418827324</v>
      </c>
      <c r="K1780" t="b">
        <v>0</v>
      </c>
      <c r="L1780">
        <v>3</v>
      </c>
      <c r="M1780" t="b">
        <v>0</v>
      </c>
      <c r="N1780" t="s">
        <v>8269</v>
      </c>
      <c r="O1780" s="10" t="s">
        <v>8312</v>
      </c>
      <c r="P1780" t="s">
        <v>8313</v>
      </c>
      <c r="Q1780" s="15">
        <f t="shared" si="81"/>
        <v>41990.612546296295</v>
      </c>
      <c r="R1780" s="17">
        <f t="shared" si="82"/>
        <v>42020.434722222228</v>
      </c>
      <c r="S1780">
        <f t="shared" si="83"/>
        <v>2014</v>
      </c>
    </row>
    <row r="1781" spans="1:19" ht="60" x14ac:dyDescent="0.25">
      <c r="A1781">
        <v>4089</v>
      </c>
      <c r="B1781" s="3" t="s">
        <v>4085</v>
      </c>
      <c r="C1781" s="3" t="s">
        <v>8192</v>
      </c>
      <c r="D1781" s="6">
        <v>5000</v>
      </c>
      <c r="E1781" s="8">
        <v>240</v>
      </c>
      <c r="F1781" t="s">
        <v>8220</v>
      </c>
      <c r="G1781" t="s">
        <v>8223</v>
      </c>
      <c r="H1781" t="s">
        <v>8245</v>
      </c>
      <c r="I1781">
        <v>1433093700</v>
      </c>
      <c r="J1781">
        <v>1430242488</v>
      </c>
      <c r="K1781" t="b">
        <v>0</v>
      </c>
      <c r="L1781">
        <v>8</v>
      </c>
      <c r="M1781" t="b">
        <v>0</v>
      </c>
      <c r="N1781" t="s">
        <v>8269</v>
      </c>
      <c r="O1781" s="10" t="s">
        <v>8312</v>
      </c>
      <c r="P1781" t="s">
        <v>8313</v>
      </c>
      <c r="Q1781" s="15">
        <f t="shared" si="81"/>
        <v>42122.732499999998</v>
      </c>
      <c r="R1781" s="17">
        <f t="shared" si="82"/>
        <v>42155.732638888891</v>
      </c>
      <c r="S1781">
        <f t="shared" si="83"/>
        <v>2015</v>
      </c>
    </row>
    <row r="1782" spans="1:19" ht="45" x14ac:dyDescent="0.25">
      <c r="A1782">
        <v>4090</v>
      </c>
      <c r="B1782" s="3" t="s">
        <v>4086</v>
      </c>
      <c r="C1782" s="3" t="s">
        <v>8193</v>
      </c>
      <c r="D1782" s="6">
        <v>1000</v>
      </c>
      <c r="E1782" s="8">
        <v>32</v>
      </c>
      <c r="F1782" t="s">
        <v>8220</v>
      </c>
      <c r="G1782" t="s">
        <v>8223</v>
      </c>
      <c r="H1782" t="s">
        <v>8245</v>
      </c>
      <c r="I1782">
        <v>1438959600</v>
      </c>
      <c r="J1782">
        <v>1437754137</v>
      </c>
      <c r="K1782" t="b">
        <v>0</v>
      </c>
      <c r="L1782">
        <v>3</v>
      </c>
      <c r="M1782" t="b">
        <v>0</v>
      </c>
      <c r="N1782" t="s">
        <v>8269</v>
      </c>
      <c r="O1782" s="10" t="s">
        <v>8312</v>
      </c>
      <c r="P1782" t="s">
        <v>8313</v>
      </c>
      <c r="Q1782" s="15">
        <f t="shared" si="81"/>
        <v>42209.67288194444</v>
      </c>
      <c r="R1782" s="17">
        <f t="shared" si="82"/>
        <v>42223.625</v>
      </c>
      <c r="S1782">
        <f t="shared" si="83"/>
        <v>2015</v>
      </c>
    </row>
    <row r="1783" spans="1:19" ht="60" x14ac:dyDescent="0.25">
      <c r="A1783">
        <v>4091</v>
      </c>
      <c r="B1783" s="3" t="s">
        <v>4087</v>
      </c>
      <c r="C1783" s="3" t="s">
        <v>8194</v>
      </c>
      <c r="D1783" s="6">
        <v>1600</v>
      </c>
      <c r="E1783" s="8">
        <v>204</v>
      </c>
      <c r="F1783" t="s">
        <v>8220</v>
      </c>
      <c r="G1783" t="s">
        <v>8223</v>
      </c>
      <c r="H1783" t="s">
        <v>8245</v>
      </c>
      <c r="I1783">
        <v>1421410151</v>
      </c>
      <c r="J1783">
        <v>1418818151</v>
      </c>
      <c r="K1783" t="b">
        <v>0</v>
      </c>
      <c r="L1783">
        <v>8</v>
      </c>
      <c r="M1783" t="b">
        <v>0</v>
      </c>
      <c r="N1783" t="s">
        <v>8269</v>
      </c>
      <c r="O1783" s="10" t="s">
        <v>8312</v>
      </c>
      <c r="P1783" t="s">
        <v>8313</v>
      </c>
      <c r="Q1783" s="15">
        <f t="shared" si="81"/>
        <v>41990.506377314814</v>
      </c>
      <c r="R1783" s="17">
        <f t="shared" si="82"/>
        <v>42020.506377314814</v>
      </c>
      <c r="S1783">
        <f t="shared" si="83"/>
        <v>2014</v>
      </c>
    </row>
    <row r="1784" spans="1:19" ht="45" x14ac:dyDescent="0.25">
      <c r="A1784">
        <v>4092</v>
      </c>
      <c r="B1784" s="3" t="s">
        <v>4088</v>
      </c>
      <c r="C1784" s="3" t="s">
        <v>8195</v>
      </c>
      <c r="D1784" s="6">
        <v>110000</v>
      </c>
      <c r="E1784" s="8">
        <v>20</v>
      </c>
      <c r="F1784" t="s">
        <v>8220</v>
      </c>
      <c r="G1784" t="s">
        <v>8223</v>
      </c>
      <c r="H1784" t="s">
        <v>8245</v>
      </c>
      <c r="I1784">
        <v>1428205247</v>
      </c>
      <c r="J1784">
        <v>1423024847</v>
      </c>
      <c r="K1784" t="b">
        <v>0</v>
      </c>
      <c r="L1784">
        <v>1</v>
      </c>
      <c r="M1784" t="b">
        <v>0</v>
      </c>
      <c r="N1784" t="s">
        <v>8269</v>
      </c>
      <c r="O1784" s="10" t="s">
        <v>8312</v>
      </c>
      <c r="P1784" t="s">
        <v>8313</v>
      </c>
      <c r="Q1784" s="15">
        <f t="shared" si="81"/>
        <v>42039.194988425923</v>
      </c>
      <c r="R1784" s="17">
        <f t="shared" si="82"/>
        <v>42099.153321759266</v>
      </c>
      <c r="S1784">
        <f t="shared" si="83"/>
        <v>2015</v>
      </c>
    </row>
    <row r="1785" spans="1:19" ht="60" x14ac:dyDescent="0.25">
      <c r="A1785">
        <v>4093</v>
      </c>
      <c r="B1785" s="3" t="s">
        <v>4089</v>
      </c>
      <c r="C1785" s="3" t="s">
        <v>8196</v>
      </c>
      <c r="D1785" s="6">
        <v>2500</v>
      </c>
      <c r="E1785" s="8">
        <v>60</v>
      </c>
      <c r="F1785" t="s">
        <v>8220</v>
      </c>
      <c r="G1785" t="s">
        <v>8224</v>
      </c>
      <c r="H1785" t="s">
        <v>8246</v>
      </c>
      <c r="I1785">
        <v>1440272093</v>
      </c>
      <c r="J1785">
        <v>1435088093</v>
      </c>
      <c r="K1785" t="b">
        <v>0</v>
      </c>
      <c r="L1785">
        <v>4</v>
      </c>
      <c r="M1785" t="b">
        <v>0</v>
      </c>
      <c r="N1785" t="s">
        <v>8269</v>
      </c>
      <c r="O1785" s="10" t="s">
        <v>8312</v>
      </c>
      <c r="P1785" t="s">
        <v>8313</v>
      </c>
      <c r="Q1785" s="15">
        <f t="shared" si="81"/>
        <v>42178.815891203703</v>
      </c>
      <c r="R1785" s="17">
        <f t="shared" si="82"/>
        <v>42238.815891203703</v>
      </c>
      <c r="S1785">
        <f t="shared" si="83"/>
        <v>2015</v>
      </c>
    </row>
    <row r="1786" spans="1:19" ht="45" x14ac:dyDescent="0.25">
      <c r="A1786">
        <v>4094</v>
      </c>
      <c r="B1786" s="3" t="s">
        <v>4090</v>
      </c>
      <c r="C1786" s="3" t="s">
        <v>8197</v>
      </c>
      <c r="D1786" s="6">
        <v>2000</v>
      </c>
      <c r="E1786" s="8">
        <v>730</v>
      </c>
      <c r="F1786" t="s">
        <v>8220</v>
      </c>
      <c r="G1786" t="s">
        <v>8223</v>
      </c>
      <c r="H1786" t="s">
        <v>8245</v>
      </c>
      <c r="I1786">
        <v>1413953940</v>
      </c>
      <c r="J1786">
        <v>1410141900</v>
      </c>
      <c r="K1786" t="b">
        <v>0</v>
      </c>
      <c r="L1786">
        <v>8</v>
      </c>
      <c r="M1786" t="b">
        <v>0</v>
      </c>
      <c r="N1786" t="s">
        <v>8269</v>
      </c>
      <c r="O1786" s="10" t="s">
        <v>8312</v>
      </c>
      <c r="P1786" t="s">
        <v>8313</v>
      </c>
      <c r="Q1786" s="15">
        <f t="shared" si="81"/>
        <v>41890.086805555555</v>
      </c>
      <c r="R1786" s="17">
        <f t="shared" si="82"/>
        <v>41934.207638888889</v>
      </c>
      <c r="S1786">
        <f t="shared" si="83"/>
        <v>2014</v>
      </c>
    </row>
    <row r="1787" spans="1:19" ht="45" x14ac:dyDescent="0.25">
      <c r="A1787">
        <v>4095</v>
      </c>
      <c r="B1787" s="3" t="s">
        <v>4091</v>
      </c>
      <c r="C1787" s="3" t="s">
        <v>8198</v>
      </c>
      <c r="D1787" s="6">
        <v>30000</v>
      </c>
      <c r="E1787" s="8">
        <v>800</v>
      </c>
      <c r="F1787" t="s">
        <v>8220</v>
      </c>
      <c r="G1787" t="s">
        <v>8237</v>
      </c>
      <c r="H1787" t="s">
        <v>8255</v>
      </c>
      <c r="I1787">
        <v>1482108350</v>
      </c>
      <c r="J1787">
        <v>1479516350</v>
      </c>
      <c r="K1787" t="b">
        <v>0</v>
      </c>
      <c r="L1787">
        <v>1</v>
      </c>
      <c r="M1787" t="b">
        <v>0</v>
      </c>
      <c r="N1787" t="s">
        <v>8269</v>
      </c>
      <c r="O1787" s="10" t="s">
        <v>8312</v>
      </c>
      <c r="P1787" t="s">
        <v>8313</v>
      </c>
      <c r="Q1787" s="15">
        <f t="shared" si="81"/>
        <v>42693.031828703708</v>
      </c>
      <c r="R1787" s="17">
        <f t="shared" si="82"/>
        <v>42723.031828703708</v>
      </c>
      <c r="S1787">
        <f t="shared" si="83"/>
        <v>2016</v>
      </c>
    </row>
    <row r="1788" spans="1:19" ht="45" x14ac:dyDescent="0.25">
      <c r="A1788">
        <v>4096</v>
      </c>
      <c r="B1788" s="3" t="s">
        <v>4092</v>
      </c>
      <c r="C1788" s="3" t="s">
        <v>8199</v>
      </c>
      <c r="D1788" s="6">
        <v>3500</v>
      </c>
      <c r="E1788" s="8">
        <v>400</v>
      </c>
      <c r="F1788" t="s">
        <v>8220</v>
      </c>
      <c r="G1788" t="s">
        <v>8224</v>
      </c>
      <c r="H1788" t="s">
        <v>8246</v>
      </c>
      <c r="I1788">
        <v>1488271860</v>
      </c>
      <c r="J1788">
        <v>1484484219</v>
      </c>
      <c r="K1788" t="b">
        <v>0</v>
      </c>
      <c r="L1788">
        <v>5</v>
      </c>
      <c r="M1788" t="b">
        <v>0</v>
      </c>
      <c r="N1788" t="s">
        <v>8269</v>
      </c>
      <c r="O1788" s="10" t="s">
        <v>8312</v>
      </c>
      <c r="P1788" t="s">
        <v>8313</v>
      </c>
      <c r="Q1788" s="15">
        <f t="shared" si="81"/>
        <v>42750.530312499999</v>
      </c>
      <c r="R1788" s="17">
        <f t="shared" si="82"/>
        <v>42794.368749999994</v>
      </c>
      <c r="S1788">
        <f t="shared" si="83"/>
        <v>2017</v>
      </c>
    </row>
    <row r="1789" spans="1:19" ht="60" x14ac:dyDescent="0.25">
      <c r="A1789">
        <v>4097</v>
      </c>
      <c r="B1789" s="3" t="s">
        <v>4093</v>
      </c>
      <c r="C1789" s="3" t="s">
        <v>8200</v>
      </c>
      <c r="D1789" s="6">
        <v>10000</v>
      </c>
      <c r="E1789" s="8">
        <v>0</v>
      </c>
      <c r="F1789" t="s">
        <v>8220</v>
      </c>
      <c r="G1789" t="s">
        <v>8224</v>
      </c>
      <c r="H1789" t="s">
        <v>8246</v>
      </c>
      <c r="I1789">
        <v>1454284500</v>
      </c>
      <c r="J1789">
        <v>1449431237</v>
      </c>
      <c r="K1789" t="b">
        <v>0</v>
      </c>
      <c r="L1789">
        <v>0</v>
      </c>
      <c r="M1789" t="b">
        <v>0</v>
      </c>
      <c r="N1789" t="s">
        <v>8269</v>
      </c>
      <c r="O1789" s="10" t="s">
        <v>8312</v>
      </c>
      <c r="P1789" t="s">
        <v>8313</v>
      </c>
      <c r="Q1789" s="15">
        <f t="shared" si="81"/>
        <v>42344.824502314819</v>
      </c>
      <c r="R1789" s="17">
        <f t="shared" si="82"/>
        <v>42400.996527777781</v>
      </c>
      <c r="S1789">
        <f t="shared" si="83"/>
        <v>2015</v>
      </c>
    </row>
    <row r="1790" spans="1:19" ht="45" x14ac:dyDescent="0.25">
      <c r="A1790">
        <v>4098</v>
      </c>
      <c r="B1790" s="3" t="s">
        <v>4094</v>
      </c>
      <c r="C1790" s="3" t="s">
        <v>8201</v>
      </c>
      <c r="D1790" s="6">
        <v>75000</v>
      </c>
      <c r="E1790" s="8">
        <v>0</v>
      </c>
      <c r="F1790" t="s">
        <v>8220</v>
      </c>
      <c r="G1790" t="s">
        <v>8223</v>
      </c>
      <c r="H1790" t="s">
        <v>8245</v>
      </c>
      <c r="I1790">
        <v>1465060797</v>
      </c>
      <c r="J1790">
        <v>1462468797</v>
      </c>
      <c r="K1790" t="b">
        <v>0</v>
      </c>
      <c r="L1790">
        <v>0</v>
      </c>
      <c r="M1790" t="b">
        <v>0</v>
      </c>
      <c r="N1790" t="s">
        <v>8269</v>
      </c>
      <c r="O1790" s="10" t="s">
        <v>8312</v>
      </c>
      <c r="P1790" t="s">
        <v>8313</v>
      </c>
      <c r="Q1790" s="15">
        <f t="shared" si="81"/>
        <v>42495.722187499996</v>
      </c>
      <c r="R1790" s="17">
        <f t="shared" si="82"/>
        <v>42525.722187499996</v>
      </c>
      <c r="S1790">
        <f t="shared" si="83"/>
        <v>2016</v>
      </c>
    </row>
    <row r="1791" spans="1:19" ht="60" x14ac:dyDescent="0.25">
      <c r="A1791">
        <v>4099</v>
      </c>
      <c r="B1791" s="3" t="s">
        <v>4095</v>
      </c>
      <c r="C1791" s="3" t="s">
        <v>8202</v>
      </c>
      <c r="D1791" s="6">
        <v>4500</v>
      </c>
      <c r="E1791" s="8">
        <v>50</v>
      </c>
      <c r="F1791" t="s">
        <v>8220</v>
      </c>
      <c r="G1791" t="s">
        <v>8223</v>
      </c>
      <c r="H1791" t="s">
        <v>8245</v>
      </c>
      <c r="I1791">
        <v>1472847873</v>
      </c>
      <c r="J1791">
        <v>1468959873</v>
      </c>
      <c r="K1791" t="b">
        <v>0</v>
      </c>
      <c r="L1791">
        <v>1</v>
      </c>
      <c r="M1791" t="b">
        <v>0</v>
      </c>
      <c r="N1791" t="s">
        <v>8269</v>
      </c>
      <c r="O1791" s="10" t="s">
        <v>8312</v>
      </c>
      <c r="P1791" t="s">
        <v>8313</v>
      </c>
      <c r="Q1791" s="15">
        <f t="shared" si="81"/>
        <v>42570.850381944445</v>
      </c>
      <c r="R1791" s="17">
        <f t="shared" si="82"/>
        <v>42615.850381944445</v>
      </c>
      <c r="S1791">
        <f t="shared" si="83"/>
        <v>2016</v>
      </c>
    </row>
    <row r="1792" spans="1:19" ht="45" x14ac:dyDescent="0.25">
      <c r="A1792">
        <v>4100</v>
      </c>
      <c r="B1792" s="3" t="s">
        <v>4096</v>
      </c>
      <c r="C1792" s="3" t="s">
        <v>8203</v>
      </c>
      <c r="D1792" s="6">
        <v>270</v>
      </c>
      <c r="E1792" s="8">
        <v>0</v>
      </c>
      <c r="F1792" t="s">
        <v>8220</v>
      </c>
      <c r="G1792" t="s">
        <v>8223</v>
      </c>
      <c r="H1792" t="s">
        <v>8245</v>
      </c>
      <c r="I1792">
        <v>1414205990</v>
      </c>
      <c r="J1792">
        <v>1413341990</v>
      </c>
      <c r="K1792" t="b">
        <v>0</v>
      </c>
      <c r="L1792">
        <v>0</v>
      </c>
      <c r="M1792" t="b">
        <v>0</v>
      </c>
      <c r="N1792" t="s">
        <v>8269</v>
      </c>
      <c r="O1792" s="10" t="s">
        <v>8312</v>
      </c>
      <c r="P1792" t="s">
        <v>8313</v>
      </c>
      <c r="Q1792" s="15">
        <f t="shared" si="81"/>
        <v>41927.124884259261</v>
      </c>
      <c r="R1792" s="17">
        <f t="shared" si="82"/>
        <v>41937.124884259261</v>
      </c>
      <c r="S1792">
        <f t="shared" si="83"/>
        <v>2014</v>
      </c>
    </row>
    <row r="1793" spans="1:19" ht="60" x14ac:dyDescent="0.25">
      <c r="A1793">
        <v>4101</v>
      </c>
      <c r="B1793" s="3" t="s">
        <v>4097</v>
      </c>
      <c r="C1793" s="3" t="s">
        <v>8204</v>
      </c>
      <c r="D1793" s="6">
        <v>600</v>
      </c>
      <c r="E1793" s="8">
        <v>0</v>
      </c>
      <c r="F1793" t="s">
        <v>8220</v>
      </c>
      <c r="G1793" t="s">
        <v>8223</v>
      </c>
      <c r="H1793" t="s">
        <v>8245</v>
      </c>
      <c r="I1793">
        <v>1485380482</v>
      </c>
      <c r="J1793">
        <v>1482788482</v>
      </c>
      <c r="K1793" t="b">
        <v>0</v>
      </c>
      <c r="L1793">
        <v>0</v>
      </c>
      <c r="M1793" t="b">
        <v>0</v>
      </c>
      <c r="N1793" t="s">
        <v>8269</v>
      </c>
      <c r="O1793" s="10" t="s">
        <v>8312</v>
      </c>
      <c r="P1793" t="s">
        <v>8313</v>
      </c>
      <c r="Q1793" s="15">
        <f t="shared" si="81"/>
        <v>42730.903726851851</v>
      </c>
      <c r="R1793" s="17">
        <f t="shared" si="82"/>
        <v>42760.903726851851</v>
      </c>
      <c r="S1793">
        <f t="shared" si="83"/>
        <v>2016</v>
      </c>
    </row>
    <row r="1794" spans="1:19" ht="45" x14ac:dyDescent="0.25">
      <c r="A1794">
        <v>4102</v>
      </c>
      <c r="B1794" s="3" t="s">
        <v>4098</v>
      </c>
      <c r="C1794" s="3" t="s">
        <v>8205</v>
      </c>
      <c r="D1794" s="6">
        <v>500</v>
      </c>
      <c r="E1794" s="8">
        <v>137</v>
      </c>
      <c r="F1794" t="s">
        <v>8220</v>
      </c>
      <c r="G1794" t="s">
        <v>8223</v>
      </c>
      <c r="H1794" t="s">
        <v>8245</v>
      </c>
      <c r="I1794">
        <v>1463343673</v>
      </c>
      <c r="J1794">
        <v>1460751673</v>
      </c>
      <c r="K1794" t="b">
        <v>0</v>
      </c>
      <c r="L1794">
        <v>6</v>
      </c>
      <c r="M1794" t="b">
        <v>0</v>
      </c>
      <c r="N1794" t="s">
        <v>8269</v>
      </c>
      <c r="O1794" s="10" t="s">
        <v>8312</v>
      </c>
      <c r="P1794" t="s">
        <v>8313</v>
      </c>
      <c r="Q1794" s="15">
        <f t="shared" ref="Q1794:Q1857" si="84">(((J1794/60)/60)/24)+DATE(1970,1,1)</f>
        <v>42475.848067129627</v>
      </c>
      <c r="R1794" s="17">
        <f t="shared" ref="R1794:R1857" si="85">(((I1794/60)/60)/24)+DATE(1970,1,1)</f>
        <v>42505.848067129627</v>
      </c>
      <c r="S1794">
        <f t="shared" ref="S1794:S1857" si="86">YEAR(Q:Q)</f>
        <v>2016</v>
      </c>
    </row>
    <row r="1795" spans="1:19" ht="45" x14ac:dyDescent="0.25">
      <c r="A1795">
        <v>4103</v>
      </c>
      <c r="B1795" s="3" t="s">
        <v>4099</v>
      </c>
      <c r="C1795" s="3" t="s">
        <v>8206</v>
      </c>
      <c r="D1795" s="6">
        <v>1000</v>
      </c>
      <c r="E1795" s="8">
        <v>100</v>
      </c>
      <c r="F1795" t="s">
        <v>8220</v>
      </c>
      <c r="G1795" t="s">
        <v>8223</v>
      </c>
      <c r="H1795" t="s">
        <v>8245</v>
      </c>
      <c r="I1795">
        <v>1440613920</v>
      </c>
      <c r="J1795">
        <v>1435953566</v>
      </c>
      <c r="K1795" t="b">
        <v>0</v>
      </c>
      <c r="L1795">
        <v>6</v>
      </c>
      <c r="M1795" t="b">
        <v>0</v>
      </c>
      <c r="N1795" t="s">
        <v>8269</v>
      </c>
      <c r="O1795" s="10" t="s">
        <v>8312</v>
      </c>
      <c r="P1795" t="s">
        <v>8313</v>
      </c>
      <c r="Q1795" s="15">
        <f t="shared" si="84"/>
        <v>42188.83293981482</v>
      </c>
      <c r="R1795" s="17">
        <f t="shared" si="85"/>
        <v>42242.772222222222</v>
      </c>
      <c r="S1795">
        <f t="shared" si="86"/>
        <v>2015</v>
      </c>
    </row>
    <row r="1796" spans="1:19" ht="45" x14ac:dyDescent="0.25">
      <c r="A1796">
        <v>4104</v>
      </c>
      <c r="B1796" s="3" t="s">
        <v>4100</v>
      </c>
      <c r="C1796" s="3" t="s">
        <v>8207</v>
      </c>
      <c r="D1796" s="6">
        <v>3000</v>
      </c>
      <c r="E1796" s="8">
        <v>641</v>
      </c>
      <c r="F1796" t="s">
        <v>8220</v>
      </c>
      <c r="G1796" t="s">
        <v>8225</v>
      </c>
      <c r="H1796" t="s">
        <v>8247</v>
      </c>
      <c r="I1796">
        <v>1477550434</v>
      </c>
      <c r="J1796">
        <v>1474958434</v>
      </c>
      <c r="K1796" t="b">
        <v>0</v>
      </c>
      <c r="L1796">
        <v>14</v>
      </c>
      <c r="M1796" t="b">
        <v>0</v>
      </c>
      <c r="N1796" t="s">
        <v>8269</v>
      </c>
      <c r="O1796" s="10" t="s">
        <v>8312</v>
      </c>
      <c r="P1796" t="s">
        <v>8313</v>
      </c>
      <c r="Q1796" s="15">
        <f t="shared" si="84"/>
        <v>42640.278171296297</v>
      </c>
      <c r="R1796" s="17">
        <f t="shared" si="85"/>
        <v>42670.278171296297</v>
      </c>
      <c r="S1796">
        <f t="shared" si="86"/>
        <v>2016</v>
      </c>
    </row>
    <row r="1797" spans="1:19" ht="60" x14ac:dyDescent="0.25">
      <c r="A1797">
        <v>4105</v>
      </c>
      <c r="B1797" s="3" t="s">
        <v>4101</v>
      </c>
      <c r="C1797" s="3" t="s">
        <v>8208</v>
      </c>
      <c r="D1797" s="6">
        <v>33000</v>
      </c>
      <c r="E1797" s="8">
        <v>2300</v>
      </c>
      <c r="F1797" t="s">
        <v>8220</v>
      </c>
      <c r="G1797" t="s">
        <v>8237</v>
      </c>
      <c r="H1797" t="s">
        <v>8255</v>
      </c>
      <c r="I1797">
        <v>1482711309</v>
      </c>
      <c r="J1797">
        <v>1479860109</v>
      </c>
      <c r="K1797" t="b">
        <v>0</v>
      </c>
      <c r="L1797">
        <v>6</v>
      </c>
      <c r="M1797" t="b">
        <v>0</v>
      </c>
      <c r="N1797" t="s">
        <v>8269</v>
      </c>
      <c r="O1797" s="10" t="s">
        <v>8312</v>
      </c>
      <c r="P1797" t="s">
        <v>8313</v>
      </c>
      <c r="Q1797" s="15">
        <f t="shared" si="84"/>
        <v>42697.010520833333</v>
      </c>
      <c r="R1797" s="17">
        <f t="shared" si="85"/>
        <v>42730.010520833333</v>
      </c>
      <c r="S1797">
        <f t="shared" si="86"/>
        <v>2016</v>
      </c>
    </row>
    <row r="1798" spans="1:19" ht="60" x14ac:dyDescent="0.25">
      <c r="A1798">
        <v>4106</v>
      </c>
      <c r="B1798" s="3" t="s">
        <v>4102</v>
      </c>
      <c r="C1798" s="3" t="s">
        <v>8209</v>
      </c>
      <c r="D1798" s="6">
        <v>5000</v>
      </c>
      <c r="E1798" s="8">
        <v>3530</v>
      </c>
      <c r="F1798" t="s">
        <v>8220</v>
      </c>
      <c r="G1798" t="s">
        <v>8223</v>
      </c>
      <c r="H1798" t="s">
        <v>8245</v>
      </c>
      <c r="I1798">
        <v>1427936400</v>
      </c>
      <c r="J1798">
        <v>1424221866</v>
      </c>
      <c r="K1798" t="b">
        <v>0</v>
      </c>
      <c r="L1798">
        <v>33</v>
      </c>
      <c r="M1798" t="b">
        <v>0</v>
      </c>
      <c r="N1798" t="s">
        <v>8269</v>
      </c>
      <c r="O1798" s="10" t="s">
        <v>8312</v>
      </c>
      <c r="P1798" t="s">
        <v>8313</v>
      </c>
      <c r="Q1798" s="15">
        <f t="shared" si="84"/>
        <v>42053.049375000002</v>
      </c>
      <c r="R1798" s="17">
        <f t="shared" si="85"/>
        <v>42096.041666666672</v>
      </c>
      <c r="S1798">
        <f t="shared" si="86"/>
        <v>2015</v>
      </c>
    </row>
    <row r="1799" spans="1:19" ht="60" x14ac:dyDescent="0.25">
      <c r="A1799">
        <v>4107</v>
      </c>
      <c r="B1799" s="3" t="s">
        <v>4103</v>
      </c>
      <c r="C1799" s="3" t="s">
        <v>8210</v>
      </c>
      <c r="D1799" s="6">
        <v>2000</v>
      </c>
      <c r="E1799" s="8">
        <v>41</v>
      </c>
      <c r="F1799" t="s">
        <v>8220</v>
      </c>
      <c r="G1799" t="s">
        <v>8223</v>
      </c>
      <c r="H1799" t="s">
        <v>8245</v>
      </c>
      <c r="I1799">
        <v>1411596001</v>
      </c>
      <c r="J1799">
        <v>1409608801</v>
      </c>
      <c r="K1799" t="b">
        <v>0</v>
      </c>
      <c r="L1799">
        <v>4</v>
      </c>
      <c r="M1799" t="b">
        <v>0</v>
      </c>
      <c r="N1799" t="s">
        <v>8269</v>
      </c>
      <c r="O1799" s="10" t="s">
        <v>8312</v>
      </c>
      <c r="P1799" t="s">
        <v>8313</v>
      </c>
      <c r="Q1799" s="15">
        <f t="shared" si="84"/>
        <v>41883.916678240741</v>
      </c>
      <c r="R1799" s="17">
        <f t="shared" si="85"/>
        <v>41906.916678240741</v>
      </c>
      <c r="S1799">
        <f t="shared" si="86"/>
        <v>2014</v>
      </c>
    </row>
    <row r="1800" spans="1:19" ht="45" x14ac:dyDescent="0.25">
      <c r="A1800">
        <v>4108</v>
      </c>
      <c r="B1800" s="3" t="s">
        <v>4104</v>
      </c>
      <c r="C1800" s="3" t="s">
        <v>8211</v>
      </c>
      <c r="D1800" s="6">
        <v>3000</v>
      </c>
      <c r="E1800" s="8">
        <v>59</v>
      </c>
      <c r="F1800" t="s">
        <v>8220</v>
      </c>
      <c r="G1800" t="s">
        <v>8223</v>
      </c>
      <c r="H1800" t="s">
        <v>8245</v>
      </c>
      <c r="I1800">
        <v>1488517200</v>
      </c>
      <c r="J1800">
        <v>1485909937</v>
      </c>
      <c r="K1800" t="b">
        <v>0</v>
      </c>
      <c r="L1800">
        <v>1</v>
      </c>
      <c r="M1800" t="b">
        <v>0</v>
      </c>
      <c r="N1800" t="s">
        <v>8269</v>
      </c>
      <c r="O1800" s="10" t="s">
        <v>8312</v>
      </c>
      <c r="P1800" t="s">
        <v>8313</v>
      </c>
      <c r="Q1800" s="15">
        <f t="shared" si="84"/>
        <v>42767.031678240746</v>
      </c>
      <c r="R1800" s="17">
        <f t="shared" si="85"/>
        <v>42797.208333333328</v>
      </c>
      <c r="S1800">
        <f t="shared" si="86"/>
        <v>2017</v>
      </c>
    </row>
    <row r="1801" spans="1:19" ht="45" x14ac:dyDescent="0.25">
      <c r="A1801">
        <v>4109</v>
      </c>
      <c r="B1801" s="3" t="s">
        <v>4105</v>
      </c>
      <c r="C1801" s="3" t="s">
        <v>8212</v>
      </c>
      <c r="D1801" s="6">
        <v>500</v>
      </c>
      <c r="E1801" s="8">
        <v>0</v>
      </c>
      <c r="F1801" t="s">
        <v>8220</v>
      </c>
      <c r="G1801" t="s">
        <v>8224</v>
      </c>
      <c r="H1801" t="s">
        <v>8246</v>
      </c>
      <c r="I1801">
        <v>1448805404</v>
      </c>
      <c r="J1801">
        <v>1446209804</v>
      </c>
      <c r="K1801" t="b">
        <v>0</v>
      </c>
      <c r="L1801">
        <v>0</v>
      </c>
      <c r="M1801" t="b">
        <v>0</v>
      </c>
      <c r="N1801" t="s">
        <v>8269</v>
      </c>
      <c r="O1801" s="10" t="s">
        <v>8312</v>
      </c>
      <c r="P1801" t="s">
        <v>8313</v>
      </c>
      <c r="Q1801" s="15">
        <f t="shared" si="84"/>
        <v>42307.539398148147</v>
      </c>
      <c r="R1801" s="17">
        <f t="shared" si="85"/>
        <v>42337.581064814818</v>
      </c>
      <c r="S1801">
        <f t="shared" si="86"/>
        <v>2015</v>
      </c>
    </row>
    <row r="1802" spans="1:19" ht="60" x14ac:dyDescent="0.25">
      <c r="A1802">
        <v>4110</v>
      </c>
      <c r="B1802" s="3" t="s">
        <v>4106</v>
      </c>
      <c r="C1802" s="3" t="s">
        <v>8213</v>
      </c>
      <c r="D1802" s="6">
        <v>300</v>
      </c>
      <c r="E1802" s="8">
        <v>86</v>
      </c>
      <c r="F1802" t="s">
        <v>8220</v>
      </c>
      <c r="G1802" t="s">
        <v>8224</v>
      </c>
      <c r="H1802" t="s">
        <v>8246</v>
      </c>
      <c r="I1802">
        <v>1469113351</v>
      </c>
      <c r="J1802">
        <v>1463929351</v>
      </c>
      <c r="K1802" t="b">
        <v>0</v>
      </c>
      <c r="L1802">
        <v>6</v>
      </c>
      <c r="M1802" t="b">
        <v>0</v>
      </c>
      <c r="N1802" t="s">
        <v>8269</v>
      </c>
      <c r="O1802" s="10" t="s">
        <v>8312</v>
      </c>
      <c r="P1802" t="s">
        <v>8313</v>
      </c>
      <c r="Q1802" s="15">
        <f t="shared" si="84"/>
        <v>42512.626747685179</v>
      </c>
      <c r="R1802" s="17">
        <f t="shared" si="85"/>
        <v>42572.626747685179</v>
      </c>
      <c r="S1802">
        <f t="shared" si="86"/>
        <v>2016</v>
      </c>
    </row>
    <row r="1803" spans="1:19" ht="45" x14ac:dyDescent="0.25">
      <c r="A1803">
        <v>4111</v>
      </c>
      <c r="B1803" s="3" t="s">
        <v>4107</v>
      </c>
      <c r="C1803" s="3" t="s">
        <v>8214</v>
      </c>
      <c r="D1803" s="6">
        <v>3000</v>
      </c>
      <c r="E1803" s="8">
        <v>94</v>
      </c>
      <c r="F1803" t="s">
        <v>8220</v>
      </c>
      <c r="G1803" t="s">
        <v>8223</v>
      </c>
      <c r="H1803" t="s">
        <v>8245</v>
      </c>
      <c r="I1803">
        <v>1424747740</v>
      </c>
      <c r="J1803">
        <v>1422155740</v>
      </c>
      <c r="K1803" t="b">
        <v>0</v>
      </c>
      <c r="L1803">
        <v>6</v>
      </c>
      <c r="M1803" t="b">
        <v>0</v>
      </c>
      <c r="N1803" t="s">
        <v>8269</v>
      </c>
      <c r="O1803" s="10" t="s">
        <v>8312</v>
      </c>
      <c r="P1803" t="s">
        <v>8313</v>
      </c>
      <c r="Q1803" s="15">
        <f t="shared" si="84"/>
        <v>42029.135879629626</v>
      </c>
      <c r="R1803" s="17">
        <f t="shared" si="85"/>
        <v>42059.135879629626</v>
      </c>
      <c r="S1803">
        <f t="shared" si="86"/>
        <v>2015</v>
      </c>
    </row>
    <row r="1804" spans="1:19" ht="60" x14ac:dyDescent="0.25">
      <c r="A1804">
        <v>4112</v>
      </c>
      <c r="B1804" s="3" t="s">
        <v>4108</v>
      </c>
      <c r="C1804" s="3" t="s">
        <v>6961</v>
      </c>
      <c r="D1804" s="6">
        <v>2500</v>
      </c>
      <c r="E1804" s="8">
        <v>1</v>
      </c>
      <c r="F1804" t="s">
        <v>8220</v>
      </c>
      <c r="G1804" t="s">
        <v>8240</v>
      </c>
      <c r="H1804" t="s">
        <v>8248</v>
      </c>
      <c r="I1804">
        <v>1456617600</v>
      </c>
      <c r="J1804">
        <v>1454280186</v>
      </c>
      <c r="K1804" t="b">
        <v>0</v>
      </c>
      <c r="L1804">
        <v>1</v>
      </c>
      <c r="M1804" t="b">
        <v>0</v>
      </c>
      <c r="N1804" t="s">
        <v>8269</v>
      </c>
      <c r="O1804" s="10" t="s">
        <v>8312</v>
      </c>
      <c r="P1804" t="s">
        <v>8313</v>
      </c>
      <c r="Q1804" s="15">
        <f t="shared" si="84"/>
        <v>42400.946597222224</v>
      </c>
      <c r="R1804" s="17">
        <f t="shared" si="85"/>
        <v>42428</v>
      </c>
      <c r="S1804">
        <f t="shared" si="86"/>
        <v>2016</v>
      </c>
    </row>
    <row r="1805" spans="1:19" ht="60" x14ac:dyDescent="0.25">
      <c r="A1805">
        <v>4113</v>
      </c>
      <c r="B1805" s="3" t="s">
        <v>4109</v>
      </c>
      <c r="C1805" s="3" t="s">
        <v>8215</v>
      </c>
      <c r="D1805" s="6">
        <v>1500</v>
      </c>
      <c r="E1805" s="8">
        <v>3</v>
      </c>
      <c r="F1805" t="s">
        <v>8220</v>
      </c>
      <c r="G1805" t="s">
        <v>8223</v>
      </c>
      <c r="H1805" t="s">
        <v>8245</v>
      </c>
      <c r="I1805">
        <v>1452234840</v>
      </c>
      <c r="J1805">
        <v>1450619123</v>
      </c>
      <c r="K1805" t="b">
        <v>0</v>
      </c>
      <c r="L1805">
        <v>3</v>
      </c>
      <c r="M1805" t="b">
        <v>0</v>
      </c>
      <c r="N1805" t="s">
        <v>8269</v>
      </c>
      <c r="O1805" s="10" t="s">
        <v>8312</v>
      </c>
      <c r="P1805" t="s">
        <v>8313</v>
      </c>
      <c r="Q1805" s="15">
        <f t="shared" si="84"/>
        <v>42358.573182870372</v>
      </c>
      <c r="R1805" s="17">
        <f t="shared" si="85"/>
        <v>42377.273611111115</v>
      </c>
      <c r="S1805">
        <f t="shared" si="86"/>
        <v>2015</v>
      </c>
    </row>
    <row r="1806" spans="1:19" ht="60" x14ac:dyDescent="0.25">
      <c r="A1806">
        <v>3128</v>
      </c>
      <c r="B1806" s="3" t="s">
        <v>3128</v>
      </c>
      <c r="C1806" s="3" t="s">
        <v>7238</v>
      </c>
      <c r="D1806" s="6">
        <v>15000</v>
      </c>
      <c r="E1806" s="8">
        <v>16291</v>
      </c>
      <c r="F1806" t="s">
        <v>8221</v>
      </c>
      <c r="G1806" t="s">
        <v>8223</v>
      </c>
      <c r="H1806" t="s">
        <v>8245</v>
      </c>
      <c r="I1806">
        <v>1489690141</v>
      </c>
      <c r="J1806">
        <v>1487101741</v>
      </c>
      <c r="K1806" t="b">
        <v>0</v>
      </c>
      <c r="L1806">
        <v>117</v>
      </c>
      <c r="M1806" t="b">
        <v>0</v>
      </c>
      <c r="N1806" t="s">
        <v>8269</v>
      </c>
      <c r="O1806" s="10" t="s">
        <v>8312</v>
      </c>
      <c r="P1806" t="s">
        <v>8313</v>
      </c>
      <c r="Q1806" s="15">
        <f t="shared" si="84"/>
        <v>42780.825706018513</v>
      </c>
      <c r="R1806" s="17">
        <f t="shared" si="85"/>
        <v>42810.784039351856</v>
      </c>
      <c r="S1806">
        <f t="shared" si="86"/>
        <v>2017</v>
      </c>
    </row>
    <row r="1807" spans="1:19" ht="60" x14ac:dyDescent="0.25">
      <c r="A1807">
        <v>3129</v>
      </c>
      <c r="B1807" s="3" t="s">
        <v>3129</v>
      </c>
      <c r="C1807" s="3" t="s">
        <v>7239</v>
      </c>
      <c r="D1807" s="6">
        <v>1250</v>
      </c>
      <c r="E1807" s="8">
        <v>10</v>
      </c>
      <c r="F1807" t="s">
        <v>8221</v>
      </c>
      <c r="G1807" t="s">
        <v>8223</v>
      </c>
      <c r="H1807" t="s">
        <v>8245</v>
      </c>
      <c r="I1807">
        <v>1492542819</v>
      </c>
      <c r="J1807">
        <v>1489090419</v>
      </c>
      <c r="K1807" t="b">
        <v>0</v>
      </c>
      <c r="L1807">
        <v>1</v>
      </c>
      <c r="M1807" t="b">
        <v>0</v>
      </c>
      <c r="N1807" t="s">
        <v>8269</v>
      </c>
      <c r="O1807" s="10" t="s">
        <v>8312</v>
      </c>
      <c r="P1807" t="s">
        <v>8313</v>
      </c>
      <c r="Q1807" s="15">
        <f t="shared" si="84"/>
        <v>42803.842812499999</v>
      </c>
      <c r="R1807" s="17">
        <f t="shared" si="85"/>
        <v>42843.801145833335</v>
      </c>
      <c r="S1807">
        <f t="shared" si="86"/>
        <v>2017</v>
      </c>
    </row>
    <row r="1808" spans="1:19" ht="45" x14ac:dyDescent="0.25">
      <c r="A1808">
        <v>3130</v>
      </c>
      <c r="B1808" s="3" t="s">
        <v>3130</v>
      </c>
      <c r="C1808" s="3" t="s">
        <v>7240</v>
      </c>
      <c r="D1808" s="6">
        <v>10000</v>
      </c>
      <c r="E1808" s="8">
        <v>375</v>
      </c>
      <c r="F1808" t="s">
        <v>8221</v>
      </c>
      <c r="G1808" t="s">
        <v>8223</v>
      </c>
      <c r="H1808" t="s">
        <v>8245</v>
      </c>
      <c r="I1808">
        <v>1492145940</v>
      </c>
      <c r="J1808">
        <v>1489504916</v>
      </c>
      <c r="K1808" t="b">
        <v>0</v>
      </c>
      <c r="L1808">
        <v>4</v>
      </c>
      <c r="M1808" t="b">
        <v>0</v>
      </c>
      <c r="N1808" t="s">
        <v>8269</v>
      </c>
      <c r="O1808" s="10" t="s">
        <v>8312</v>
      </c>
      <c r="P1808" t="s">
        <v>8313</v>
      </c>
      <c r="Q1808" s="15">
        <f t="shared" si="84"/>
        <v>42808.640231481477</v>
      </c>
      <c r="R1808" s="17">
        <f t="shared" si="85"/>
        <v>42839.207638888889</v>
      </c>
      <c r="S1808">
        <f t="shared" si="86"/>
        <v>2017</v>
      </c>
    </row>
    <row r="1809" spans="1:19" ht="30" x14ac:dyDescent="0.25">
      <c r="A1809">
        <v>3131</v>
      </c>
      <c r="B1809" s="3" t="s">
        <v>3131</v>
      </c>
      <c r="C1809" s="3" t="s">
        <v>7241</v>
      </c>
      <c r="D1809" s="6">
        <v>4100</v>
      </c>
      <c r="E1809" s="8">
        <v>645</v>
      </c>
      <c r="F1809" t="s">
        <v>8221</v>
      </c>
      <c r="G1809" t="s">
        <v>8223</v>
      </c>
      <c r="H1809" t="s">
        <v>8245</v>
      </c>
      <c r="I1809">
        <v>1491656045</v>
      </c>
      <c r="J1809">
        <v>1489067645</v>
      </c>
      <c r="K1809" t="b">
        <v>0</v>
      </c>
      <c r="L1809">
        <v>12</v>
      </c>
      <c r="M1809" t="b">
        <v>0</v>
      </c>
      <c r="N1809" t="s">
        <v>8269</v>
      </c>
      <c r="O1809" s="10" t="s">
        <v>8312</v>
      </c>
      <c r="P1809" t="s">
        <v>8313</v>
      </c>
      <c r="Q1809" s="15">
        <f t="shared" si="84"/>
        <v>42803.579224537039</v>
      </c>
      <c r="R1809" s="17">
        <f t="shared" si="85"/>
        <v>42833.537557870368</v>
      </c>
      <c r="S1809">
        <f t="shared" si="86"/>
        <v>2017</v>
      </c>
    </row>
    <row r="1810" spans="1:19" ht="30" x14ac:dyDescent="0.25">
      <c r="A1810">
        <v>3132</v>
      </c>
      <c r="B1810" s="3" t="s">
        <v>3132</v>
      </c>
      <c r="C1810" s="3" t="s">
        <v>7242</v>
      </c>
      <c r="D1810" s="6">
        <v>30000</v>
      </c>
      <c r="E1810" s="8">
        <v>10</v>
      </c>
      <c r="F1810" t="s">
        <v>8221</v>
      </c>
      <c r="G1810" t="s">
        <v>8223</v>
      </c>
      <c r="H1810" t="s">
        <v>8245</v>
      </c>
      <c r="I1810">
        <v>1492759460</v>
      </c>
      <c r="J1810">
        <v>1487579060</v>
      </c>
      <c r="K1810" t="b">
        <v>0</v>
      </c>
      <c r="L1810">
        <v>1</v>
      </c>
      <c r="M1810" t="b">
        <v>0</v>
      </c>
      <c r="N1810" t="s">
        <v>8269</v>
      </c>
      <c r="O1810" s="10" t="s">
        <v>8312</v>
      </c>
      <c r="P1810" t="s">
        <v>8313</v>
      </c>
      <c r="Q1810" s="15">
        <f t="shared" si="84"/>
        <v>42786.350231481483</v>
      </c>
      <c r="R1810" s="17">
        <f t="shared" si="85"/>
        <v>42846.308564814812</v>
      </c>
      <c r="S1810">
        <f t="shared" si="86"/>
        <v>2017</v>
      </c>
    </row>
    <row r="1811" spans="1:19" ht="60" x14ac:dyDescent="0.25">
      <c r="A1811">
        <v>3133</v>
      </c>
      <c r="B1811" s="3" t="s">
        <v>3133</v>
      </c>
      <c r="C1811" s="3" t="s">
        <v>7243</v>
      </c>
      <c r="D1811" s="6">
        <v>500</v>
      </c>
      <c r="E1811" s="8">
        <v>540</v>
      </c>
      <c r="F1811" t="s">
        <v>8221</v>
      </c>
      <c r="G1811" t="s">
        <v>8224</v>
      </c>
      <c r="H1811" t="s">
        <v>8246</v>
      </c>
      <c r="I1811">
        <v>1490358834</v>
      </c>
      <c r="J1811">
        <v>1487770434</v>
      </c>
      <c r="K1811" t="b">
        <v>0</v>
      </c>
      <c r="L1811">
        <v>16</v>
      </c>
      <c r="M1811" t="b">
        <v>0</v>
      </c>
      <c r="N1811" t="s">
        <v>8269</v>
      </c>
      <c r="O1811" s="10" t="s">
        <v>8312</v>
      </c>
      <c r="P1811" t="s">
        <v>8313</v>
      </c>
      <c r="Q1811" s="15">
        <f t="shared" si="84"/>
        <v>42788.565208333333</v>
      </c>
      <c r="R1811" s="17">
        <f t="shared" si="85"/>
        <v>42818.523541666669</v>
      </c>
      <c r="S1811">
        <f t="shared" si="86"/>
        <v>2017</v>
      </c>
    </row>
    <row r="1812" spans="1:19" ht="60" x14ac:dyDescent="0.25">
      <c r="A1812">
        <v>3134</v>
      </c>
      <c r="B1812" s="3" t="s">
        <v>3134</v>
      </c>
      <c r="C1812" s="3" t="s">
        <v>7244</v>
      </c>
      <c r="D1812" s="6">
        <v>1000</v>
      </c>
      <c r="E1812" s="8">
        <v>225</v>
      </c>
      <c r="F1812" t="s">
        <v>8221</v>
      </c>
      <c r="G1812" t="s">
        <v>8224</v>
      </c>
      <c r="H1812" t="s">
        <v>8246</v>
      </c>
      <c r="I1812">
        <v>1490631419</v>
      </c>
      <c r="J1812">
        <v>1488820619</v>
      </c>
      <c r="K1812" t="b">
        <v>0</v>
      </c>
      <c r="L1812">
        <v>12</v>
      </c>
      <c r="M1812" t="b">
        <v>0</v>
      </c>
      <c r="N1812" t="s">
        <v>8269</v>
      </c>
      <c r="O1812" s="10" t="s">
        <v>8312</v>
      </c>
      <c r="P1812" t="s">
        <v>8313</v>
      </c>
      <c r="Q1812" s="15">
        <f t="shared" si="84"/>
        <v>42800.720127314817</v>
      </c>
      <c r="R1812" s="17">
        <f t="shared" si="85"/>
        <v>42821.678460648152</v>
      </c>
      <c r="S1812">
        <f t="shared" si="86"/>
        <v>2017</v>
      </c>
    </row>
    <row r="1813" spans="1:19" ht="60" x14ac:dyDescent="0.25">
      <c r="A1813">
        <v>3135</v>
      </c>
      <c r="B1813" s="3" t="s">
        <v>3135</v>
      </c>
      <c r="C1813" s="3" t="s">
        <v>7245</v>
      </c>
      <c r="D1813" s="6">
        <v>777</v>
      </c>
      <c r="E1813" s="8">
        <v>162</v>
      </c>
      <c r="F1813" t="s">
        <v>8221</v>
      </c>
      <c r="G1813" t="s">
        <v>8223</v>
      </c>
      <c r="H1813" t="s">
        <v>8245</v>
      </c>
      <c r="I1813">
        <v>1491277121</v>
      </c>
      <c r="J1813">
        <v>1489376321</v>
      </c>
      <c r="K1813" t="b">
        <v>0</v>
      </c>
      <c r="L1813">
        <v>7</v>
      </c>
      <c r="M1813" t="b">
        <v>0</v>
      </c>
      <c r="N1813" t="s">
        <v>8269</v>
      </c>
      <c r="O1813" s="10" t="s">
        <v>8312</v>
      </c>
      <c r="P1813" t="s">
        <v>8313</v>
      </c>
      <c r="Q1813" s="15">
        <f t="shared" si="84"/>
        <v>42807.151863425926</v>
      </c>
      <c r="R1813" s="17">
        <f t="shared" si="85"/>
        <v>42829.151863425926</v>
      </c>
      <c r="S1813">
        <f t="shared" si="86"/>
        <v>2017</v>
      </c>
    </row>
    <row r="1814" spans="1:19" ht="60" x14ac:dyDescent="0.25">
      <c r="A1814">
        <v>3136</v>
      </c>
      <c r="B1814" s="3" t="s">
        <v>3136</v>
      </c>
      <c r="C1814" s="3" t="s">
        <v>7246</v>
      </c>
      <c r="D1814" s="6">
        <v>500</v>
      </c>
      <c r="E1814" s="8">
        <v>639</v>
      </c>
      <c r="F1814" t="s">
        <v>8221</v>
      </c>
      <c r="G1814" t="s">
        <v>8224</v>
      </c>
      <c r="H1814" t="s">
        <v>8246</v>
      </c>
      <c r="I1814">
        <v>1491001140</v>
      </c>
      <c r="J1814">
        <v>1487847954</v>
      </c>
      <c r="K1814" t="b">
        <v>0</v>
      </c>
      <c r="L1814">
        <v>22</v>
      </c>
      <c r="M1814" t="b">
        <v>0</v>
      </c>
      <c r="N1814" t="s">
        <v>8269</v>
      </c>
      <c r="O1814" s="10" t="s">
        <v>8312</v>
      </c>
      <c r="P1814" t="s">
        <v>8313</v>
      </c>
      <c r="Q1814" s="15">
        <f t="shared" si="84"/>
        <v>42789.462430555555</v>
      </c>
      <c r="R1814" s="17">
        <f t="shared" si="85"/>
        <v>42825.957638888889</v>
      </c>
      <c r="S1814">
        <f t="shared" si="86"/>
        <v>2017</v>
      </c>
    </row>
    <row r="1815" spans="1:19" ht="45" x14ac:dyDescent="0.25">
      <c r="A1815">
        <v>3137</v>
      </c>
      <c r="B1815" s="3" t="s">
        <v>3137</v>
      </c>
      <c r="C1815" s="3" t="s">
        <v>7247</v>
      </c>
      <c r="D1815" s="6">
        <v>1500</v>
      </c>
      <c r="E1815" s="8">
        <v>50</v>
      </c>
      <c r="F1815" t="s">
        <v>8221</v>
      </c>
      <c r="G1815" t="s">
        <v>8223</v>
      </c>
      <c r="H1815" t="s">
        <v>8245</v>
      </c>
      <c r="I1815">
        <v>1493838720</v>
      </c>
      <c r="J1815">
        <v>1489439669</v>
      </c>
      <c r="K1815" t="b">
        <v>0</v>
      </c>
      <c r="L1815">
        <v>1</v>
      </c>
      <c r="M1815" t="b">
        <v>0</v>
      </c>
      <c r="N1815" t="s">
        <v>8269</v>
      </c>
      <c r="O1815" s="10" t="s">
        <v>8312</v>
      </c>
      <c r="P1815" t="s">
        <v>8313</v>
      </c>
      <c r="Q1815" s="15">
        <f t="shared" si="84"/>
        <v>42807.885057870371</v>
      </c>
      <c r="R1815" s="17">
        <f t="shared" si="85"/>
        <v>42858.8</v>
      </c>
      <c r="S1815">
        <f t="shared" si="86"/>
        <v>2017</v>
      </c>
    </row>
    <row r="1816" spans="1:19" ht="60" x14ac:dyDescent="0.25">
      <c r="A1816">
        <v>3138</v>
      </c>
      <c r="B1816" s="3" t="s">
        <v>3138</v>
      </c>
      <c r="C1816" s="3" t="s">
        <v>7248</v>
      </c>
      <c r="D1816" s="6">
        <v>200</v>
      </c>
      <c r="E1816" s="8">
        <v>0</v>
      </c>
      <c r="F1816" t="s">
        <v>8221</v>
      </c>
      <c r="G1816" t="s">
        <v>8224</v>
      </c>
      <c r="H1816" t="s">
        <v>8246</v>
      </c>
      <c r="I1816">
        <v>1491233407</v>
      </c>
      <c r="J1816">
        <v>1489591807</v>
      </c>
      <c r="K1816" t="b">
        <v>0</v>
      </c>
      <c r="L1816">
        <v>0</v>
      </c>
      <c r="M1816" t="b">
        <v>0</v>
      </c>
      <c r="N1816" t="s">
        <v>8269</v>
      </c>
      <c r="O1816" s="10" t="s">
        <v>8312</v>
      </c>
      <c r="P1816" t="s">
        <v>8313</v>
      </c>
      <c r="Q1816" s="15">
        <f t="shared" si="84"/>
        <v>42809.645914351851</v>
      </c>
      <c r="R1816" s="17">
        <f t="shared" si="85"/>
        <v>42828.645914351851</v>
      </c>
      <c r="S1816">
        <f t="shared" si="86"/>
        <v>2017</v>
      </c>
    </row>
    <row r="1817" spans="1:19" ht="60" x14ac:dyDescent="0.25">
      <c r="A1817">
        <v>3139</v>
      </c>
      <c r="B1817" s="3" t="s">
        <v>3139</v>
      </c>
      <c r="C1817" s="3" t="s">
        <v>7249</v>
      </c>
      <c r="D1817" s="6">
        <v>50000</v>
      </c>
      <c r="E1817" s="8">
        <v>2700</v>
      </c>
      <c r="F1817" t="s">
        <v>8221</v>
      </c>
      <c r="G1817" t="s">
        <v>8237</v>
      </c>
      <c r="H1817" t="s">
        <v>8255</v>
      </c>
      <c r="I1817">
        <v>1490416380</v>
      </c>
      <c r="J1817">
        <v>1487485760</v>
      </c>
      <c r="K1817" t="b">
        <v>0</v>
      </c>
      <c r="L1817">
        <v>6</v>
      </c>
      <c r="M1817" t="b">
        <v>0</v>
      </c>
      <c r="N1817" t="s">
        <v>8269</v>
      </c>
      <c r="O1817" s="10" t="s">
        <v>8312</v>
      </c>
      <c r="P1817" t="s">
        <v>8313</v>
      </c>
      <c r="Q1817" s="15">
        <f t="shared" si="84"/>
        <v>42785.270370370374</v>
      </c>
      <c r="R1817" s="17">
        <f t="shared" si="85"/>
        <v>42819.189583333333</v>
      </c>
      <c r="S1817">
        <f t="shared" si="86"/>
        <v>2017</v>
      </c>
    </row>
    <row r="1818" spans="1:19" ht="60" x14ac:dyDescent="0.25">
      <c r="A1818">
        <v>3140</v>
      </c>
      <c r="B1818" s="3" t="s">
        <v>3140</v>
      </c>
      <c r="C1818" s="3" t="s">
        <v>7250</v>
      </c>
      <c r="D1818" s="6">
        <v>10000</v>
      </c>
      <c r="E1818" s="8">
        <v>96</v>
      </c>
      <c r="F1818" t="s">
        <v>8221</v>
      </c>
      <c r="G1818" t="s">
        <v>8229</v>
      </c>
      <c r="H1818" t="s">
        <v>8248</v>
      </c>
      <c r="I1818">
        <v>1491581703</v>
      </c>
      <c r="J1818">
        <v>1488993303</v>
      </c>
      <c r="K1818" t="b">
        <v>0</v>
      </c>
      <c r="L1818">
        <v>4</v>
      </c>
      <c r="M1818" t="b">
        <v>0</v>
      </c>
      <c r="N1818" t="s">
        <v>8269</v>
      </c>
      <c r="O1818" s="10" t="s">
        <v>8312</v>
      </c>
      <c r="P1818" t="s">
        <v>8313</v>
      </c>
      <c r="Q1818" s="15">
        <f t="shared" si="84"/>
        <v>42802.718784722223</v>
      </c>
      <c r="R1818" s="17">
        <f t="shared" si="85"/>
        <v>42832.677118055552</v>
      </c>
      <c r="S1818">
        <f t="shared" si="86"/>
        <v>2017</v>
      </c>
    </row>
    <row r="1819" spans="1:19" ht="60" x14ac:dyDescent="0.25">
      <c r="A1819">
        <v>3141</v>
      </c>
      <c r="B1819" s="3" t="s">
        <v>3141</v>
      </c>
      <c r="C1819" s="3" t="s">
        <v>7251</v>
      </c>
      <c r="D1819" s="6">
        <v>500</v>
      </c>
      <c r="E1819" s="8">
        <v>258</v>
      </c>
      <c r="F1819" t="s">
        <v>8221</v>
      </c>
      <c r="G1819" t="s">
        <v>8232</v>
      </c>
      <c r="H1819" t="s">
        <v>8248</v>
      </c>
      <c r="I1819">
        <v>1492372800</v>
      </c>
      <c r="J1819">
        <v>1488823488</v>
      </c>
      <c r="K1819" t="b">
        <v>0</v>
      </c>
      <c r="L1819">
        <v>8</v>
      </c>
      <c r="M1819" t="b">
        <v>0</v>
      </c>
      <c r="N1819" t="s">
        <v>8269</v>
      </c>
      <c r="O1819" s="10" t="s">
        <v>8312</v>
      </c>
      <c r="P1819" t="s">
        <v>8313</v>
      </c>
      <c r="Q1819" s="15">
        <f t="shared" si="84"/>
        <v>42800.753333333334</v>
      </c>
      <c r="R1819" s="17">
        <f t="shared" si="85"/>
        <v>42841.833333333328</v>
      </c>
      <c r="S1819">
        <f t="shared" si="86"/>
        <v>2017</v>
      </c>
    </row>
    <row r="1820" spans="1:19" ht="45" x14ac:dyDescent="0.25">
      <c r="A1820">
        <v>3142</v>
      </c>
      <c r="B1820" s="3" t="s">
        <v>3142</v>
      </c>
      <c r="C1820" s="3" t="s">
        <v>7252</v>
      </c>
      <c r="D1820" s="6">
        <v>2750</v>
      </c>
      <c r="E1820" s="8">
        <v>45</v>
      </c>
      <c r="F1820" t="s">
        <v>8221</v>
      </c>
      <c r="G1820" t="s">
        <v>8224</v>
      </c>
      <c r="H1820" t="s">
        <v>8246</v>
      </c>
      <c r="I1820">
        <v>1489922339</v>
      </c>
      <c r="J1820">
        <v>1487333939</v>
      </c>
      <c r="K1820" t="b">
        <v>0</v>
      </c>
      <c r="L1820">
        <v>3</v>
      </c>
      <c r="M1820" t="b">
        <v>0</v>
      </c>
      <c r="N1820" t="s">
        <v>8269</v>
      </c>
      <c r="O1820" s="10" t="s">
        <v>8312</v>
      </c>
      <c r="P1820" t="s">
        <v>8313</v>
      </c>
      <c r="Q1820" s="15">
        <f t="shared" si="84"/>
        <v>42783.513182870374</v>
      </c>
      <c r="R1820" s="17">
        <f t="shared" si="85"/>
        <v>42813.471516203703</v>
      </c>
      <c r="S1820">
        <f t="shared" si="86"/>
        <v>2017</v>
      </c>
    </row>
    <row r="1821" spans="1:19" ht="60" x14ac:dyDescent="0.25">
      <c r="A1821">
        <v>3143</v>
      </c>
      <c r="B1821" s="3" t="s">
        <v>3143</v>
      </c>
      <c r="C1821" s="3" t="s">
        <v>7253</v>
      </c>
      <c r="D1821" s="6">
        <v>700</v>
      </c>
      <c r="E1821" s="8">
        <v>0</v>
      </c>
      <c r="F1821" t="s">
        <v>8221</v>
      </c>
      <c r="G1821" t="s">
        <v>8224</v>
      </c>
      <c r="H1821" t="s">
        <v>8246</v>
      </c>
      <c r="I1821">
        <v>1491726956</v>
      </c>
      <c r="J1821">
        <v>1489480556</v>
      </c>
      <c r="K1821" t="b">
        <v>0</v>
      </c>
      <c r="L1821">
        <v>0</v>
      </c>
      <c r="M1821" t="b">
        <v>0</v>
      </c>
      <c r="N1821" t="s">
        <v>8269</v>
      </c>
      <c r="O1821" s="10" t="s">
        <v>8312</v>
      </c>
      <c r="P1821" t="s">
        <v>8313</v>
      </c>
      <c r="Q1821" s="15">
        <f t="shared" si="84"/>
        <v>42808.358287037037</v>
      </c>
      <c r="R1821" s="17">
        <f t="shared" si="85"/>
        <v>42834.358287037037</v>
      </c>
      <c r="S1821">
        <f t="shared" si="86"/>
        <v>2017</v>
      </c>
    </row>
    <row r="1822" spans="1:19" ht="60" x14ac:dyDescent="0.25">
      <c r="A1822">
        <v>3144</v>
      </c>
      <c r="B1822" s="3" t="s">
        <v>3144</v>
      </c>
      <c r="C1822" s="3" t="s">
        <v>7254</v>
      </c>
      <c r="D1822" s="6">
        <v>10000</v>
      </c>
      <c r="E1822" s="8">
        <v>7540</v>
      </c>
      <c r="F1822" t="s">
        <v>8221</v>
      </c>
      <c r="G1822" t="s">
        <v>8223</v>
      </c>
      <c r="H1822" t="s">
        <v>8245</v>
      </c>
      <c r="I1822">
        <v>1489903200</v>
      </c>
      <c r="J1822">
        <v>1488459307</v>
      </c>
      <c r="K1822" t="b">
        <v>0</v>
      </c>
      <c r="L1822">
        <v>30</v>
      </c>
      <c r="M1822" t="b">
        <v>0</v>
      </c>
      <c r="N1822" t="s">
        <v>8269</v>
      </c>
      <c r="O1822" s="10" t="s">
        <v>8312</v>
      </c>
      <c r="P1822" t="s">
        <v>8313</v>
      </c>
      <c r="Q1822" s="15">
        <f t="shared" si="84"/>
        <v>42796.538275462968</v>
      </c>
      <c r="R1822" s="17">
        <f t="shared" si="85"/>
        <v>42813.25</v>
      </c>
      <c r="S1822">
        <f t="shared" si="86"/>
        <v>2017</v>
      </c>
    </row>
    <row r="1823" spans="1:19" ht="45" x14ac:dyDescent="0.25">
      <c r="A1823">
        <v>3145</v>
      </c>
      <c r="B1823" s="3" t="s">
        <v>3145</v>
      </c>
      <c r="C1823" s="3" t="s">
        <v>7255</v>
      </c>
      <c r="D1823" s="6">
        <v>25000</v>
      </c>
      <c r="E1823" s="8">
        <v>0</v>
      </c>
      <c r="F1823" t="s">
        <v>8221</v>
      </c>
      <c r="G1823" t="s">
        <v>8223</v>
      </c>
      <c r="H1823" t="s">
        <v>8245</v>
      </c>
      <c r="I1823">
        <v>1490659134</v>
      </c>
      <c r="J1823">
        <v>1485478734</v>
      </c>
      <c r="K1823" t="b">
        <v>0</v>
      </c>
      <c r="L1823">
        <v>0</v>
      </c>
      <c r="M1823" t="b">
        <v>0</v>
      </c>
      <c r="N1823" t="s">
        <v>8269</v>
      </c>
      <c r="O1823" s="10" t="s">
        <v>8312</v>
      </c>
      <c r="P1823" t="s">
        <v>8313</v>
      </c>
      <c r="Q1823" s="15">
        <f t="shared" si="84"/>
        <v>42762.040902777779</v>
      </c>
      <c r="R1823" s="17">
        <f t="shared" si="85"/>
        <v>42821.999236111107</v>
      </c>
      <c r="S1823">
        <f t="shared" si="86"/>
        <v>2017</v>
      </c>
    </row>
    <row r="1824" spans="1:19" ht="45" x14ac:dyDescent="0.25">
      <c r="A1824">
        <v>3146</v>
      </c>
      <c r="B1824" s="3" t="s">
        <v>3146</v>
      </c>
      <c r="C1824" s="3" t="s">
        <v>7256</v>
      </c>
      <c r="D1824" s="6">
        <v>50000</v>
      </c>
      <c r="E1824" s="8">
        <v>5250</v>
      </c>
      <c r="F1824" t="s">
        <v>8221</v>
      </c>
      <c r="G1824" t="s">
        <v>8237</v>
      </c>
      <c r="H1824" t="s">
        <v>8255</v>
      </c>
      <c r="I1824">
        <v>1492356166</v>
      </c>
      <c r="J1824">
        <v>1488471766</v>
      </c>
      <c r="K1824" t="b">
        <v>0</v>
      </c>
      <c r="L1824">
        <v>12</v>
      </c>
      <c r="M1824" t="b">
        <v>0</v>
      </c>
      <c r="N1824" t="s">
        <v>8269</v>
      </c>
      <c r="O1824" s="10" t="s">
        <v>8312</v>
      </c>
      <c r="P1824" t="s">
        <v>8313</v>
      </c>
      <c r="Q1824" s="15">
        <f t="shared" si="84"/>
        <v>42796.682476851856</v>
      </c>
      <c r="R1824" s="17">
        <f t="shared" si="85"/>
        <v>42841.640810185185</v>
      </c>
      <c r="S1824">
        <f t="shared" si="86"/>
        <v>2017</v>
      </c>
    </row>
    <row r="1825" spans="1:19" ht="60" x14ac:dyDescent="0.25">
      <c r="A1825">
        <v>520</v>
      </c>
      <c r="B1825" s="3" t="s">
        <v>521</v>
      </c>
      <c r="C1825" s="3" t="s">
        <v>4630</v>
      </c>
      <c r="D1825" s="6">
        <v>5000</v>
      </c>
      <c r="E1825" s="8">
        <v>5105</v>
      </c>
      <c r="F1825" t="s">
        <v>8218</v>
      </c>
      <c r="G1825" t="s">
        <v>8224</v>
      </c>
      <c r="H1825" t="s">
        <v>8246</v>
      </c>
      <c r="I1825">
        <v>1449766261</v>
      </c>
      <c r="J1825">
        <v>1447174261</v>
      </c>
      <c r="K1825" t="b">
        <v>0</v>
      </c>
      <c r="L1825">
        <v>34</v>
      </c>
      <c r="M1825" t="b">
        <v>1</v>
      </c>
      <c r="N1825" t="s">
        <v>8269</v>
      </c>
      <c r="O1825" s="10" t="s">
        <v>8312</v>
      </c>
      <c r="P1825" t="s">
        <v>8313</v>
      </c>
      <c r="Q1825" s="15">
        <f t="shared" si="84"/>
        <v>42318.702094907407</v>
      </c>
      <c r="R1825" s="17">
        <f t="shared" si="85"/>
        <v>42348.702094907407</v>
      </c>
      <c r="S1825">
        <f t="shared" si="86"/>
        <v>2015</v>
      </c>
    </row>
    <row r="1826" spans="1:19" ht="60" x14ac:dyDescent="0.25">
      <c r="A1826">
        <v>521</v>
      </c>
      <c r="B1826" s="3" t="s">
        <v>522</v>
      </c>
      <c r="C1826" s="3" t="s">
        <v>4631</v>
      </c>
      <c r="D1826" s="6">
        <v>5000</v>
      </c>
      <c r="E1826" s="8">
        <v>5232</v>
      </c>
      <c r="F1826" t="s">
        <v>8218</v>
      </c>
      <c r="G1826" t="s">
        <v>8223</v>
      </c>
      <c r="H1826" t="s">
        <v>8245</v>
      </c>
      <c r="I1826">
        <v>1477976340</v>
      </c>
      <c r="J1826">
        <v>1475460819</v>
      </c>
      <c r="K1826" t="b">
        <v>0</v>
      </c>
      <c r="L1826">
        <v>56</v>
      </c>
      <c r="M1826" t="b">
        <v>1</v>
      </c>
      <c r="N1826" t="s">
        <v>8269</v>
      </c>
      <c r="O1826" s="10" t="s">
        <v>8312</v>
      </c>
      <c r="P1826" t="s">
        <v>8313</v>
      </c>
      <c r="Q1826" s="15">
        <f t="shared" si="84"/>
        <v>42646.092812499999</v>
      </c>
      <c r="R1826" s="17">
        <f t="shared" si="85"/>
        <v>42675.207638888889</v>
      </c>
      <c r="S1826">
        <f t="shared" si="86"/>
        <v>2016</v>
      </c>
    </row>
    <row r="1827" spans="1:19" ht="45" x14ac:dyDescent="0.25">
      <c r="A1827">
        <v>522</v>
      </c>
      <c r="B1827" s="3" t="s">
        <v>523</v>
      </c>
      <c r="C1827" s="3" t="s">
        <v>4632</v>
      </c>
      <c r="D1827" s="6">
        <v>3000</v>
      </c>
      <c r="E1827" s="8">
        <v>3440</v>
      </c>
      <c r="F1827" t="s">
        <v>8218</v>
      </c>
      <c r="G1827" t="s">
        <v>8223</v>
      </c>
      <c r="H1827" t="s">
        <v>8245</v>
      </c>
      <c r="I1827">
        <v>1458518325</v>
      </c>
      <c r="J1827">
        <v>1456793925</v>
      </c>
      <c r="K1827" t="b">
        <v>0</v>
      </c>
      <c r="L1827">
        <v>31</v>
      </c>
      <c r="M1827" t="b">
        <v>1</v>
      </c>
      <c r="N1827" t="s">
        <v>8269</v>
      </c>
      <c r="O1827" s="10" t="s">
        <v>8312</v>
      </c>
      <c r="P1827" t="s">
        <v>8313</v>
      </c>
      <c r="Q1827" s="15">
        <f t="shared" si="84"/>
        <v>42430.040798611109</v>
      </c>
      <c r="R1827" s="17">
        <f t="shared" si="85"/>
        <v>42449.999131944445</v>
      </c>
      <c r="S1827">
        <f t="shared" si="86"/>
        <v>2016</v>
      </c>
    </row>
    <row r="1828" spans="1:19" ht="60" x14ac:dyDescent="0.25">
      <c r="A1828">
        <v>523</v>
      </c>
      <c r="B1828" s="3" t="s">
        <v>524</v>
      </c>
      <c r="C1828" s="3" t="s">
        <v>4633</v>
      </c>
      <c r="D1828" s="6">
        <v>5000</v>
      </c>
      <c r="E1828" s="8">
        <v>6030</v>
      </c>
      <c r="F1828" t="s">
        <v>8218</v>
      </c>
      <c r="G1828" t="s">
        <v>8223</v>
      </c>
      <c r="H1828" t="s">
        <v>8245</v>
      </c>
      <c r="I1828">
        <v>1442805076</v>
      </c>
      <c r="J1828">
        <v>1440213076</v>
      </c>
      <c r="K1828" t="b">
        <v>0</v>
      </c>
      <c r="L1828">
        <v>84</v>
      </c>
      <c r="M1828" t="b">
        <v>1</v>
      </c>
      <c r="N1828" t="s">
        <v>8269</v>
      </c>
      <c r="O1828" s="10" t="s">
        <v>8312</v>
      </c>
      <c r="P1828" t="s">
        <v>8313</v>
      </c>
      <c r="Q1828" s="15">
        <f t="shared" si="84"/>
        <v>42238.13282407407</v>
      </c>
      <c r="R1828" s="17">
        <f t="shared" si="85"/>
        <v>42268.13282407407</v>
      </c>
      <c r="S1828">
        <f t="shared" si="86"/>
        <v>2015</v>
      </c>
    </row>
    <row r="1829" spans="1:19" ht="60" x14ac:dyDescent="0.25">
      <c r="A1829">
        <v>524</v>
      </c>
      <c r="B1829" s="3" t="s">
        <v>525</v>
      </c>
      <c r="C1829" s="3" t="s">
        <v>4634</v>
      </c>
      <c r="D1829" s="6">
        <v>3500</v>
      </c>
      <c r="E1829" s="8">
        <v>3803.55</v>
      </c>
      <c r="F1829" t="s">
        <v>8218</v>
      </c>
      <c r="G1829" t="s">
        <v>8224</v>
      </c>
      <c r="H1829" t="s">
        <v>8246</v>
      </c>
      <c r="I1829">
        <v>1464801169</v>
      </c>
      <c r="J1829">
        <v>1462209169</v>
      </c>
      <c r="K1829" t="b">
        <v>0</v>
      </c>
      <c r="L1829">
        <v>130</v>
      </c>
      <c r="M1829" t="b">
        <v>1</v>
      </c>
      <c r="N1829" t="s">
        <v>8269</v>
      </c>
      <c r="O1829" s="10" t="s">
        <v>8312</v>
      </c>
      <c r="P1829" t="s">
        <v>8313</v>
      </c>
      <c r="Q1829" s="15">
        <f t="shared" si="84"/>
        <v>42492.717233796298</v>
      </c>
      <c r="R1829" s="17">
        <f t="shared" si="85"/>
        <v>42522.717233796298</v>
      </c>
      <c r="S1829">
        <f t="shared" si="86"/>
        <v>2016</v>
      </c>
    </row>
    <row r="1830" spans="1:19" ht="60" x14ac:dyDescent="0.25">
      <c r="A1830">
        <v>525</v>
      </c>
      <c r="B1830" s="3" t="s">
        <v>526</v>
      </c>
      <c r="C1830" s="3" t="s">
        <v>4635</v>
      </c>
      <c r="D1830" s="6">
        <v>12000</v>
      </c>
      <c r="E1830" s="8">
        <v>12000</v>
      </c>
      <c r="F1830" t="s">
        <v>8218</v>
      </c>
      <c r="G1830" t="s">
        <v>8223</v>
      </c>
      <c r="H1830" t="s">
        <v>8245</v>
      </c>
      <c r="I1830">
        <v>1410601041</v>
      </c>
      <c r="J1830">
        <v>1406713041</v>
      </c>
      <c r="K1830" t="b">
        <v>0</v>
      </c>
      <c r="L1830">
        <v>12</v>
      </c>
      <c r="M1830" t="b">
        <v>1</v>
      </c>
      <c r="N1830" t="s">
        <v>8269</v>
      </c>
      <c r="O1830" s="10" t="s">
        <v>8312</v>
      </c>
      <c r="P1830" t="s">
        <v>8313</v>
      </c>
      <c r="Q1830" s="15">
        <f t="shared" si="84"/>
        <v>41850.400937500002</v>
      </c>
      <c r="R1830" s="17">
        <f t="shared" si="85"/>
        <v>41895.400937500002</v>
      </c>
      <c r="S1830">
        <f t="shared" si="86"/>
        <v>2014</v>
      </c>
    </row>
    <row r="1831" spans="1:19" ht="45" x14ac:dyDescent="0.25">
      <c r="A1831">
        <v>526</v>
      </c>
      <c r="B1831" s="3" t="s">
        <v>527</v>
      </c>
      <c r="C1831" s="3" t="s">
        <v>4636</v>
      </c>
      <c r="D1831" s="6">
        <v>1500</v>
      </c>
      <c r="E1831" s="8">
        <v>1710</v>
      </c>
      <c r="F1831" t="s">
        <v>8218</v>
      </c>
      <c r="G1831" t="s">
        <v>8224</v>
      </c>
      <c r="H1831" t="s">
        <v>8246</v>
      </c>
      <c r="I1831">
        <v>1438966800</v>
      </c>
      <c r="J1831">
        <v>1436278344</v>
      </c>
      <c r="K1831" t="b">
        <v>0</v>
      </c>
      <c r="L1831">
        <v>23</v>
      </c>
      <c r="M1831" t="b">
        <v>1</v>
      </c>
      <c r="N1831" t="s">
        <v>8269</v>
      </c>
      <c r="O1831" s="10" t="s">
        <v>8312</v>
      </c>
      <c r="P1831" t="s">
        <v>8313</v>
      </c>
      <c r="Q1831" s="15">
        <f t="shared" si="84"/>
        <v>42192.591944444444</v>
      </c>
      <c r="R1831" s="17">
        <f t="shared" si="85"/>
        <v>42223.708333333328</v>
      </c>
      <c r="S1831">
        <f t="shared" si="86"/>
        <v>2015</v>
      </c>
    </row>
    <row r="1832" spans="1:19" ht="60" x14ac:dyDescent="0.25">
      <c r="A1832">
        <v>527</v>
      </c>
      <c r="B1832" s="3" t="s">
        <v>528</v>
      </c>
      <c r="C1832" s="3" t="s">
        <v>4637</v>
      </c>
      <c r="D1832" s="6">
        <v>10000</v>
      </c>
      <c r="E1832" s="8">
        <v>10085</v>
      </c>
      <c r="F1832" t="s">
        <v>8218</v>
      </c>
      <c r="G1832" t="s">
        <v>8223</v>
      </c>
      <c r="H1832" t="s">
        <v>8245</v>
      </c>
      <c r="I1832">
        <v>1487347500</v>
      </c>
      <c r="J1832">
        <v>1484715366</v>
      </c>
      <c r="K1832" t="b">
        <v>0</v>
      </c>
      <c r="L1832">
        <v>158</v>
      </c>
      <c r="M1832" t="b">
        <v>1</v>
      </c>
      <c r="N1832" t="s">
        <v>8269</v>
      </c>
      <c r="O1832" s="10" t="s">
        <v>8312</v>
      </c>
      <c r="P1832" t="s">
        <v>8313</v>
      </c>
      <c r="Q1832" s="15">
        <f t="shared" si="84"/>
        <v>42753.205625000002</v>
      </c>
      <c r="R1832" s="17">
        <f t="shared" si="85"/>
        <v>42783.670138888891</v>
      </c>
      <c r="S1832">
        <f t="shared" si="86"/>
        <v>2017</v>
      </c>
    </row>
    <row r="1833" spans="1:19" ht="30" x14ac:dyDescent="0.25">
      <c r="A1833">
        <v>528</v>
      </c>
      <c r="B1833" s="3" t="s">
        <v>529</v>
      </c>
      <c r="C1833" s="3" t="s">
        <v>4638</v>
      </c>
      <c r="D1833" s="6">
        <v>1150</v>
      </c>
      <c r="E1833" s="8">
        <v>1330</v>
      </c>
      <c r="F1833" t="s">
        <v>8218</v>
      </c>
      <c r="G1833" t="s">
        <v>8223</v>
      </c>
      <c r="H1833" t="s">
        <v>8245</v>
      </c>
      <c r="I1833">
        <v>1434921600</v>
      </c>
      <c r="J1833">
        <v>1433109907</v>
      </c>
      <c r="K1833" t="b">
        <v>0</v>
      </c>
      <c r="L1833">
        <v>30</v>
      </c>
      <c r="M1833" t="b">
        <v>1</v>
      </c>
      <c r="N1833" t="s">
        <v>8269</v>
      </c>
      <c r="O1833" s="10" t="s">
        <v>8312</v>
      </c>
      <c r="P1833" t="s">
        <v>8313</v>
      </c>
      <c r="Q1833" s="15">
        <f t="shared" si="84"/>
        <v>42155.920219907406</v>
      </c>
      <c r="R1833" s="17">
        <f t="shared" si="85"/>
        <v>42176.888888888891</v>
      </c>
      <c r="S1833">
        <f t="shared" si="86"/>
        <v>2015</v>
      </c>
    </row>
    <row r="1834" spans="1:19" ht="60" x14ac:dyDescent="0.25">
      <c r="A1834">
        <v>529</v>
      </c>
      <c r="B1834" s="3" t="s">
        <v>530</v>
      </c>
      <c r="C1834" s="3" t="s">
        <v>4639</v>
      </c>
      <c r="D1834" s="6">
        <v>1200</v>
      </c>
      <c r="E1834" s="8">
        <v>1565</v>
      </c>
      <c r="F1834" t="s">
        <v>8218</v>
      </c>
      <c r="G1834" t="s">
        <v>8228</v>
      </c>
      <c r="H1834" t="s">
        <v>8250</v>
      </c>
      <c r="I1834">
        <v>1484110800</v>
      </c>
      <c r="J1834">
        <v>1482281094</v>
      </c>
      <c r="K1834" t="b">
        <v>0</v>
      </c>
      <c r="L1834">
        <v>18</v>
      </c>
      <c r="M1834" t="b">
        <v>1</v>
      </c>
      <c r="N1834" t="s">
        <v>8269</v>
      </c>
      <c r="O1834" s="10" t="s">
        <v>8312</v>
      </c>
      <c r="P1834" t="s">
        <v>8313</v>
      </c>
      <c r="Q1834" s="15">
        <f t="shared" si="84"/>
        <v>42725.031180555554</v>
      </c>
      <c r="R1834" s="17">
        <f t="shared" si="85"/>
        <v>42746.208333333328</v>
      </c>
      <c r="S1834">
        <f t="shared" si="86"/>
        <v>2016</v>
      </c>
    </row>
    <row r="1835" spans="1:19" ht="60" x14ac:dyDescent="0.25">
      <c r="A1835">
        <v>530</v>
      </c>
      <c r="B1835" s="3" t="s">
        <v>531</v>
      </c>
      <c r="C1835" s="3" t="s">
        <v>4640</v>
      </c>
      <c r="D1835" s="6">
        <v>3405</v>
      </c>
      <c r="E1835" s="8">
        <v>3670</v>
      </c>
      <c r="F1835" t="s">
        <v>8218</v>
      </c>
      <c r="G1835" t="s">
        <v>8223</v>
      </c>
      <c r="H1835" t="s">
        <v>8245</v>
      </c>
      <c r="I1835">
        <v>1435111200</v>
      </c>
      <c r="J1835">
        <v>1433254268</v>
      </c>
      <c r="K1835" t="b">
        <v>0</v>
      </c>
      <c r="L1835">
        <v>29</v>
      </c>
      <c r="M1835" t="b">
        <v>1</v>
      </c>
      <c r="N1835" t="s">
        <v>8269</v>
      </c>
      <c r="O1835" s="10" t="s">
        <v>8312</v>
      </c>
      <c r="P1835" t="s">
        <v>8313</v>
      </c>
      <c r="Q1835" s="15">
        <f t="shared" si="84"/>
        <v>42157.591064814813</v>
      </c>
      <c r="R1835" s="17">
        <f t="shared" si="85"/>
        <v>42179.083333333328</v>
      </c>
      <c r="S1835">
        <f t="shared" si="86"/>
        <v>2015</v>
      </c>
    </row>
    <row r="1836" spans="1:19" ht="60" x14ac:dyDescent="0.25">
      <c r="A1836">
        <v>531</v>
      </c>
      <c r="B1836" s="3" t="s">
        <v>532</v>
      </c>
      <c r="C1836" s="3" t="s">
        <v>4641</v>
      </c>
      <c r="D1836" s="6">
        <v>4000</v>
      </c>
      <c r="E1836" s="8">
        <v>4000</v>
      </c>
      <c r="F1836" t="s">
        <v>8218</v>
      </c>
      <c r="G1836" t="s">
        <v>8223</v>
      </c>
      <c r="H1836" t="s">
        <v>8245</v>
      </c>
      <c r="I1836">
        <v>1481957940</v>
      </c>
      <c r="J1836">
        <v>1478050429</v>
      </c>
      <c r="K1836" t="b">
        <v>0</v>
      </c>
      <c r="L1836">
        <v>31</v>
      </c>
      <c r="M1836" t="b">
        <v>1</v>
      </c>
      <c r="N1836" t="s">
        <v>8269</v>
      </c>
      <c r="O1836" s="10" t="s">
        <v>8312</v>
      </c>
      <c r="P1836" t="s">
        <v>8313</v>
      </c>
      <c r="Q1836" s="15">
        <f t="shared" si="84"/>
        <v>42676.065150462964</v>
      </c>
      <c r="R1836" s="17">
        <f t="shared" si="85"/>
        <v>42721.290972222225</v>
      </c>
      <c r="S1836">
        <f t="shared" si="86"/>
        <v>2016</v>
      </c>
    </row>
    <row r="1837" spans="1:19" ht="60" x14ac:dyDescent="0.25">
      <c r="A1837">
        <v>532</v>
      </c>
      <c r="B1837" s="3" t="s">
        <v>533</v>
      </c>
      <c r="C1837" s="3" t="s">
        <v>4642</v>
      </c>
      <c r="D1837" s="6">
        <v>10000</v>
      </c>
      <c r="E1837" s="8">
        <v>12325</v>
      </c>
      <c r="F1837" t="s">
        <v>8218</v>
      </c>
      <c r="G1837" t="s">
        <v>8223</v>
      </c>
      <c r="H1837" t="s">
        <v>8245</v>
      </c>
      <c r="I1837">
        <v>1463098208</v>
      </c>
      <c r="J1837">
        <v>1460506208</v>
      </c>
      <c r="K1837" t="b">
        <v>0</v>
      </c>
      <c r="L1837">
        <v>173</v>
      </c>
      <c r="M1837" t="b">
        <v>1</v>
      </c>
      <c r="N1837" t="s">
        <v>8269</v>
      </c>
      <c r="O1837" s="10" t="s">
        <v>8312</v>
      </c>
      <c r="P1837" t="s">
        <v>8313</v>
      </c>
      <c r="Q1837" s="15">
        <f t="shared" si="84"/>
        <v>42473.007037037038</v>
      </c>
      <c r="R1837" s="17">
        <f t="shared" si="85"/>
        <v>42503.007037037038</v>
      </c>
      <c r="S1837">
        <f t="shared" si="86"/>
        <v>2016</v>
      </c>
    </row>
    <row r="1838" spans="1:19" ht="60" x14ac:dyDescent="0.25">
      <c r="A1838">
        <v>533</v>
      </c>
      <c r="B1838" s="3" t="s">
        <v>534</v>
      </c>
      <c r="C1838" s="3" t="s">
        <v>4643</v>
      </c>
      <c r="D1838" s="6">
        <v>2000</v>
      </c>
      <c r="E1838" s="8">
        <v>2004</v>
      </c>
      <c r="F1838" t="s">
        <v>8218</v>
      </c>
      <c r="G1838" t="s">
        <v>8224</v>
      </c>
      <c r="H1838" t="s">
        <v>8246</v>
      </c>
      <c r="I1838">
        <v>1463394365</v>
      </c>
      <c r="J1838">
        <v>1461320765</v>
      </c>
      <c r="K1838" t="b">
        <v>0</v>
      </c>
      <c r="L1838">
        <v>17</v>
      </c>
      <c r="M1838" t="b">
        <v>1</v>
      </c>
      <c r="N1838" t="s">
        <v>8269</v>
      </c>
      <c r="O1838" s="10" t="s">
        <v>8312</v>
      </c>
      <c r="P1838" t="s">
        <v>8313</v>
      </c>
      <c r="Q1838" s="15">
        <f t="shared" si="84"/>
        <v>42482.43478009259</v>
      </c>
      <c r="R1838" s="17">
        <f t="shared" si="85"/>
        <v>42506.43478009259</v>
      </c>
      <c r="S1838">
        <f t="shared" si="86"/>
        <v>2016</v>
      </c>
    </row>
    <row r="1839" spans="1:19" ht="60" x14ac:dyDescent="0.25">
      <c r="A1839">
        <v>534</v>
      </c>
      <c r="B1839" s="3" t="s">
        <v>535</v>
      </c>
      <c r="C1839" s="3" t="s">
        <v>4644</v>
      </c>
      <c r="D1839" s="6">
        <v>15000</v>
      </c>
      <c r="E1839" s="8">
        <v>15700</v>
      </c>
      <c r="F1839" t="s">
        <v>8218</v>
      </c>
      <c r="G1839" t="s">
        <v>8233</v>
      </c>
      <c r="H1839" t="s">
        <v>8253</v>
      </c>
      <c r="I1839">
        <v>1446418800</v>
      </c>
      <c r="J1839">
        <v>1443036470</v>
      </c>
      <c r="K1839" t="b">
        <v>0</v>
      </c>
      <c r="L1839">
        <v>48</v>
      </c>
      <c r="M1839" t="b">
        <v>1</v>
      </c>
      <c r="N1839" t="s">
        <v>8269</v>
      </c>
      <c r="O1839" s="10" t="s">
        <v>8312</v>
      </c>
      <c r="P1839" t="s">
        <v>8313</v>
      </c>
      <c r="Q1839" s="15">
        <f t="shared" si="84"/>
        <v>42270.810995370368</v>
      </c>
      <c r="R1839" s="17">
        <f t="shared" si="85"/>
        <v>42309.958333333328</v>
      </c>
      <c r="S1839">
        <f t="shared" si="86"/>
        <v>2015</v>
      </c>
    </row>
    <row r="1840" spans="1:19" ht="45" x14ac:dyDescent="0.25">
      <c r="A1840">
        <v>535</v>
      </c>
      <c r="B1840" s="3" t="s">
        <v>536</v>
      </c>
      <c r="C1840" s="3" t="s">
        <v>4645</v>
      </c>
      <c r="D1840" s="6">
        <v>2000</v>
      </c>
      <c r="E1840" s="8">
        <v>2050</v>
      </c>
      <c r="F1840" t="s">
        <v>8218</v>
      </c>
      <c r="G1840" t="s">
        <v>8224</v>
      </c>
      <c r="H1840" t="s">
        <v>8246</v>
      </c>
      <c r="I1840">
        <v>1483707905</v>
      </c>
      <c r="J1840">
        <v>1481115905</v>
      </c>
      <c r="K1840" t="b">
        <v>0</v>
      </c>
      <c r="L1840">
        <v>59</v>
      </c>
      <c r="M1840" t="b">
        <v>1</v>
      </c>
      <c r="N1840" t="s">
        <v>8269</v>
      </c>
      <c r="O1840" s="10" t="s">
        <v>8312</v>
      </c>
      <c r="P1840" t="s">
        <v>8313</v>
      </c>
      <c r="Q1840" s="15">
        <f t="shared" si="84"/>
        <v>42711.545196759253</v>
      </c>
      <c r="R1840" s="17">
        <f t="shared" si="85"/>
        <v>42741.545196759253</v>
      </c>
      <c r="S1840">
        <f t="shared" si="86"/>
        <v>2016</v>
      </c>
    </row>
    <row r="1841" spans="1:19" ht="60" x14ac:dyDescent="0.25">
      <c r="A1841">
        <v>536</v>
      </c>
      <c r="B1841" s="3" t="s">
        <v>537</v>
      </c>
      <c r="C1841" s="3" t="s">
        <v>4646</v>
      </c>
      <c r="D1841" s="6">
        <v>3300</v>
      </c>
      <c r="E1841" s="8">
        <v>3902.5</v>
      </c>
      <c r="F1841" t="s">
        <v>8218</v>
      </c>
      <c r="G1841" t="s">
        <v>8224</v>
      </c>
      <c r="H1841" t="s">
        <v>8246</v>
      </c>
      <c r="I1841">
        <v>1438624800</v>
      </c>
      <c r="J1841">
        <v>1435133807</v>
      </c>
      <c r="K1841" t="b">
        <v>0</v>
      </c>
      <c r="L1841">
        <v>39</v>
      </c>
      <c r="M1841" t="b">
        <v>1</v>
      </c>
      <c r="N1841" t="s">
        <v>8269</v>
      </c>
      <c r="O1841" s="10" t="s">
        <v>8312</v>
      </c>
      <c r="P1841" t="s">
        <v>8313</v>
      </c>
      <c r="Q1841" s="15">
        <f t="shared" si="84"/>
        <v>42179.344988425932</v>
      </c>
      <c r="R1841" s="17">
        <f t="shared" si="85"/>
        <v>42219.75</v>
      </c>
      <c r="S1841">
        <f t="shared" si="86"/>
        <v>2015</v>
      </c>
    </row>
    <row r="1842" spans="1:19" ht="60" x14ac:dyDescent="0.25">
      <c r="A1842">
        <v>537</v>
      </c>
      <c r="B1842" s="3" t="s">
        <v>538</v>
      </c>
      <c r="C1842" s="3" t="s">
        <v>4647</v>
      </c>
      <c r="D1842" s="6">
        <v>2000</v>
      </c>
      <c r="E1842" s="8">
        <v>2410</v>
      </c>
      <c r="F1842" t="s">
        <v>8218</v>
      </c>
      <c r="G1842" t="s">
        <v>8223</v>
      </c>
      <c r="H1842" t="s">
        <v>8245</v>
      </c>
      <c r="I1842">
        <v>1446665191</v>
      </c>
      <c r="J1842">
        <v>1444069591</v>
      </c>
      <c r="K1842" t="b">
        <v>0</v>
      </c>
      <c r="L1842">
        <v>59</v>
      </c>
      <c r="M1842" t="b">
        <v>1</v>
      </c>
      <c r="N1842" t="s">
        <v>8269</v>
      </c>
      <c r="O1842" s="10" t="s">
        <v>8312</v>
      </c>
      <c r="P1842" t="s">
        <v>8313</v>
      </c>
      <c r="Q1842" s="15">
        <f t="shared" si="84"/>
        <v>42282.768414351856</v>
      </c>
      <c r="R1842" s="17">
        <f t="shared" si="85"/>
        <v>42312.810081018513</v>
      </c>
      <c r="S1842">
        <f t="shared" si="86"/>
        <v>2015</v>
      </c>
    </row>
    <row r="1843" spans="1:19" ht="60" x14ac:dyDescent="0.25">
      <c r="A1843">
        <v>538</v>
      </c>
      <c r="B1843" s="3" t="s">
        <v>539</v>
      </c>
      <c r="C1843" s="3" t="s">
        <v>4648</v>
      </c>
      <c r="D1843" s="6">
        <v>5000</v>
      </c>
      <c r="E1843" s="8">
        <v>15121</v>
      </c>
      <c r="F1843" t="s">
        <v>8218</v>
      </c>
      <c r="G1843" t="s">
        <v>8223</v>
      </c>
      <c r="H1843" t="s">
        <v>8245</v>
      </c>
      <c r="I1843">
        <v>1463166263</v>
      </c>
      <c r="J1843">
        <v>1460574263</v>
      </c>
      <c r="K1843" t="b">
        <v>0</v>
      </c>
      <c r="L1843">
        <v>60</v>
      </c>
      <c r="M1843" t="b">
        <v>1</v>
      </c>
      <c r="N1843" t="s">
        <v>8269</v>
      </c>
      <c r="O1843" s="10" t="s">
        <v>8312</v>
      </c>
      <c r="P1843" t="s">
        <v>8313</v>
      </c>
      <c r="Q1843" s="15">
        <f t="shared" si="84"/>
        <v>42473.794710648144</v>
      </c>
      <c r="R1843" s="17">
        <f t="shared" si="85"/>
        <v>42503.794710648144</v>
      </c>
      <c r="S1843">
        <f t="shared" si="86"/>
        <v>2016</v>
      </c>
    </row>
    <row r="1844" spans="1:19" ht="45" x14ac:dyDescent="0.25">
      <c r="A1844">
        <v>539</v>
      </c>
      <c r="B1844" s="3" t="s">
        <v>540</v>
      </c>
      <c r="C1844" s="3" t="s">
        <v>4649</v>
      </c>
      <c r="D1844" s="6">
        <v>500</v>
      </c>
      <c r="E1844" s="8">
        <v>503.22</v>
      </c>
      <c r="F1844" t="s">
        <v>8218</v>
      </c>
      <c r="G1844" t="s">
        <v>8224</v>
      </c>
      <c r="H1844" t="s">
        <v>8246</v>
      </c>
      <c r="I1844">
        <v>1467681107</v>
      </c>
      <c r="J1844">
        <v>1465866707</v>
      </c>
      <c r="K1844" t="b">
        <v>0</v>
      </c>
      <c r="L1844">
        <v>20</v>
      </c>
      <c r="M1844" t="b">
        <v>1</v>
      </c>
      <c r="N1844" t="s">
        <v>8269</v>
      </c>
      <c r="O1844" s="10" t="s">
        <v>8312</v>
      </c>
      <c r="P1844" t="s">
        <v>8313</v>
      </c>
      <c r="Q1844" s="15">
        <f t="shared" si="84"/>
        <v>42535.049849537041</v>
      </c>
      <c r="R1844" s="17">
        <f t="shared" si="85"/>
        <v>42556.049849537041</v>
      </c>
      <c r="S1844">
        <f t="shared" si="86"/>
        <v>2016</v>
      </c>
    </row>
    <row r="1845" spans="1:19" ht="60" x14ac:dyDescent="0.25">
      <c r="A1845">
        <v>1284</v>
      </c>
      <c r="B1845" s="3" t="s">
        <v>1285</v>
      </c>
      <c r="C1845" s="3" t="s">
        <v>5394</v>
      </c>
      <c r="D1845" s="6">
        <v>2000</v>
      </c>
      <c r="E1845" s="8">
        <v>2020</v>
      </c>
      <c r="F1845" t="s">
        <v>8218</v>
      </c>
      <c r="G1845" t="s">
        <v>8223</v>
      </c>
      <c r="H1845" t="s">
        <v>8245</v>
      </c>
      <c r="I1845">
        <v>1483203540</v>
      </c>
      <c r="J1845">
        <v>1481175482</v>
      </c>
      <c r="K1845" t="b">
        <v>0</v>
      </c>
      <c r="L1845">
        <v>31</v>
      </c>
      <c r="M1845" t="b">
        <v>1</v>
      </c>
      <c r="N1845" t="s">
        <v>8269</v>
      </c>
      <c r="O1845" s="10" t="s">
        <v>8312</v>
      </c>
      <c r="P1845" t="s">
        <v>8313</v>
      </c>
      <c r="Q1845" s="15">
        <f t="shared" si="84"/>
        <v>42712.23474537037</v>
      </c>
      <c r="R1845" s="17">
        <f t="shared" si="85"/>
        <v>42735.707638888889</v>
      </c>
      <c r="S1845">
        <f t="shared" si="86"/>
        <v>2016</v>
      </c>
    </row>
    <row r="1846" spans="1:19" ht="60" x14ac:dyDescent="0.25">
      <c r="A1846">
        <v>1285</v>
      </c>
      <c r="B1846" s="3" t="s">
        <v>1286</v>
      </c>
      <c r="C1846" s="3" t="s">
        <v>5395</v>
      </c>
      <c r="D1846" s="6">
        <v>2000</v>
      </c>
      <c r="E1846" s="8">
        <v>2033</v>
      </c>
      <c r="F1846" t="s">
        <v>8218</v>
      </c>
      <c r="G1846" t="s">
        <v>8224</v>
      </c>
      <c r="H1846" t="s">
        <v>8246</v>
      </c>
      <c r="I1846">
        <v>1434808775</v>
      </c>
      <c r="J1846">
        <v>1433512775</v>
      </c>
      <c r="K1846" t="b">
        <v>0</v>
      </c>
      <c r="L1846">
        <v>63</v>
      </c>
      <c r="M1846" t="b">
        <v>1</v>
      </c>
      <c r="N1846" t="s">
        <v>8269</v>
      </c>
      <c r="O1846" s="10" t="s">
        <v>8312</v>
      </c>
      <c r="P1846" t="s">
        <v>8313</v>
      </c>
      <c r="Q1846" s="15">
        <f t="shared" si="84"/>
        <v>42160.583043981482</v>
      </c>
      <c r="R1846" s="17">
        <f t="shared" si="85"/>
        <v>42175.583043981482</v>
      </c>
      <c r="S1846">
        <f t="shared" si="86"/>
        <v>2015</v>
      </c>
    </row>
    <row r="1847" spans="1:19" ht="45" x14ac:dyDescent="0.25">
      <c r="A1847">
        <v>1286</v>
      </c>
      <c r="B1847" s="3" t="s">
        <v>1287</v>
      </c>
      <c r="C1847" s="3" t="s">
        <v>5396</v>
      </c>
      <c r="D1847" s="6">
        <v>1500</v>
      </c>
      <c r="E1847" s="8">
        <v>1625</v>
      </c>
      <c r="F1847" t="s">
        <v>8218</v>
      </c>
      <c r="G1847" t="s">
        <v>8224</v>
      </c>
      <c r="H1847" t="s">
        <v>8246</v>
      </c>
      <c r="I1847">
        <v>1424181600</v>
      </c>
      <c r="J1847">
        <v>1423041227</v>
      </c>
      <c r="K1847" t="b">
        <v>0</v>
      </c>
      <c r="L1847">
        <v>20</v>
      </c>
      <c r="M1847" t="b">
        <v>1</v>
      </c>
      <c r="N1847" t="s">
        <v>8269</v>
      </c>
      <c r="O1847" s="10" t="s">
        <v>8312</v>
      </c>
      <c r="P1847" t="s">
        <v>8313</v>
      </c>
      <c r="Q1847" s="15">
        <f t="shared" si="84"/>
        <v>42039.384571759263</v>
      </c>
      <c r="R1847" s="17">
        <f t="shared" si="85"/>
        <v>42052.583333333328</v>
      </c>
      <c r="S1847">
        <f t="shared" si="86"/>
        <v>2015</v>
      </c>
    </row>
    <row r="1848" spans="1:19" ht="90" x14ac:dyDescent="0.25">
      <c r="A1848">
        <v>1287</v>
      </c>
      <c r="B1848" s="3" t="s">
        <v>1288</v>
      </c>
      <c r="C1848" s="3" t="s">
        <v>5397</v>
      </c>
      <c r="D1848" s="6">
        <v>250</v>
      </c>
      <c r="E1848" s="8">
        <v>605</v>
      </c>
      <c r="F1848" t="s">
        <v>8218</v>
      </c>
      <c r="G1848" t="s">
        <v>8224</v>
      </c>
      <c r="H1848" t="s">
        <v>8246</v>
      </c>
      <c r="I1848">
        <v>1434120856</v>
      </c>
      <c r="J1848">
        <v>1428936856</v>
      </c>
      <c r="K1848" t="b">
        <v>0</v>
      </c>
      <c r="L1848">
        <v>25</v>
      </c>
      <c r="M1848" t="b">
        <v>1</v>
      </c>
      <c r="N1848" t="s">
        <v>8269</v>
      </c>
      <c r="O1848" s="10" t="s">
        <v>8312</v>
      </c>
      <c r="P1848" t="s">
        <v>8313</v>
      </c>
      <c r="Q1848" s="15">
        <f t="shared" si="84"/>
        <v>42107.621018518519</v>
      </c>
      <c r="R1848" s="17">
        <f t="shared" si="85"/>
        <v>42167.621018518519</v>
      </c>
      <c r="S1848">
        <f t="shared" si="86"/>
        <v>2015</v>
      </c>
    </row>
    <row r="1849" spans="1:19" ht="60" x14ac:dyDescent="0.25">
      <c r="A1849">
        <v>1288</v>
      </c>
      <c r="B1849" s="3" t="s">
        <v>1289</v>
      </c>
      <c r="C1849" s="3" t="s">
        <v>5398</v>
      </c>
      <c r="D1849" s="6">
        <v>4000</v>
      </c>
      <c r="E1849" s="8">
        <v>4018</v>
      </c>
      <c r="F1849" t="s">
        <v>8218</v>
      </c>
      <c r="G1849" t="s">
        <v>8223</v>
      </c>
      <c r="H1849" t="s">
        <v>8245</v>
      </c>
      <c r="I1849">
        <v>1470801600</v>
      </c>
      <c r="J1849">
        <v>1468122163</v>
      </c>
      <c r="K1849" t="b">
        <v>0</v>
      </c>
      <c r="L1849">
        <v>61</v>
      </c>
      <c r="M1849" t="b">
        <v>1</v>
      </c>
      <c r="N1849" t="s">
        <v>8269</v>
      </c>
      <c r="O1849" s="10" t="s">
        <v>8312</v>
      </c>
      <c r="P1849" t="s">
        <v>8313</v>
      </c>
      <c r="Q1849" s="15">
        <f t="shared" si="84"/>
        <v>42561.154664351852</v>
      </c>
      <c r="R1849" s="17">
        <f t="shared" si="85"/>
        <v>42592.166666666672</v>
      </c>
      <c r="S1849">
        <f t="shared" si="86"/>
        <v>2016</v>
      </c>
    </row>
    <row r="1850" spans="1:19" ht="45" x14ac:dyDescent="0.25">
      <c r="A1850">
        <v>1289</v>
      </c>
      <c r="B1850" s="3" t="s">
        <v>1290</v>
      </c>
      <c r="C1850" s="3" t="s">
        <v>5399</v>
      </c>
      <c r="D1850" s="6">
        <v>1500</v>
      </c>
      <c r="E1850" s="8">
        <v>1876</v>
      </c>
      <c r="F1850" t="s">
        <v>8218</v>
      </c>
      <c r="G1850" t="s">
        <v>8223</v>
      </c>
      <c r="H1850" t="s">
        <v>8245</v>
      </c>
      <c r="I1850">
        <v>1483499645</v>
      </c>
      <c r="J1850">
        <v>1480907645</v>
      </c>
      <c r="K1850" t="b">
        <v>0</v>
      </c>
      <c r="L1850">
        <v>52</v>
      </c>
      <c r="M1850" t="b">
        <v>1</v>
      </c>
      <c r="N1850" t="s">
        <v>8269</v>
      </c>
      <c r="O1850" s="10" t="s">
        <v>8312</v>
      </c>
      <c r="P1850" t="s">
        <v>8313</v>
      </c>
      <c r="Q1850" s="15">
        <f t="shared" si="84"/>
        <v>42709.134780092587</v>
      </c>
      <c r="R1850" s="17">
        <f t="shared" si="85"/>
        <v>42739.134780092587</v>
      </c>
      <c r="S1850">
        <f t="shared" si="86"/>
        <v>2016</v>
      </c>
    </row>
    <row r="1851" spans="1:19" ht="30" x14ac:dyDescent="0.25">
      <c r="A1851">
        <v>1290</v>
      </c>
      <c r="B1851" s="3" t="s">
        <v>1291</v>
      </c>
      <c r="C1851" s="3" t="s">
        <v>5400</v>
      </c>
      <c r="D1851" s="6">
        <v>3500</v>
      </c>
      <c r="E1851" s="8">
        <v>3800</v>
      </c>
      <c r="F1851" t="s">
        <v>8218</v>
      </c>
      <c r="G1851" t="s">
        <v>8223</v>
      </c>
      <c r="H1851" t="s">
        <v>8245</v>
      </c>
      <c r="I1851">
        <v>1429772340</v>
      </c>
      <c r="J1851">
        <v>1427121931</v>
      </c>
      <c r="K1851" t="b">
        <v>0</v>
      </c>
      <c r="L1851">
        <v>86</v>
      </c>
      <c r="M1851" t="b">
        <v>1</v>
      </c>
      <c r="N1851" t="s">
        <v>8269</v>
      </c>
      <c r="O1851" s="10" t="s">
        <v>8312</v>
      </c>
      <c r="P1851" t="s">
        <v>8313</v>
      </c>
      <c r="Q1851" s="15">
        <f t="shared" si="84"/>
        <v>42086.614942129629</v>
      </c>
      <c r="R1851" s="17">
        <f t="shared" si="85"/>
        <v>42117.290972222225</v>
      </c>
      <c r="S1851">
        <f t="shared" si="86"/>
        <v>2015</v>
      </c>
    </row>
    <row r="1852" spans="1:19" ht="60" x14ac:dyDescent="0.25">
      <c r="A1852">
        <v>1291</v>
      </c>
      <c r="B1852" s="3" t="s">
        <v>1292</v>
      </c>
      <c r="C1852" s="3" t="s">
        <v>5401</v>
      </c>
      <c r="D1852" s="6">
        <v>3000</v>
      </c>
      <c r="E1852" s="8">
        <v>4371</v>
      </c>
      <c r="F1852" t="s">
        <v>8218</v>
      </c>
      <c r="G1852" t="s">
        <v>8223</v>
      </c>
      <c r="H1852" t="s">
        <v>8245</v>
      </c>
      <c r="I1852">
        <v>1428390000</v>
      </c>
      <c r="J1852">
        <v>1425224391</v>
      </c>
      <c r="K1852" t="b">
        <v>0</v>
      </c>
      <c r="L1852">
        <v>42</v>
      </c>
      <c r="M1852" t="b">
        <v>1</v>
      </c>
      <c r="N1852" t="s">
        <v>8269</v>
      </c>
      <c r="O1852" s="10" t="s">
        <v>8312</v>
      </c>
      <c r="P1852" t="s">
        <v>8313</v>
      </c>
      <c r="Q1852" s="15">
        <f t="shared" si="84"/>
        <v>42064.652673611112</v>
      </c>
      <c r="R1852" s="17">
        <f t="shared" si="85"/>
        <v>42101.291666666672</v>
      </c>
      <c r="S1852">
        <f t="shared" si="86"/>
        <v>2015</v>
      </c>
    </row>
    <row r="1853" spans="1:19" ht="60" x14ac:dyDescent="0.25">
      <c r="A1853">
        <v>1292</v>
      </c>
      <c r="B1853" s="3" t="s">
        <v>1293</v>
      </c>
      <c r="C1853" s="3" t="s">
        <v>5402</v>
      </c>
      <c r="D1853" s="6">
        <v>1700</v>
      </c>
      <c r="E1853" s="8">
        <v>1870</v>
      </c>
      <c r="F1853" t="s">
        <v>8218</v>
      </c>
      <c r="G1853" t="s">
        <v>8224</v>
      </c>
      <c r="H1853" t="s">
        <v>8246</v>
      </c>
      <c r="I1853">
        <v>1444172340</v>
      </c>
      <c r="J1853">
        <v>1441822828</v>
      </c>
      <c r="K1853" t="b">
        <v>0</v>
      </c>
      <c r="L1853">
        <v>52</v>
      </c>
      <c r="M1853" t="b">
        <v>1</v>
      </c>
      <c r="N1853" t="s">
        <v>8269</v>
      </c>
      <c r="O1853" s="10" t="s">
        <v>8312</v>
      </c>
      <c r="P1853" t="s">
        <v>8313</v>
      </c>
      <c r="Q1853" s="15">
        <f t="shared" si="84"/>
        <v>42256.764212962968</v>
      </c>
      <c r="R1853" s="17">
        <f t="shared" si="85"/>
        <v>42283.957638888889</v>
      </c>
      <c r="S1853">
        <f t="shared" si="86"/>
        <v>2015</v>
      </c>
    </row>
    <row r="1854" spans="1:19" ht="60" x14ac:dyDescent="0.25">
      <c r="A1854">
        <v>1293</v>
      </c>
      <c r="B1854" s="3" t="s">
        <v>1294</v>
      </c>
      <c r="C1854" s="3" t="s">
        <v>5403</v>
      </c>
      <c r="D1854" s="6">
        <v>15000</v>
      </c>
      <c r="E1854" s="8">
        <v>15335</v>
      </c>
      <c r="F1854" t="s">
        <v>8218</v>
      </c>
      <c r="G1854" t="s">
        <v>8223</v>
      </c>
      <c r="H1854" t="s">
        <v>8245</v>
      </c>
      <c r="I1854">
        <v>1447523371</v>
      </c>
      <c r="J1854">
        <v>1444927771</v>
      </c>
      <c r="K1854" t="b">
        <v>0</v>
      </c>
      <c r="L1854">
        <v>120</v>
      </c>
      <c r="M1854" t="b">
        <v>1</v>
      </c>
      <c r="N1854" t="s">
        <v>8269</v>
      </c>
      <c r="O1854" s="10" t="s">
        <v>8312</v>
      </c>
      <c r="P1854" t="s">
        <v>8313</v>
      </c>
      <c r="Q1854" s="15">
        <f t="shared" si="84"/>
        <v>42292.701053240744</v>
      </c>
      <c r="R1854" s="17">
        <f t="shared" si="85"/>
        <v>42322.742719907401</v>
      </c>
      <c r="S1854">
        <f t="shared" si="86"/>
        <v>2015</v>
      </c>
    </row>
    <row r="1855" spans="1:19" ht="60" x14ac:dyDescent="0.25">
      <c r="A1855">
        <v>1294</v>
      </c>
      <c r="B1855" s="3" t="s">
        <v>1295</v>
      </c>
      <c r="C1855" s="3" t="s">
        <v>5404</v>
      </c>
      <c r="D1855" s="6">
        <v>500</v>
      </c>
      <c r="E1855" s="8">
        <v>610</v>
      </c>
      <c r="F1855" t="s">
        <v>8218</v>
      </c>
      <c r="G1855" t="s">
        <v>8224</v>
      </c>
      <c r="H1855" t="s">
        <v>8246</v>
      </c>
      <c r="I1855">
        <v>1445252400</v>
      </c>
      <c r="J1855">
        <v>1443696797</v>
      </c>
      <c r="K1855" t="b">
        <v>0</v>
      </c>
      <c r="L1855">
        <v>22</v>
      </c>
      <c r="M1855" t="b">
        <v>1</v>
      </c>
      <c r="N1855" t="s">
        <v>8269</v>
      </c>
      <c r="O1855" s="10" t="s">
        <v>8312</v>
      </c>
      <c r="P1855" t="s">
        <v>8313</v>
      </c>
      <c r="Q1855" s="15">
        <f t="shared" si="84"/>
        <v>42278.453668981485</v>
      </c>
      <c r="R1855" s="17">
        <f t="shared" si="85"/>
        <v>42296.458333333328</v>
      </c>
      <c r="S1855">
        <f t="shared" si="86"/>
        <v>2015</v>
      </c>
    </row>
    <row r="1856" spans="1:19" ht="60" x14ac:dyDescent="0.25">
      <c r="A1856">
        <v>1295</v>
      </c>
      <c r="B1856" s="3" t="s">
        <v>1296</v>
      </c>
      <c r="C1856" s="3" t="s">
        <v>5405</v>
      </c>
      <c r="D1856" s="6">
        <v>2500</v>
      </c>
      <c r="E1856" s="8">
        <v>2549</v>
      </c>
      <c r="F1856" t="s">
        <v>8218</v>
      </c>
      <c r="G1856" t="s">
        <v>8224</v>
      </c>
      <c r="H1856" t="s">
        <v>8246</v>
      </c>
      <c r="I1856">
        <v>1438189200</v>
      </c>
      <c r="J1856">
        <v>1435585497</v>
      </c>
      <c r="K1856" t="b">
        <v>0</v>
      </c>
      <c r="L1856">
        <v>64</v>
      </c>
      <c r="M1856" t="b">
        <v>1</v>
      </c>
      <c r="N1856" t="s">
        <v>8269</v>
      </c>
      <c r="O1856" s="10" t="s">
        <v>8312</v>
      </c>
      <c r="P1856" t="s">
        <v>8313</v>
      </c>
      <c r="Q1856" s="15">
        <f t="shared" si="84"/>
        <v>42184.572881944448</v>
      </c>
      <c r="R1856" s="17">
        <f t="shared" si="85"/>
        <v>42214.708333333328</v>
      </c>
      <c r="S1856">
        <f t="shared" si="86"/>
        <v>2015</v>
      </c>
    </row>
    <row r="1857" spans="1:19" ht="60" x14ac:dyDescent="0.25">
      <c r="A1857">
        <v>1296</v>
      </c>
      <c r="B1857" s="3" t="s">
        <v>1297</v>
      </c>
      <c r="C1857" s="3" t="s">
        <v>5406</v>
      </c>
      <c r="D1857" s="6">
        <v>850</v>
      </c>
      <c r="E1857" s="8">
        <v>1200</v>
      </c>
      <c r="F1857" t="s">
        <v>8218</v>
      </c>
      <c r="G1857" t="s">
        <v>8224</v>
      </c>
      <c r="H1857" t="s">
        <v>8246</v>
      </c>
      <c r="I1857">
        <v>1457914373</v>
      </c>
      <c r="J1857">
        <v>1456189973</v>
      </c>
      <c r="K1857" t="b">
        <v>0</v>
      </c>
      <c r="L1857">
        <v>23</v>
      </c>
      <c r="M1857" t="b">
        <v>1</v>
      </c>
      <c r="N1857" t="s">
        <v>8269</v>
      </c>
      <c r="O1857" s="10" t="s">
        <v>8312</v>
      </c>
      <c r="P1857" t="s">
        <v>8313</v>
      </c>
      <c r="Q1857" s="15">
        <f t="shared" si="84"/>
        <v>42423.050613425927</v>
      </c>
      <c r="R1857" s="17">
        <f t="shared" si="85"/>
        <v>42443.008946759262</v>
      </c>
      <c r="S1857">
        <f t="shared" si="86"/>
        <v>2016</v>
      </c>
    </row>
    <row r="1858" spans="1:19" ht="60" x14ac:dyDescent="0.25">
      <c r="A1858">
        <v>1297</v>
      </c>
      <c r="B1858" s="3" t="s">
        <v>1298</v>
      </c>
      <c r="C1858" s="3" t="s">
        <v>5407</v>
      </c>
      <c r="D1858" s="6">
        <v>20000</v>
      </c>
      <c r="E1858" s="8">
        <v>21905</v>
      </c>
      <c r="F1858" t="s">
        <v>8218</v>
      </c>
      <c r="G1858" t="s">
        <v>8223</v>
      </c>
      <c r="H1858" t="s">
        <v>8245</v>
      </c>
      <c r="I1858">
        <v>1462125358</v>
      </c>
      <c r="J1858">
        <v>1459533358</v>
      </c>
      <c r="K1858" t="b">
        <v>0</v>
      </c>
      <c r="L1858">
        <v>238</v>
      </c>
      <c r="M1858" t="b">
        <v>1</v>
      </c>
      <c r="N1858" t="s">
        <v>8269</v>
      </c>
      <c r="O1858" s="10" t="s">
        <v>8312</v>
      </c>
      <c r="P1858" t="s">
        <v>8313</v>
      </c>
      <c r="Q1858" s="15">
        <f t="shared" ref="Q1858:Q1921" si="87">(((J1858/60)/60)/24)+DATE(1970,1,1)</f>
        <v>42461.747199074074</v>
      </c>
      <c r="R1858" s="17">
        <f t="shared" ref="R1858:R1921" si="88">(((I1858/60)/60)/24)+DATE(1970,1,1)</f>
        <v>42491.747199074074</v>
      </c>
      <c r="S1858">
        <f t="shared" ref="S1858:S1921" si="89">YEAR(Q:Q)</f>
        <v>2016</v>
      </c>
    </row>
    <row r="1859" spans="1:19" ht="60" x14ac:dyDescent="0.25">
      <c r="A1859">
        <v>1298</v>
      </c>
      <c r="B1859" s="3" t="s">
        <v>1299</v>
      </c>
      <c r="C1859" s="3" t="s">
        <v>5408</v>
      </c>
      <c r="D1859" s="6">
        <v>2000</v>
      </c>
      <c r="E1859" s="8">
        <v>2093</v>
      </c>
      <c r="F1859" t="s">
        <v>8218</v>
      </c>
      <c r="G1859" t="s">
        <v>8224</v>
      </c>
      <c r="H1859" t="s">
        <v>8246</v>
      </c>
      <c r="I1859">
        <v>1461860432</v>
      </c>
      <c r="J1859">
        <v>1459268432</v>
      </c>
      <c r="K1859" t="b">
        <v>0</v>
      </c>
      <c r="L1859">
        <v>33</v>
      </c>
      <c r="M1859" t="b">
        <v>1</v>
      </c>
      <c r="N1859" t="s">
        <v>8269</v>
      </c>
      <c r="O1859" s="10" t="s">
        <v>8312</v>
      </c>
      <c r="P1859" t="s">
        <v>8313</v>
      </c>
      <c r="Q1859" s="15">
        <f t="shared" si="87"/>
        <v>42458.680925925932</v>
      </c>
      <c r="R1859" s="17">
        <f t="shared" si="88"/>
        <v>42488.680925925932</v>
      </c>
      <c r="S1859">
        <f t="shared" si="89"/>
        <v>2016</v>
      </c>
    </row>
    <row r="1860" spans="1:19" ht="45" x14ac:dyDescent="0.25">
      <c r="A1860">
        <v>1299</v>
      </c>
      <c r="B1860" s="3" t="s">
        <v>1300</v>
      </c>
      <c r="C1860" s="3" t="s">
        <v>5409</v>
      </c>
      <c r="D1860" s="6">
        <v>3500</v>
      </c>
      <c r="E1860" s="8">
        <v>4340</v>
      </c>
      <c r="F1860" t="s">
        <v>8218</v>
      </c>
      <c r="G1860" t="s">
        <v>8223</v>
      </c>
      <c r="H1860" t="s">
        <v>8245</v>
      </c>
      <c r="I1860">
        <v>1436902359</v>
      </c>
      <c r="J1860">
        <v>1434310359</v>
      </c>
      <c r="K1860" t="b">
        <v>0</v>
      </c>
      <c r="L1860">
        <v>32</v>
      </c>
      <c r="M1860" t="b">
        <v>1</v>
      </c>
      <c r="N1860" t="s">
        <v>8269</v>
      </c>
      <c r="O1860" s="10" t="s">
        <v>8312</v>
      </c>
      <c r="P1860" t="s">
        <v>8313</v>
      </c>
      <c r="Q1860" s="15">
        <f t="shared" si="87"/>
        <v>42169.814340277779</v>
      </c>
      <c r="R1860" s="17">
        <f t="shared" si="88"/>
        <v>42199.814340277779</v>
      </c>
      <c r="S1860">
        <f t="shared" si="89"/>
        <v>2015</v>
      </c>
    </row>
    <row r="1861" spans="1:19" ht="60" x14ac:dyDescent="0.25">
      <c r="A1861">
        <v>1300</v>
      </c>
      <c r="B1861" s="3" t="s">
        <v>1301</v>
      </c>
      <c r="C1861" s="3" t="s">
        <v>5410</v>
      </c>
      <c r="D1861" s="6">
        <v>3000</v>
      </c>
      <c r="E1861" s="8">
        <v>4050</v>
      </c>
      <c r="F1861" t="s">
        <v>8218</v>
      </c>
      <c r="G1861" t="s">
        <v>8223</v>
      </c>
      <c r="H1861" t="s">
        <v>8245</v>
      </c>
      <c r="I1861">
        <v>1464807420</v>
      </c>
      <c r="J1861">
        <v>1461427938</v>
      </c>
      <c r="K1861" t="b">
        <v>0</v>
      </c>
      <c r="L1861">
        <v>24</v>
      </c>
      <c r="M1861" t="b">
        <v>1</v>
      </c>
      <c r="N1861" t="s">
        <v>8269</v>
      </c>
      <c r="O1861" s="10" t="s">
        <v>8312</v>
      </c>
      <c r="P1861" t="s">
        <v>8313</v>
      </c>
      <c r="Q1861" s="15">
        <f t="shared" si="87"/>
        <v>42483.675208333334</v>
      </c>
      <c r="R1861" s="17">
        <f t="shared" si="88"/>
        <v>42522.789583333331</v>
      </c>
      <c r="S1861">
        <f t="shared" si="89"/>
        <v>2016</v>
      </c>
    </row>
    <row r="1862" spans="1:19" ht="60" x14ac:dyDescent="0.25">
      <c r="A1862">
        <v>1301</v>
      </c>
      <c r="B1862" s="3" t="s">
        <v>1302</v>
      </c>
      <c r="C1862" s="3" t="s">
        <v>5411</v>
      </c>
      <c r="D1862" s="6">
        <v>2000</v>
      </c>
      <c r="E1862" s="8">
        <v>2055</v>
      </c>
      <c r="F1862" t="s">
        <v>8218</v>
      </c>
      <c r="G1862" t="s">
        <v>8223</v>
      </c>
      <c r="H1862" t="s">
        <v>8245</v>
      </c>
      <c r="I1862">
        <v>1437447600</v>
      </c>
      <c r="J1862">
        <v>1436551178</v>
      </c>
      <c r="K1862" t="b">
        <v>0</v>
      </c>
      <c r="L1862">
        <v>29</v>
      </c>
      <c r="M1862" t="b">
        <v>1</v>
      </c>
      <c r="N1862" t="s">
        <v>8269</v>
      </c>
      <c r="O1862" s="10" t="s">
        <v>8312</v>
      </c>
      <c r="P1862" t="s">
        <v>8313</v>
      </c>
      <c r="Q1862" s="15">
        <f t="shared" si="87"/>
        <v>42195.749745370369</v>
      </c>
      <c r="R1862" s="17">
        <f t="shared" si="88"/>
        <v>42206.125</v>
      </c>
      <c r="S1862">
        <f t="shared" si="89"/>
        <v>2015</v>
      </c>
    </row>
    <row r="1863" spans="1:19" ht="45" x14ac:dyDescent="0.25">
      <c r="A1863">
        <v>1302</v>
      </c>
      <c r="B1863" s="3" t="s">
        <v>1303</v>
      </c>
      <c r="C1863" s="3" t="s">
        <v>5412</v>
      </c>
      <c r="D1863" s="6">
        <v>2500</v>
      </c>
      <c r="E1863" s="8">
        <v>2500</v>
      </c>
      <c r="F1863" t="s">
        <v>8218</v>
      </c>
      <c r="G1863" t="s">
        <v>8223</v>
      </c>
      <c r="H1863" t="s">
        <v>8245</v>
      </c>
      <c r="I1863">
        <v>1480559011</v>
      </c>
      <c r="J1863">
        <v>1477963411</v>
      </c>
      <c r="K1863" t="b">
        <v>0</v>
      </c>
      <c r="L1863">
        <v>50</v>
      </c>
      <c r="M1863" t="b">
        <v>1</v>
      </c>
      <c r="N1863" t="s">
        <v>8269</v>
      </c>
      <c r="O1863" s="10" t="s">
        <v>8312</v>
      </c>
      <c r="P1863" t="s">
        <v>8313</v>
      </c>
      <c r="Q1863" s="15">
        <f t="shared" si="87"/>
        <v>42675.057997685188</v>
      </c>
      <c r="R1863" s="17">
        <f t="shared" si="88"/>
        <v>42705.099664351852</v>
      </c>
      <c r="S1863">
        <f t="shared" si="89"/>
        <v>2016</v>
      </c>
    </row>
    <row r="1864" spans="1:19" ht="30" x14ac:dyDescent="0.25">
      <c r="A1864">
        <v>1303</v>
      </c>
      <c r="B1864" s="3" t="s">
        <v>1304</v>
      </c>
      <c r="C1864" s="3" t="s">
        <v>5413</v>
      </c>
      <c r="D1864" s="6">
        <v>3500</v>
      </c>
      <c r="E1864" s="8">
        <v>4559.13</v>
      </c>
      <c r="F1864" t="s">
        <v>8218</v>
      </c>
      <c r="G1864" t="s">
        <v>8224</v>
      </c>
      <c r="H1864" t="s">
        <v>8246</v>
      </c>
      <c r="I1864">
        <v>1469962800</v>
      </c>
      <c r="J1864">
        <v>1468578920</v>
      </c>
      <c r="K1864" t="b">
        <v>0</v>
      </c>
      <c r="L1864">
        <v>108</v>
      </c>
      <c r="M1864" t="b">
        <v>1</v>
      </c>
      <c r="N1864" t="s">
        <v>8269</v>
      </c>
      <c r="O1864" s="10" t="s">
        <v>8312</v>
      </c>
      <c r="P1864" t="s">
        <v>8313</v>
      </c>
      <c r="Q1864" s="15">
        <f t="shared" si="87"/>
        <v>42566.441203703704</v>
      </c>
      <c r="R1864" s="17">
        <f t="shared" si="88"/>
        <v>42582.458333333328</v>
      </c>
      <c r="S1864">
        <f t="shared" si="89"/>
        <v>2016</v>
      </c>
    </row>
    <row r="1865" spans="1:19" ht="45" x14ac:dyDescent="0.25">
      <c r="A1865">
        <v>2781</v>
      </c>
      <c r="B1865" s="3" t="s">
        <v>2781</v>
      </c>
      <c r="C1865" s="3" t="s">
        <v>6891</v>
      </c>
      <c r="D1865" s="6">
        <v>1250</v>
      </c>
      <c r="E1865" s="8">
        <v>1316</v>
      </c>
      <c r="F1865" t="s">
        <v>8218</v>
      </c>
      <c r="G1865" t="s">
        <v>8223</v>
      </c>
      <c r="H1865" t="s">
        <v>8245</v>
      </c>
      <c r="I1865">
        <v>1423724400</v>
      </c>
      <c r="J1865">
        <v>1421274954</v>
      </c>
      <c r="K1865" t="b">
        <v>0</v>
      </c>
      <c r="L1865">
        <v>28</v>
      </c>
      <c r="M1865" t="b">
        <v>1</v>
      </c>
      <c r="N1865" t="s">
        <v>8269</v>
      </c>
      <c r="O1865" s="10" t="s">
        <v>8312</v>
      </c>
      <c r="P1865" t="s">
        <v>8313</v>
      </c>
      <c r="Q1865" s="15">
        <f t="shared" si="87"/>
        <v>42018.94159722222</v>
      </c>
      <c r="R1865" s="17">
        <f t="shared" si="88"/>
        <v>42047.291666666672</v>
      </c>
      <c r="S1865">
        <f t="shared" si="89"/>
        <v>2015</v>
      </c>
    </row>
    <row r="1866" spans="1:19" ht="45" x14ac:dyDescent="0.25">
      <c r="A1866">
        <v>2782</v>
      </c>
      <c r="B1866" s="3" t="s">
        <v>2782</v>
      </c>
      <c r="C1866" s="3" t="s">
        <v>6892</v>
      </c>
      <c r="D1866" s="6">
        <v>1000</v>
      </c>
      <c r="E1866" s="8">
        <v>1200</v>
      </c>
      <c r="F1866" t="s">
        <v>8218</v>
      </c>
      <c r="G1866" t="s">
        <v>8223</v>
      </c>
      <c r="H1866" t="s">
        <v>8245</v>
      </c>
      <c r="I1866">
        <v>1424149140</v>
      </c>
      <c r="J1866">
        <v>1421964718</v>
      </c>
      <c r="K1866" t="b">
        <v>0</v>
      </c>
      <c r="L1866">
        <v>18</v>
      </c>
      <c r="M1866" t="b">
        <v>1</v>
      </c>
      <c r="N1866" t="s">
        <v>8269</v>
      </c>
      <c r="O1866" s="10" t="s">
        <v>8312</v>
      </c>
      <c r="P1866" t="s">
        <v>8313</v>
      </c>
      <c r="Q1866" s="15">
        <f t="shared" si="87"/>
        <v>42026.924976851849</v>
      </c>
      <c r="R1866" s="17">
        <f t="shared" si="88"/>
        <v>42052.207638888889</v>
      </c>
      <c r="S1866">
        <f t="shared" si="89"/>
        <v>2015</v>
      </c>
    </row>
    <row r="1867" spans="1:19" ht="60" x14ac:dyDescent="0.25">
      <c r="A1867">
        <v>2783</v>
      </c>
      <c r="B1867" s="3" t="s">
        <v>2783</v>
      </c>
      <c r="C1867" s="3" t="s">
        <v>6893</v>
      </c>
      <c r="D1867" s="6">
        <v>1000</v>
      </c>
      <c r="E1867" s="8">
        <v>1145</v>
      </c>
      <c r="F1867" t="s">
        <v>8218</v>
      </c>
      <c r="G1867" t="s">
        <v>8224</v>
      </c>
      <c r="H1867" t="s">
        <v>8246</v>
      </c>
      <c r="I1867">
        <v>1429793446</v>
      </c>
      <c r="J1867">
        <v>1428583846</v>
      </c>
      <c r="K1867" t="b">
        <v>0</v>
      </c>
      <c r="L1867">
        <v>61</v>
      </c>
      <c r="M1867" t="b">
        <v>1</v>
      </c>
      <c r="N1867" t="s">
        <v>8269</v>
      </c>
      <c r="O1867" s="10" t="s">
        <v>8312</v>
      </c>
      <c r="P1867" t="s">
        <v>8313</v>
      </c>
      <c r="Q1867" s="15">
        <f t="shared" si="87"/>
        <v>42103.535254629634</v>
      </c>
      <c r="R1867" s="17">
        <f t="shared" si="88"/>
        <v>42117.535254629634</v>
      </c>
      <c r="S1867">
        <f t="shared" si="89"/>
        <v>2015</v>
      </c>
    </row>
    <row r="1868" spans="1:19" ht="45" x14ac:dyDescent="0.25">
      <c r="A1868">
        <v>2784</v>
      </c>
      <c r="B1868" s="3" t="s">
        <v>2784</v>
      </c>
      <c r="C1868" s="3" t="s">
        <v>6894</v>
      </c>
      <c r="D1868" s="6">
        <v>6000</v>
      </c>
      <c r="E1868" s="8">
        <v>7140</v>
      </c>
      <c r="F1868" t="s">
        <v>8218</v>
      </c>
      <c r="G1868" t="s">
        <v>8223</v>
      </c>
      <c r="H1868" t="s">
        <v>8245</v>
      </c>
      <c r="I1868">
        <v>1414608843</v>
      </c>
      <c r="J1868">
        <v>1412794443</v>
      </c>
      <c r="K1868" t="b">
        <v>0</v>
      </c>
      <c r="L1868">
        <v>108</v>
      </c>
      <c r="M1868" t="b">
        <v>1</v>
      </c>
      <c r="N1868" t="s">
        <v>8269</v>
      </c>
      <c r="O1868" s="10" t="s">
        <v>8312</v>
      </c>
      <c r="P1868" t="s">
        <v>8313</v>
      </c>
      <c r="Q1868" s="15">
        <f t="shared" si="87"/>
        <v>41920.787534722222</v>
      </c>
      <c r="R1868" s="17">
        <f t="shared" si="88"/>
        <v>41941.787534722222</v>
      </c>
      <c r="S1868">
        <f t="shared" si="89"/>
        <v>2014</v>
      </c>
    </row>
    <row r="1869" spans="1:19" ht="45" x14ac:dyDescent="0.25">
      <c r="A1869">
        <v>2785</v>
      </c>
      <c r="B1869" s="3" t="s">
        <v>2785</v>
      </c>
      <c r="C1869" s="3" t="s">
        <v>6895</v>
      </c>
      <c r="D1869" s="6">
        <v>5000</v>
      </c>
      <c r="E1869" s="8">
        <v>5234</v>
      </c>
      <c r="F1869" t="s">
        <v>8218</v>
      </c>
      <c r="G1869" t="s">
        <v>8223</v>
      </c>
      <c r="H1869" t="s">
        <v>8245</v>
      </c>
      <c r="I1869">
        <v>1470430800</v>
      </c>
      <c r="J1869">
        <v>1467865967</v>
      </c>
      <c r="K1869" t="b">
        <v>0</v>
      </c>
      <c r="L1869">
        <v>142</v>
      </c>
      <c r="M1869" t="b">
        <v>1</v>
      </c>
      <c r="N1869" t="s">
        <v>8269</v>
      </c>
      <c r="O1869" s="10" t="s">
        <v>8312</v>
      </c>
      <c r="P1869" t="s">
        <v>8313</v>
      </c>
      <c r="Q1869" s="15">
        <f t="shared" si="87"/>
        <v>42558.189432870371</v>
      </c>
      <c r="R1869" s="17">
        <f t="shared" si="88"/>
        <v>42587.875</v>
      </c>
      <c r="S1869">
        <f t="shared" si="89"/>
        <v>2016</v>
      </c>
    </row>
    <row r="1870" spans="1:19" ht="30" x14ac:dyDescent="0.25">
      <c r="A1870">
        <v>2786</v>
      </c>
      <c r="B1870" s="3" t="s">
        <v>2786</v>
      </c>
      <c r="C1870" s="3" t="s">
        <v>6896</v>
      </c>
      <c r="D1870" s="6">
        <v>2500</v>
      </c>
      <c r="E1870" s="8">
        <v>2946</v>
      </c>
      <c r="F1870" t="s">
        <v>8218</v>
      </c>
      <c r="G1870" t="s">
        <v>8224</v>
      </c>
      <c r="H1870" t="s">
        <v>8246</v>
      </c>
      <c r="I1870">
        <v>1404913180</v>
      </c>
      <c r="J1870">
        <v>1403703580</v>
      </c>
      <c r="K1870" t="b">
        <v>0</v>
      </c>
      <c r="L1870">
        <v>74</v>
      </c>
      <c r="M1870" t="b">
        <v>1</v>
      </c>
      <c r="N1870" t="s">
        <v>8269</v>
      </c>
      <c r="O1870" s="10" t="s">
        <v>8312</v>
      </c>
      <c r="P1870" t="s">
        <v>8313</v>
      </c>
      <c r="Q1870" s="15">
        <f t="shared" si="87"/>
        <v>41815.569212962961</v>
      </c>
      <c r="R1870" s="17">
        <f t="shared" si="88"/>
        <v>41829.569212962961</v>
      </c>
      <c r="S1870">
        <f t="shared" si="89"/>
        <v>2014</v>
      </c>
    </row>
    <row r="1871" spans="1:19" ht="60" x14ac:dyDescent="0.25">
      <c r="A1871">
        <v>2787</v>
      </c>
      <c r="B1871" s="3" t="s">
        <v>2787</v>
      </c>
      <c r="C1871" s="3" t="s">
        <v>6897</v>
      </c>
      <c r="D1871" s="6">
        <v>1000</v>
      </c>
      <c r="E1871" s="8">
        <v>1197</v>
      </c>
      <c r="F1871" t="s">
        <v>8218</v>
      </c>
      <c r="G1871" t="s">
        <v>8223</v>
      </c>
      <c r="H1871" t="s">
        <v>8245</v>
      </c>
      <c r="I1871">
        <v>1405658752</v>
      </c>
      <c r="J1871">
        <v>1403066752</v>
      </c>
      <c r="K1871" t="b">
        <v>0</v>
      </c>
      <c r="L1871">
        <v>38</v>
      </c>
      <c r="M1871" t="b">
        <v>1</v>
      </c>
      <c r="N1871" t="s">
        <v>8269</v>
      </c>
      <c r="O1871" s="10" t="s">
        <v>8312</v>
      </c>
      <c r="P1871" t="s">
        <v>8313</v>
      </c>
      <c r="Q1871" s="15">
        <f t="shared" si="87"/>
        <v>41808.198518518519</v>
      </c>
      <c r="R1871" s="17">
        <f t="shared" si="88"/>
        <v>41838.198518518519</v>
      </c>
      <c r="S1871">
        <f t="shared" si="89"/>
        <v>2014</v>
      </c>
    </row>
    <row r="1872" spans="1:19" ht="45" x14ac:dyDescent="0.25">
      <c r="A1872">
        <v>2788</v>
      </c>
      <c r="B1872" s="3" t="s">
        <v>2788</v>
      </c>
      <c r="C1872" s="3" t="s">
        <v>6898</v>
      </c>
      <c r="D1872" s="6">
        <v>2000</v>
      </c>
      <c r="E1872" s="8">
        <v>2050</v>
      </c>
      <c r="F1872" t="s">
        <v>8218</v>
      </c>
      <c r="G1872" t="s">
        <v>8223</v>
      </c>
      <c r="H1872" t="s">
        <v>8245</v>
      </c>
      <c r="I1872">
        <v>1469811043</v>
      </c>
      <c r="J1872">
        <v>1467219043</v>
      </c>
      <c r="K1872" t="b">
        <v>0</v>
      </c>
      <c r="L1872">
        <v>20</v>
      </c>
      <c r="M1872" t="b">
        <v>1</v>
      </c>
      <c r="N1872" t="s">
        <v>8269</v>
      </c>
      <c r="O1872" s="10" t="s">
        <v>8312</v>
      </c>
      <c r="P1872" t="s">
        <v>8313</v>
      </c>
      <c r="Q1872" s="15">
        <f t="shared" si="87"/>
        <v>42550.701886574068</v>
      </c>
      <c r="R1872" s="17">
        <f t="shared" si="88"/>
        <v>42580.701886574068</v>
      </c>
      <c r="S1872">
        <f t="shared" si="89"/>
        <v>2016</v>
      </c>
    </row>
    <row r="1873" spans="1:19" ht="30" x14ac:dyDescent="0.25">
      <c r="A1873">
        <v>2789</v>
      </c>
      <c r="B1873" s="3" t="s">
        <v>2789</v>
      </c>
      <c r="C1873" s="3" t="s">
        <v>6899</v>
      </c>
      <c r="D1873" s="6">
        <v>3000</v>
      </c>
      <c r="E1873" s="8">
        <v>3035</v>
      </c>
      <c r="F1873" t="s">
        <v>8218</v>
      </c>
      <c r="G1873" t="s">
        <v>8223</v>
      </c>
      <c r="H1873" t="s">
        <v>8245</v>
      </c>
      <c r="I1873">
        <v>1426132800</v>
      </c>
      <c r="J1873">
        <v>1424477934</v>
      </c>
      <c r="K1873" t="b">
        <v>0</v>
      </c>
      <c r="L1873">
        <v>24</v>
      </c>
      <c r="M1873" t="b">
        <v>1</v>
      </c>
      <c r="N1873" t="s">
        <v>8269</v>
      </c>
      <c r="O1873" s="10" t="s">
        <v>8312</v>
      </c>
      <c r="P1873" t="s">
        <v>8313</v>
      </c>
      <c r="Q1873" s="15">
        <f t="shared" si="87"/>
        <v>42056.013124999998</v>
      </c>
      <c r="R1873" s="17">
        <f t="shared" si="88"/>
        <v>42075.166666666672</v>
      </c>
      <c r="S1873">
        <f t="shared" si="89"/>
        <v>2015</v>
      </c>
    </row>
    <row r="1874" spans="1:19" ht="60" x14ac:dyDescent="0.25">
      <c r="A1874">
        <v>2790</v>
      </c>
      <c r="B1874" s="3" t="s">
        <v>2790</v>
      </c>
      <c r="C1874" s="3" t="s">
        <v>6900</v>
      </c>
      <c r="D1874" s="6">
        <v>3000</v>
      </c>
      <c r="E1874" s="8">
        <v>3160</v>
      </c>
      <c r="F1874" t="s">
        <v>8218</v>
      </c>
      <c r="G1874" t="s">
        <v>8223</v>
      </c>
      <c r="H1874" t="s">
        <v>8245</v>
      </c>
      <c r="I1874">
        <v>1423693903</v>
      </c>
      <c r="J1874">
        <v>1421101903</v>
      </c>
      <c r="K1874" t="b">
        <v>0</v>
      </c>
      <c r="L1874">
        <v>66</v>
      </c>
      <c r="M1874" t="b">
        <v>1</v>
      </c>
      <c r="N1874" t="s">
        <v>8269</v>
      </c>
      <c r="O1874" s="10" t="s">
        <v>8312</v>
      </c>
      <c r="P1874" t="s">
        <v>8313</v>
      </c>
      <c r="Q1874" s="15">
        <f t="shared" si="87"/>
        <v>42016.938692129625</v>
      </c>
      <c r="R1874" s="17">
        <f t="shared" si="88"/>
        <v>42046.938692129625</v>
      </c>
      <c r="S1874">
        <f t="shared" si="89"/>
        <v>2015</v>
      </c>
    </row>
    <row r="1875" spans="1:19" ht="60" x14ac:dyDescent="0.25">
      <c r="A1875">
        <v>2791</v>
      </c>
      <c r="B1875" s="3" t="s">
        <v>2791</v>
      </c>
      <c r="C1875" s="3" t="s">
        <v>6901</v>
      </c>
      <c r="D1875" s="6">
        <v>2000</v>
      </c>
      <c r="E1875" s="8">
        <v>2050</v>
      </c>
      <c r="F1875" t="s">
        <v>8218</v>
      </c>
      <c r="G1875" t="s">
        <v>8223</v>
      </c>
      <c r="H1875" t="s">
        <v>8245</v>
      </c>
      <c r="I1875">
        <v>1473393600</v>
      </c>
      <c r="J1875">
        <v>1470778559</v>
      </c>
      <c r="K1875" t="b">
        <v>0</v>
      </c>
      <c r="L1875">
        <v>28</v>
      </c>
      <c r="M1875" t="b">
        <v>1</v>
      </c>
      <c r="N1875" t="s">
        <v>8269</v>
      </c>
      <c r="O1875" s="10" t="s">
        <v>8312</v>
      </c>
      <c r="P1875" t="s">
        <v>8313</v>
      </c>
      <c r="Q1875" s="15">
        <f t="shared" si="87"/>
        <v>42591.899988425925</v>
      </c>
      <c r="R1875" s="17">
        <f t="shared" si="88"/>
        <v>42622.166666666672</v>
      </c>
      <c r="S1875">
        <f t="shared" si="89"/>
        <v>2016</v>
      </c>
    </row>
    <row r="1876" spans="1:19" ht="45" x14ac:dyDescent="0.25">
      <c r="A1876">
        <v>2792</v>
      </c>
      <c r="B1876" s="3" t="s">
        <v>2792</v>
      </c>
      <c r="C1876" s="3" t="s">
        <v>6902</v>
      </c>
      <c r="D1876" s="6">
        <v>2000</v>
      </c>
      <c r="E1876" s="8">
        <v>2152</v>
      </c>
      <c r="F1876" t="s">
        <v>8218</v>
      </c>
      <c r="G1876" t="s">
        <v>8223</v>
      </c>
      <c r="H1876" t="s">
        <v>8245</v>
      </c>
      <c r="I1876">
        <v>1439357559</v>
      </c>
      <c r="J1876">
        <v>1435469559</v>
      </c>
      <c r="K1876" t="b">
        <v>0</v>
      </c>
      <c r="L1876">
        <v>24</v>
      </c>
      <c r="M1876" t="b">
        <v>1</v>
      </c>
      <c r="N1876" t="s">
        <v>8269</v>
      </c>
      <c r="O1876" s="10" t="s">
        <v>8312</v>
      </c>
      <c r="P1876" t="s">
        <v>8313</v>
      </c>
      <c r="Q1876" s="15">
        <f t="shared" si="87"/>
        <v>42183.231006944443</v>
      </c>
      <c r="R1876" s="17">
        <f t="shared" si="88"/>
        <v>42228.231006944443</v>
      </c>
      <c r="S1876">
        <f t="shared" si="89"/>
        <v>2015</v>
      </c>
    </row>
    <row r="1877" spans="1:19" ht="60" x14ac:dyDescent="0.25">
      <c r="A1877">
        <v>2793</v>
      </c>
      <c r="B1877" s="3" t="s">
        <v>2793</v>
      </c>
      <c r="C1877" s="3" t="s">
        <v>6903</v>
      </c>
      <c r="D1877" s="6">
        <v>10000</v>
      </c>
      <c r="E1877" s="8">
        <v>11056.75</v>
      </c>
      <c r="F1877" t="s">
        <v>8218</v>
      </c>
      <c r="G1877" t="s">
        <v>8225</v>
      </c>
      <c r="H1877" t="s">
        <v>8247</v>
      </c>
      <c r="I1877">
        <v>1437473005</v>
      </c>
      <c r="J1877">
        <v>1434881005</v>
      </c>
      <c r="K1877" t="b">
        <v>0</v>
      </c>
      <c r="L1877">
        <v>73</v>
      </c>
      <c r="M1877" t="b">
        <v>1</v>
      </c>
      <c r="N1877" t="s">
        <v>8269</v>
      </c>
      <c r="O1877" s="10" t="s">
        <v>8312</v>
      </c>
      <c r="P1877" t="s">
        <v>8313</v>
      </c>
      <c r="Q1877" s="15">
        <f t="shared" si="87"/>
        <v>42176.419039351851</v>
      </c>
      <c r="R1877" s="17">
        <f t="shared" si="88"/>
        <v>42206.419039351851</v>
      </c>
      <c r="S1877">
        <f t="shared" si="89"/>
        <v>2015</v>
      </c>
    </row>
    <row r="1878" spans="1:19" ht="60" x14ac:dyDescent="0.25">
      <c r="A1878">
        <v>2794</v>
      </c>
      <c r="B1878" s="3" t="s">
        <v>2794</v>
      </c>
      <c r="C1878" s="3" t="s">
        <v>6904</v>
      </c>
      <c r="D1878" s="6">
        <v>50</v>
      </c>
      <c r="E1878" s="8">
        <v>75</v>
      </c>
      <c r="F1878" t="s">
        <v>8218</v>
      </c>
      <c r="G1878" t="s">
        <v>8224</v>
      </c>
      <c r="H1878" t="s">
        <v>8246</v>
      </c>
      <c r="I1878">
        <v>1457031600</v>
      </c>
      <c r="J1878">
        <v>1455640559</v>
      </c>
      <c r="K1878" t="b">
        <v>0</v>
      </c>
      <c r="L1878">
        <v>3</v>
      </c>
      <c r="M1878" t="b">
        <v>1</v>
      </c>
      <c r="N1878" t="s">
        <v>8269</v>
      </c>
      <c r="O1878" s="10" t="s">
        <v>8312</v>
      </c>
      <c r="P1878" t="s">
        <v>8313</v>
      </c>
      <c r="Q1878" s="15">
        <f t="shared" si="87"/>
        <v>42416.691655092596</v>
      </c>
      <c r="R1878" s="17">
        <f t="shared" si="88"/>
        <v>42432.791666666672</v>
      </c>
      <c r="S1878">
        <f t="shared" si="89"/>
        <v>2016</v>
      </c>
    </row>
    <row r="1879" spans="1:19" ht="45" x14ac:dyDescent="0.25">
      <c r="A1879">
        <v>2795</v>
      </c>
      <c r="B1879" s="3" t="s">
        <v>2795</v>
      </c>
      <c r="C1879" s="3" t="s">
        <v>6905</v>
      </c>
      <c r="D1879" s="6">
        <v>700</v>
      </c>
      <c r="E1879" s="8">
        <v>730</v>
      </c>
      <c r="F1879" t="s">
        <v>8218</v>
      </c>
      <c r="G1879" t="s">
        <v>8223</v>
      </c>
      <c r="H1879" t="s">
        <v>8245</v>
      </c>
      <c r="I1879">
        <v>1402095600</v>
      </c>
      <c r="J1879">
        <v>1400675841</v>
      </c>
      <c r="K1879" t="b">
        <v>0</v>
      </c>
      <c r="L1879">
        <v>20</v>
      </c>
      <c r="M1879" t="b">
        <v>1</v>
      </c>
      <c r="N1879" t="s">
        <v>8269</v>
      </c>
      <c r="O1879" s="10" t="s">
        <v>8312</v>
      </c>
      <c r="P1879" t="s">
        <v>8313</v>
      </c>
      <c r="Q1879" s="15">
        <f t="shared" si="87"/>
        <v>41780.525937500002</v>
      </c>
      <c r="R1879" s="17">
        <f t="shared" si="88"/>
        <v>41796.958333333336</v>
      </c>
      <c r="S1879">
        <f t="shared" si="89"/>
        <v>2014</v>
      </c>
    </row>
    <row r="1880" spans="1:19" ht="45" x14ac:dyDescent="0.25">
      <c r="A1880">
        <v>2796</v>
      </c>
      <c r="B1880" s="3" t="s">
        <v>2796</v>
      </c>
      <c r="C1880" s="3" t="s">
        <v>6906</v>
      </c>
      <c r="D1880" s="6">
        <v>800</v>
      </c>
      <c r="E1880" s="8">
        <v>924</v>
      </c>
      <c r="F1880" t="s">
        <v>8218</v>
      </c>
      <c r="G1880" t="s">
        <v>8224</v>
      </c>
      <c r="H1880" t="s">
        <v>8246</v>
      </c>
      <c r="I1880">
        <v>1404564028</v>
      </c>
      <c r="J1880">
        <v>1401972028</v>
      </c>
      <c r="K1880" t="b">
        <v>0</v>
      </c>
      <c r="L1880">
        <v>21</v>
      </c>
      <c r="M1880" t="b">
        <v>1</v>
      </c>
      <c r="N1880" t="s">
        <v>8269</v>
      </c>
      <c r="O1880" s="10" t="s">
        <v>8312</v>
      </c>
      <c r="P1880" t="s">
        <v>8313</v>
      </c>
      <c r="Q1880" s="15">
        <f t="shared" si="87"/>
        <v>41795.528101851851</v>
      </c>
      <c r="R1880" s="17">
        <f t="shared" si="88"/>
        <v>41825.528101851851</v>
      </c>
      <c r="S1880">
        <f t="shared" si="89"/>
        <v>2014</v>
      </c>
    </row>
    <row r="1881" spans="1:19" ht="45" x14ac:dyDescent="0.25">
      <c r="A1881">
        <v>2797</v>
      </c>
      <c r="B1881" s="3" t="s">
        <v>2797</v>
      </c>
      <c r="C1881" s="3" t="s">
        <v>6907</v>
      </c>
      <c r="D1881" s="6">
        <v>8000</v>
      </c>
      <c r="E1881" s="8">
        <v>8211.61</v>
      </c>
      <c r="F1881" t="s">
        <v>8218</v>
      </c>
      <c r="G1881" t="s">
        <v>8224</v>
      </c>
      <c r="H1881" t="s">
        <v>8246</v>
      </c>
      <c r="I1881">
        <v>1404858840</v>
      </c>
      <c r="J1881">
        <v>1402266840</v>
      </c>
      <c r="K1881" t="b">
        <v>0</v>
      </c>
      <c r="L1881">
        <v>94</v>
      </c>
      <c r="M1881" t="b">
        <v>1</v>
      </c>
      <c r="N1881" t="s">
        <v>8269</v>
      </c>
      <c r="O1881" s="10" t="s">
        <v>8312</v>
      </c>
      <c r="P1881" t="s">
        <v>8313</v>
      </c>
      <c r="Q1881" s="15">
        <f t="shared" si="87"/>
        <v>41798.94027777778</v>
      </c>
      <c r="R1881" s="17">
        <f t="shared" si="88"/>
        <v>41828.94027777778</v>
      </c>
      <c r="S1881">
        <f t="shared" si="89"/>
        <v>2014</v>
      </c>
    </row>
    <row r="1882" spans="1:19" ht="60" x14ac:dyDescent="0.25">
      <c r="A1882">
        <v>2798</v>
      </c>
      <c r="B1882" s="3" t="s">
        <v>2798</v>
      </c>
      <c r="C1882" s="3" t="s">
        <v>6908</v>
      </c>
      <c r="D1882" s="6">
        <v>5000</v>
      </c>
      <c r="E1882" s="8">
        <v>5070</v>
      </c>
      <c r="F1882" t="s">
        <v>8218</v>
      </c>
      <c r="G1882" t="s">
        <v>8224</v>
      </c>
      <c r="H1882" t="s">
        <v>8246</v>
      </c>
      <c r="I1882">
        <v>1438358400</v>
      </c>
      <c r="J1882">
        <v>1437063121</v>
      </c>
      <c r="K1882" t="b">
        <v>0</v>
      </c>
      <c r="L1882">
        <v>139</v>
      </c>
      <c r="M1882" t="b">
        <v>1</v>
      </c>
      <c r="N1882" t="s">
        <v>8269</v>
      </c>
      <c r="O1882" s="10" t="s">
        <v>8312</v>
      </c>
      <c r="P1882" t="s">
        <v>8313</v>
      </c>
      <c r="Q1882" s="15">
        <f t="shared" si="87"/>
        <v>42201.675011574072</v>
      </c>
      <c r="R1882" s="17">
        <f t="shared" si="88"/>
        <v>42216.666666666672</v>
      </c>
      <c r="S1882">
        <f t="shared" si="89"/>
        <v>2015</v>
      </c>
    </row>
    <row r="1883" spans="1:19" ht="60" x14ac:dyDescent="0.25">
      <c r="A1883">
        <v>2799</v>
      </c>
      <c r="B1883" s="3" t="s">
        <v>2799</v>
      </c>
      <c r="C1883" s="3" t="s">
        <v>6909</v>
      </c>
      <c r="D1883" s="6">
        <v>5000</v>
      </c>
      <c r="E1883" s="8">
        <v>5831.74</v>
      </c>
      <c r="F1883" t="s">
        <v>8218</v>
      </c>
      <c r="G1883" t="s">
        <v>8224</v>
      </c>
      <c r="H1883" t="s">
        <v>8246</v>
      </c>
      <c r="I1883">
        <v>1466179200</v>
      </c>
      <c r="J1883">
        <v>1463466070</v>
      </c>
      <c r="K1883" t="b">
        <v>0</v>
      </c>
      <c r="L1883">
        <v>130</v>
      </c>
      <c r="M1883" t="b">
        <v>1</v>
      </c>
      <c r="N1883" t="s">
        <v>8269</v>
      </c>
      <c r="O1883" s="10" t="s">
        <v>8312</v>
      </c>
      <c r="P1883" t="s">
        <v>8313</v>
      </c>
      <c r="Q1883" s="15">
        <f t="shared" si="87"/>
        <v>42507.264699074076</v>
      </c>
      <c r="R1883" s="17">
        <f t="shared" si="88"/>
        <v>42538.666666666672</v>
      </c>
      <c r="S1883">
        <f t="shared" si="89"/>
        <v>2016</v>
      </c>
    </row>
    <row r="1884" spans="1:19" ht="45" x14ac:dyDescent="0.25">
      <c r="A1884">
        <v>2800</v>
      </c>
      <c r="B1884" s="3" t="s">
        <v>2800</v>
      </c>
      <c r="C1884" s="3" t="s">
        <v>6910</v>
      </c>
      <c r="D1884" s="6">
        <v>1000</v>
      </c>
      <c r="E1884" s="8">
        <v>1330</v>
      </c>
      <c r="F1884" t="s">
        <v>8218</v>
      </c>
      <c r="G1884" t="s">
        <v>8224</v>
      </c>
      <c r="H1884" t="s">
        <v>8246</v>
      </c>
      <c r="I1884">
        <v>1420377366</v>
      </c>
      <c r="J1884">
        <v>1415193366</v>
      </c>
      <c r="K1884" t="b">
        <v>0</v>
      </c>
      <c r="L1884">
        <v>31</v>
      </c>
      <c r="M1884" t="b">
        <v>1</v>
      </c>
      <c r="N1884" t="s">
        <v>8269</v>
      </c>
      <c r="O1884" s="10" t="s">
        <v>8312</v>
      </c>
      <c r="P1884" t="s">
        <v>8313</v>
      </c>
      <c r="Q1884" s="15">
        <f t="shared" si="87"/>
        <v>41948.552847222221</v>
      </c>
      <c r="R1884" s="17">
        <f t="shared" si="88"/>
        <v>42008.552847222221</v>
      </c>
      <c r="S1884">
        <f t="shared" si="89"/>
        <v>2014</v>
      </c>
    </row>
    <row r="1885" spans="1:19" ht="45" x14ac:dyDescent="0.25">
      <c r="A1885">
        <v>2801</v>
      </c>
      <c r="B1885" s="3" t="s">
        <v>2801</v>
      </c>
      <c r="C1885" s="3" t="s">
        <v>6911</v>
      </c>
      <c r="D1885" s="6">
        <v>500</v>
      </c>
      <c r="E1885" s="8">
        <v>666</v>
      </c>
      <c r="F1885" t="s">
        <v>8218</v>
      </c>
      <c r="G1885" t="s">
        <v>8225</v>
      </c>
      <c r="H1885" t="s">
        <v>8247</v>
      </c>
      <c r="I1885">
        <v>1412938800</v>
      </c>
      <c r="J1885">
        <v>1411019409</v>
      </c>
      <c r="K1885" t="b">
        <v>0</v>
      </c>
      <c r="L1885">
        <v>13</v>
      </c>
      <c r="M1885" t="b">
        <v>1</v>
      </c>
      <c r="N1885" t="s">
        <v>8269</v>
      </c>
      <c r="O1885" s="10" t="s">
        <v>8312</v>
      </c>
      <c r="P1885" t="s">
        <v>8313</v>
      </c>
      <c r="Q1885" s="15">
        <f t="shared" si="87"/>
        <v>41900.243159722224</v>
      </c>
      <c r="R1885" s="17">
        <f t="shared" si="88"/>
        <v>41922.458333333336</v>
      </c>
      <c r="S1885">
        <f t="shared" si="89"/>
        <v>2014</v>
      </c>
    </row>
    <row r="1886" spans="1:19" ht="60" x14ac:dyDescent="0.25">
      <c r="A1886">
        <v>2802</v>
      </c>
      <c r="B1886" s="3" t="s">
        <v>2802</v>
      </c>
      <c r="C1886" s="3" t="s">
        <v>6912</v>
      </c>
      <c r="D1886" s="6">
        <v>3000</v>
      </c>
      <c r="E1886" s="8">
        <v>3055</v>
      </c>
      <c r="F1886" t="s">
        <v>8218</v>
      </c>
      <c r="G1886" t="s">
        <v>8224</v>
      </c>
      <c r="H1886" t="s">
        <v>8246</v>
      </c>
      <c r="I1886">
        <v>1438875107</v>
      </c>
      <c r="J1886">
        <v>1436283107</v>
      </c>
      <c r="K1886" t="b">
        <v>0</v>
      </c>
      <c r="L1886">
        <v>90</v>
      </c>
      <c r="M1886" t="b">
        <v>1</v>
      </c>
      <c r="N1886" t="s">
        <v>8269</v>
      </c>
      <c r="O1886" s="10" t="s">
        <v>8312</v>
      </c>
      <c r="P1886" t="s">
        <v>8313</v>
      </c>
      <c r="Q1886" s="15">
        <f t="shared" si="87"/>
        <v>42192.64707175926</v>
      </c>
      <c r="R1886" s="17">
        <f t="shared" si="88"/>
        <v>42222.64707175926</v>
      </c>
      <c r="S1886">
        <f t="shared" si="89"/>
        <v>2015</v>
      </c>
    </row>
    <row r="1887" spans="1:19" ht="60" x14ac:dyDescent="0.25">
      <c r="A1887">
        <v>2803</v>
      </c>
      <c r="B1887" s="3" t="s">
        <v>2803</v>
      </c>
      <c r="C1887" s="3" t="s">
        <v>6913</v>
      </c>
      <c r="D1887" s="6">
        <v>10000</v>
      </c>
      <c r="E1887" s="8">
        <v>12795</v>
      </c>
      <c r="F1887" t="s">
        <v>8218</v>
      </c>
      <c r="G1887" t="s">
        <v>8223</v>
      </c>
      <c r="H1887" t="s">
        <v>8245</v>
      </c>
      <c r="I1887">
        <v>1437004800</v>
      </c>
      <c r="J1887">
        <v>1433295276</v>
      </c>
      <c r="K1887" t="b">
        <v>0</v>
      </c>
      <c r="L1887">
        <v>141</v>
      </c>
      <c r="M1887" t="b">
        <v>1</v>
      </c>
      <c r="N1887" t="s">
        <v>8269</v>
      </c>
      <c r="O1887" s="10" t="s">
        <v>8312</v>
      </c>
      <c r="P1887" t="s">
        <v>8313</v>
      </c>
      <c r="Q1887" s="15">
        <f t="shared" si="87"/>
        <v>42158.065694444449</v>
      </c>
      <c r="R1887" s="17">
        <f t="shared" si="88"/>
        <v>42201</v>
      </c>
      <c r="S1887">
        <f t="shared" si="89"/>
        <v>2015</v>
      </c>
    </row>
    <row r="1888" spans="1:19" ht="60" x14ac:dyDescent="0.25">
      <c r="A1888">
        <v>2804</v>
      </c>
      <c r="B1888" s="3" t="s">
        <v>2804</v>
      </c>
      <c r="C1888" s="3" t="s">
        <v>6914</v>
      </c>
      <c r="D1888" s="6">
        <v>1000</v>
      </c>
      <c r="E1888" s="8">
        <v>1150</v>
      </c>
      <c r="F1888" t="s">
        <v>8218</v>
      </c>
      <c r="G1888" t="s">
        <v>8224</v>
      </c>
      <c r="H1888" t="s">
        <v>8246</v>
      </c>
      <c r="I1888">
        <v>1411987990</v>
      </c>
      <c r="J1888">
        <v>1409395990</v>
      </c>
      <c r="K1888" t="b">
        <v>0</v>
      </c>
      <c r="L1888">
        <v>23</v>
      </c>
      <c r="M1888" t="b">
        <v>1</v>
      </c>
      <c r="N1888" t="s">
        <v>8269</v>
      </c>
      <c r="O1888" s="10" t="s">
        <v>8312</v>
      </c>
      <c r="P1888" t="s">
        <v>8313</v>
      </c>
      <c r="Q1888" s="15">
        <f t="shared" si="87"/>
        <v>41881.453587962962</v>
      </c>
      <c r="R1888" s="17">
        <f t="shared" si="88"/>
        <v>41911.453587962962</v>
      </c>
      <c r="S1888">
        <f t="shared" si="89"/>
        <v>2014</v>
      </c>
    </row>
    <row r="1889" spans="1:19" ht="60" x14ac:dyDescent="0.25">
      <c r="A1889">
        <v>2805</v>
      </c>
      <c r="B1889" s="3" t="s">
        <v>2805</v>
      </c>
      <c r="C1889" s="3" t="s">
        <v>6915</v>
      </c>
      <c r="D1889" s="6">
        <v>400</v>
      </c>
      <c r="E1889" s="8">
        <v>440</v>
      </c>
      <c r="F1889" t="s">
        <v>8218</v>
      </c>
      <c r="G1889" t="s">
        <v>8224</v>
      </c>
      <c r="H1889" t="s">
        <v>8246</v>
      </c>
      <c r="I1889">
        <v>1440245273</v>
      </c>
      <c r="J1889">
        <v>1438085273</v>
      </c>
      <c r="K1889" t="b">
        <v>0</v>
      </c>
      <c r="L1889">
        <v>18</v>
      </c>
      <c r="M1889" t="b">
        <v>1</v>
      </c>
      <c r="N1889" t="s">
        <v>8269</v>
      </c>
      <c r="O1889" s="10" t="s">
        <v>8312</v>
      </c>
      <c r="P1889" t="s">
        <v>8313</v>
      </c>
      <c r="Q1889" s="15">
        <f t="shared" si="87"/>
        <v>42213.505474537036</v>
      </c>
      <c r="R1889" s="17">
        <f t="shared" si="88"/>
        <v>42238.505474537036</v>
      </c>
      <c r="S1889">
        <f t="shared" si="89"/>
        <v>2015</v>
      </c>
    </row>
    <row r="1890" spans="1:19" ht="45" x14ac:dyDescent="0.25">
      <c r="A1890">
        <v>2806</v>
      </c>
      <c r="B1890" s="3" t="s">
        <v>2806</v>
      </c>
      <c r="C1890" s="3" t="s">
        <v>6916</v>
      </c>
      <c r="D1890" s="6">
        <v>3000</v>
      </c>
      <c r="E1890" s="8">
        <v>3363</v>
      </c>
      <c r="F1890" t="s">
        <v>8218</v>
      </c>
      <c r="G1890" t="s">
        <v>8224</v>
      </c>
      <c r="H1890" t="s">
        <v>8246</v>
      </c>
      <c r="I1890">
        <v>1438772400</v>
      </c>
      <c r="J1890">
        <v>1435645490</v>
      </c>
      <c r="K1890" t="b">
        <v>0</v>
      </c>
      <c r="L1890">
        <v>76</v>
      </c>
      <c r="M1890" t="b">
        <v>1</v>
      </c>
      <c r="N1890" t="s">
        <v>8269</v>
      </c>
      <c r="O1890" s="10" t="s">
        <v>8312</v>
      </c>
      <c r="P1890" t="s">
        <v>8313</v>
      </c>
      <c r="Q1890" s="15">
        <f t="shared" si="87"/>
        <v>42185.267245370371</v>
      </c>
      <c r="R1890" s="17">
        <f t="shared" si="88"/>
        <v>42221.458333333328</v>
      </c>
      <c r="S1890">
        <f t="shared" si="89"/>
        <v>2015</v>
      </c>
    </row>
    <row r="1891" spans="1:19" ht="30" x14ac:dyDescent="0.25">
      <c r="A1891">
        <v>2807</v>
      </c>
      <c r="B1891" s="3" t="s">
        <v>2807</v>
      </c>
      <c r="C1891" s="3" t="s">
        <v>6917</v>
      </c>
      <c r="D1891" s="6">
        <v>5000</v>
      </c>
      <c r="E1891" s="8">
        <v>6300</v>
      </c>
      <c r="F1891" t="s">
        <v>8218</v>
      </c>
      <c r="G1891" t="s">
        <v>8223</v>
      </c>
      <c r="H1891" t="s">
        <v>8245</v>
      </c>
      <c r="I1891">
        <v>1435611438</v>
      </c>
      <c r="J1891">
        <v>1433019438</v>
      </c>
      <c r="K1891" t="b">
        <v>0</v>
      </c>
      <c r="L1891">
        <v>93</v>
      </c>
      <c r="M1891" t="b">
        <v>1</v>
      </c>
      <c r="N1891" t="s">
        <v>8269</v>
      </c>
      <c r="O1891" s="10" t="s">
        <v>8312</v>
      </c>
      <c r="P1891" t="s">
        <v>8313</v>
      </c>
      <c r="Q1891" s="15">
        <f t="shared" si="87"/>
        <v>42154.873124999998</v>
      </c>
      <c r="R1891" s="17">
        <f t="shared" si="88"/>
        <v>42184.873124999998</v>
      </c>
      <c r="S1891">
        <f t="shared" si="89"/>
        <v>2015</v>
      </c>
    </row>
    <row r="1892" spans="1:19" ht="60" x14ac:dyDescent="0.25">
      <c r="A1892">
        <v>2808</v>
      </c>
      <c r="B1892" s="3" t="s">
        <v>2808</v>
      </c>
      <c r="C1892" s="3" t="s">
        <v>6918</v>
      </c>
      <c r="D1892" s="6">
        <v>4500</v>
      </c>
      <c r="E1892" s="8">
        <v>4511</v>
      </c>
      <c r="F1892" t="s">
        <v>8218</v>
      </c>
      <c r="G1892" t="s">
        <v>8223</v>
      </c>
      <c r="H1892" t="s">
        <v>8245</v>
      </c>
      <c r="I1892">
        <v>1440274735</v>
      </c>
      <c r="J1892">
        <v>1437682735</v>
      </c>
      <c r="K1892" t="b">
        <v>0</v>
      </c>
      <c r="L1892">
        <v>69</v>
      </c>
      <c r="M1892" t="b">
        <v>1</v>
      </c>
      <c r="N1892" t="s">
        <v>8269</v>
      </c>
      <c r="O1892" s="10" t="s">
        <v>8312</v>
      </c>
      <c r="P1892" t="s">
        <v>8313</v>
      </c>
      <c r="Q1892" s="15">
        <f t="shared" si="87"/>
        <v>42208.84646990741</v>
      </c>
      <c r="R1892" s="17">
        <f t="shared" si="88"/>
        <v>42238.84646990741</v>
      </c>
      <c r="S1892">
        <f t="shared" si="89"/>
        <v>2015</v>
      </c>
    </row>
    <row r="1893" spans="1:19" ht="60" x14ac:dyDescent="0.25">
      <c r="A1893">
        <v>2809</v>
      </c>
      <c r="B1893" s="3" t="s">
        <v>2809</v>
      </c>
      <c r="C1893" s="3" t="s">
        <v>6919</v>
      </c>
      <c r="D1893" s="6">
        <v>2500</v>
      </c>
      <c r="E1893" s="8">
        <v>2560</v>
      </c>
      <c r="F1893" t="s">
        <v>8218</v>
      </c>
      <c r="G1893" t="s">
        <v>8223</v>
      </c>
      <c r="H1893" t="s">
        <v>8245</v>
      </c>
      <c r="I1893">
        <v>1459348740</v>
      </c>
      <c r="J1893">
        <v>1458647725</v>
      </c>
      <c r="K1893" t="b">
        <v>0</v>
      </c>
      <c r="L1893">
        <v>21</v>
      </c>
      <c r="M1893" t="b">
        <v>1</v>
      </c>
      <c r="N1893" t="s">
        <v>8269</v>
      </c>
      <c r="O1893" s="10" t="s">
        <v>8312</v>
      </c>
      <c r="P1893" t="s">
        <v>8313</v>
      </c>
      <c r="Q1893" s="15">
        <f t="shared" si="87"/>
        <v>42451.496817129635</v>
      </c>
      <c r="R1893" s="17">
        <f t="shared" si="88"/>
        <v>42459.610416666663</v>
      </c>
      <c r="S1893">
        <f t="shared" si="89"/>
        <v>2016</v>
      </c>
    </row>
    <row r="1894" spans="1:19" ht="45" x14ac:dyDescent="0.25">
      <c r="A1894">
        <v>2810</v>
      </c>
      <c r="B1894" s="3" t="s">
        <v>2810</v>
      </c>
      <c r="C1894" s="3" t="s">
        <v>6920</v>
      </c>
      <c r="D1894" s="6">
        <v>2500</v>
      </c>
      <c r="E1894" s="8">
        <v>2705</v>
      </c>
      <c r="F1894" t="s">
        <v>8218</v>
      </c>
      <c r="G1894" t="s">
        <v>8223</v>
      </c>
      <c r="H1894" t="s">
        <v>8245</v>
      </c>
      <c r="I1894">
        <v>1401595140</v>
      </c>
      <c r="J1894">
        <v>1398828064</v>
      </c>
      <c r="K1894" t="b">
        <v>0</v>
      </c>
      <c r="L1894">
        <v>57</v>
      </c>
      <c r="M1894" t="b">
        <v>1</v>
      </c>
      <c r="N1894" t="s">
        <v>8269</v>
      </c>
      <c r="O1894" s="10" t="s">
        <v>8312</v>
      </c>
      <c r="P1894" t="s">
        <v>8313</v>
      </c>
      <c r="Q1894" s="15">
        <f t="shared" si="87"/>
        <v>41759.13962962963</v>
      </c>
      <c r="R1894" s="17">
        <f t="shared" si="88"/>
        <v>41791.165972222225</v>
      </c>
      <c r="S1894">
        <f t="shared" si="89"/>
        <v>2014</v>
      </c>
    </row>
    <row r="1895" spans="1:19" ht="45" x14ac:dyDescent="0.25">
      <c r="A1895">
        <v>2811</v>
      </c>
      <c r="B1895" s="3" t="s">
        <v>2811</v>
      </c>
      <c r="C1895" s="3" t="s">
        <v>6921</v>
      </c>
      <c r="D1895" s="6">
        <v>10000</v>
      </c>
      <c r="E1895" s="8">
        <v>10027</v>
      </c>
      <c r="F1895" t="s">
        <v>8218</v>
      </c>
      <c r="G1895" t="s">
        <v>8224</v>
      </c>
      <c r="H1895" t="s">
        <v>8246</v>
      </c>
      <c r="I1895">
        <v>1424692503</v>
      </c>
      <c r="J1895">
        <v>1422100503</v>
      </c>
      <c r="K1895" t="b">
        <v>0</v>
      </c>
      <c r="L1895">
        <v>108</v>
      </c>
      <c r="M1895" t="b">
        <v>1</v>
      </c>
      <c r="N1895" t="s">
        <v>8269</v>
      </c>
      <c r="O1895" s="10" t="s">
        <v>8312</v>
      </c>
      <c r="P1895" t="s">
        <v>8313</v>
      </c>
      <c r="Q1895" s="15">
        <f t="shared" si="87"/>
        <v>42028.496562500004</v>
      </c>
      <c r="R1895" s="17">
        <f t="shared" si="88"/>
        <v>42058.496562500004</v>
      </c>
      <c r="S1895">
        <f t="shared" si="89"/>
        <v>2015</v>
      </c>
    </row>
    <row r="1896" spans="1:19" ht="45" x14ac:dyDescent="0.25">
      <c r="A1896">
        <v>2812</v>
      </c>
      <c r="B1896" s="3" t="s">
        <v>2812</v>
      </c>
      <c r="C1896" s="3" t="s">
        <v>6922</v>
      </c>
      <c r="D1896" s="6">
        <v>5000</v>
      </c>
      <c r="E1896" s="8">
        <v>5665</v>
      </c>
      <c r="F1896" t="s">
        <v>8218</v>
      </c>
      <c r="G1896" t="s">
        <v>8228</v>
      </c>
      <c r="H1896" t="s">
        <v>8250</v>
      </c>
      <c r="I1896">
        <v>1428292800</v>
      </c>
      <c r="J1896">
        <v>1424368298</v>
      </c>
      <c r="K1896" t="b">
        <v>0</v>
      </c>
      <c r="L1896">
        <v>83</v>
      </c>
      <c r="M1896" t="b">
        <v>1</v>
      </c>
      <c r="N1896" t="s">
        <v>8269</v>
      </c>
      <c r="O1896" s="10" t="s">
        <v>8312</v>
      </c>
      <c r="P1896" t="s">
        <v>8313</v>
      </c>
      <c r="Q1896" s="15">
        <f t="shared" si="87"/>
        <v>42054.74418981481</v>
      </c>
      <c r="R1896" s="17">
        <f t="shared" si="88"/>
        <v>42100.166666666672</v>
      </c>
      <c r="S1896">
        <f t="shared" si="89"/>
        <v>2015</v>
      </c>
    </row>
    <row r="1897" spans="1:19" ht="45" x14ac:dyDescent="0.25">
      <c r="A1897">
        <v>2813</v>
      </c>
      <c r="B1897" s="3" t="s">
        <v>2813</v>
      </c>
      <c r="C1897" s="3" t="s">
        <v>6923</v>
      </c>
      <c r="D1897" s="6">
        <v>2800</v>
      </c>
      <c r="E1897" s="8">
        <v>3572.12</v>
      </c>
      <c r="F1897" t="s">
        <v>8218</v>
      </c>
      <c r="G1897" t="s">
        <v>8223</v>
      </c>
      <c r="H1897" t="s">
        <v>8245</v>
      </c>
      <c r="I1897">
        <v>1481737761</v>
      </c>
      <c r="J1897">
        <v>1479577761</v>
      </c>
      <c r="K1897" t="b">
        <v>0</v>
      </c>
      <c r="L1897">
        <v>96</v>
      </c>
      <c r="M1897" t="b">
        <v>1</v>
      </c>
      <c r="N1897" t="s">
        <v>8269</v>
      </c>
      <c r="O1897" s="10" t="s">
        <v>8312</v>
      </c>
      <c r="P1897" t="s">
        <v>8313</v>
      </c>
      <c r="Q1897" s="15">
        <f t="shared" si="87"/>
        <v>42693.742604166662</v>
      </c>
      <c r="R1897" s="17">
        <f t="shared" si="88"/>
        <v>42718.742604166662</v>
      </c>
      <c r="S1897">
        <f t="shared" si="89"/>
        <v>2016</v>
      </c>
    </row>
    <row r="1898" spans="1:19" ht="45" x14ac:dyDescent="0.25">
      <c r="A1898">
        <v>2814</v>
      </c>
      <c r="B1898" s="3" t="s">
        <v>2814</v>
      </c>
      <c r="C1898" s="3" t="s">
        <v>6924</v>
      </c>
      <c r="D1898" s="6">
        <v>1500</v>
      </c>
      <c r="E1898" s="8">
        <v>1616</v>
      </c>
      <c r="F1898" t="s">
        <v>8218</v>
      </c>
      <c r="G1898" t="s">
        <v>8224</v>
      </c>
      <c r="H1898" t="s">
        <v>8246</v>
      </c>
      <c r="I1898">
        <v>1431164115</v>
      </c>
      <c r="J1898">
        <v>1428572115</v>
      </c>
      <c r="K1898" t="b">
        <v>0</v>
      </c>
      <c r="L1898">
        <v>64</v>
      </c>
      <c r="M1898" t="b">
        <v>1</v>
      </c>
      <c r="N1898" t="s">
        <v>8269</v>
      </c>
      <c r="O1898" s="10" t="s">
        <v>8312</v>
      </c>
      <c r="P1898" t="s">
        <v>8313</v>
      </c>
      <c r="Q1898" s="15">
        <f t="shared" si="87"/>
        <v>42103.399479166663</v>
      </c>
      <c r="R1898" s="17">
        <f t="shared" si="88"/>
        <v>42133.399479166663</v>
      </c>
      <c r="S1898">
        <f t="shared" si="89"/>
        <v>2015</v>
      </c>
    </row>
    <row r="1899" spans="1:19" ht="45" x14ac:dyDescent="0.25">
      <c r="A1899">
        <v>2815</v>
      </c>
      <c r="B1899" s="3" t="s">
        <v>2815</v>
      </c>
      <c r="C1899" s="3" t="s">
        <v>6925</v>
      </c>
      <c r="D1899" s="6">
        <v>250</v>
      </c>
      <c r="E1899" s="8">
        <v>605</v>
      </c>
      <c r="F1899" t="s">
        <v>8218</v>
      </c>
      <c r="G1899" t="s">
        <v>8228</v>
      </c>
      <c r="H1899" t="s">
        <v>8250</v>
      </c>
      <c r="I1899">
        <v>1470595109</v>
      </c>
      <c r="J1899">
        <v>1468003109</v>
      </c>
      <c r="K1899" t="b">
        <v>0</v>
      </c>
      <c r="L1899">
        <v>14</v>
      </c>
      <c r="M1899" t="b">
        <v>1</v>
      </c>
      <c r="N1899" t="s">
        <v>8269</v>
      </c>
      <c r="O1899" s="10" t="s">
        <v>8312</v>
      </c>
      <c r="P1899" t="s">
        <v>8313</v>
      </c>
      <c r="Q1899" s="15">
        <f t="shared" si="87"/>
        <v>42559.776724537034</v>
      </c>
      <c r="R1899" s="17">
        <f t="shared" si="88"/>
        <v>42589.776724537034</v>
      </c>
      <c r="S1899">
        <f t="shared" si="89"/>
        <v>2016</v>
      </c>
    </row>
    <row r="1900" spans="1:19" ht="45" x14ac:dyDescent="0.25">
      <c r="A1900">
        <v>2816</v>
      </c>
      <c r="B1900" s="3" t="s">
        <v>2816</v>
      </c>
      <c r="C1900" s="3" t="s">
        <v>6926</v>
      </c>
      <c r="D1900" s="6">
        <v>3000</v>
      </c>
      <c r="E1900" s="8">
        <v>4247</v>
      </c>
      <c r="F1900" t="s">
        <v>8218</v>
      </c>
      <c r="G1900" t="s">
        <v>8224</v>
      </c>
      <c r="H1900" t="s">
        <v>8246</v>
      </c>
      <c r="I1900">
        <v>1438531200</v>
      </c>
      <c r="J1900">
        <v>1435921992</v>
      </c>
      <c r="K1900" t="b">
        <v>0</v>
      </c>
      <c r="L1900">
        <v>169</v>
      </c>
      <c r="M1900" t="b">
        <v>1</v>
      </c>
      <c r="N1900" t="s">
        <v>8269</v>
      </c>
      <c r="O1900" s="10" t="s">
        <v>8312</v>
      </c>
      <c r="P1900" t="s">
        <v>8313</v>
      </c>
      <c r="Q1900" s="15">
        <f t="shared" si="87"/>
        <v>42188.467499999999</v>
      </c>
      <c r="R1900" s="17">
        <f t="shared" si="88"/>
        <v>42218.666666666672</v>
      </c>
      <c r="S1900">
        <f t="shared" si="89"/>
        <v>2015</v>
      </c>
    </row>
    <row r="1901" spans="1:19" ht="60" x14ac:dyDescent="0.25">
      <c r="A1901">
        <v>2817</v>
      </c>
      <c r="B1901" s="3" t="s">
        <v>2817</v>
      </c>
      <c r="C1901" s="3" t="s">
        <v>6927</v>
      </c>
      <c r="D1901" s="6">
        <v>600</v>
      </c>
      <c r="E1901" s="8">
        <v>780</v>
      </c>
      <c r="F1901" t="s">
        <v>8218</v>
      </c>
      <c r="G1901" t="s">
        <v>8224</v>
      </c>
      <c r="H1901" t="s">
        <v>8246</v>
      </c>
      <c r="I1901">
        <v>1425136462</v>
      </c>
      <c r="J1901">
        <v>1421680462</v>
      </c>
      <c r="K1901" t="b">
        <v>0</v>
      </c>
      <c r="L1901">
        <v>33</v>
      </c>
      <c r="M1901" t="b">
        <v>1</v>
      </c>
      <c r="N1901" t="s">
        <v>8269</v>
      </c>
      <c r="O1901" s="10" t="s">
        <v>8312</v>
      </c>
      <c r="P1901" t="s">
        <v>8313</v>
      </c>
      <c r="Q1901" s="15">
        <f t="shared" si="87"/>
        <v>42023.634976851856</v>
      </c>
      <c r="R1901" s="17">
        <f t="shared" si="88"/>
        <v>42063.634976851856</v>
      </c>
      <c r="S1901">
        <f t="shared" si="89"/>
        <v>2015</v>
      </c>
    </row>
    <row r="1902" spans="1:19" ht="45" x14ac:dyDescent="0.25">
      <c r="A1902">
        <v>2818</v>
      </c>
      <c r="B1902" s="3" t="s">
        <v>2818</v>
      </c>
      <c r="C1902" s="3" t="s">
        <v>6928</v>
      </c>
      <c r="D1902" s="6">
        <v>10000</v>
      </c>
      <c r="E1902" s="8">
        <v>10603</v>
      </c>
      <c r="F1902" t="s">
        <v>8218</v>
      </c>
      <c r="G1902" t="s">
        <v>8223</v>
      </c>
      <c r="H1902" t="s">
        <v>8245</v>
      </c>
      <c r="I1902">
        <v>1443018086</v>
      </c>
      <c r="J1902">
        <v>1441290086</v>
      </c>
      <c r="K1902" t="b">
        <v>0</v>
      </c>
      <c r="L1902">
        <v>102</v>
      </c>
      <c r="M1902" t="b">
        <v>1</v>
      </c>
      <c r="N1902" t="s">
        <v>8269</v>
      </c>
      <c r="O1902" s="10" t="s">
        <v>8312</v>
      </c>
      <c r="P1902" t="s">
        <v>8313</v>
      </c>
      <c r="Q1902" s="15">
        <f t="shared" si="87"/>
        <v>42250.598217592589</v>
      </c>
      <c r="R1902" s="17">
        <f t="shared" si="88"/>
        <v>42270.598217592589</v>
      </c>
      <c r="S1902">
        <f t="shared" si="89"/>
        <v>2015</v>
      </c>
    </row>
    <row r="1903" spans="1:19" ht="60" x14ac:dyDescent="0.25">
      <c r="A1903">
        <v>2819</v>
      </c>
      <c r="B1903" s="3" t="s">
        <v>2819</v>
      </c>
      <c r="C1903" s="3" t="s">
        <v>6929</v>
      </c>
      <c r="D1903" s="6">
        <v>5000</v>
      </c>
      <c r="E1903" s="8">
        <v>5240</v>
      </c>
      <c r="F1903" t="s">
        <v>8218</v>
      </c>
      <c r="G1903" t="s">
        <v>8224</v>
      </c>
      <c r="H1903" t="s">
        <v>8246</v>
      </c>
      <c r="I1903">
        <v>1434285409</v>
      </c>
      <c r="J1903">
        <v>1431693409</v>
      </c>
      <c r="K1903" t="b">
        <v>0</v>
      </c>
      <c r="L1903">
        <v>104</v>
      </c>
      <c r="M1903" t="b">
        <v>1</v>
      </c>
      <c r="N1903" t="s">
        <v>8269</v>
      </c>
      <c r="O1903" s="10" t="s">
        <v>8312</v>
      </c>
      <c r="P1903" t="s">
        <v>8313</v>
      </c>
      <c r="Q1903" s="15">
        <f t="shared" si="87"/>
        <v>42139.525567129633</v>
      </c>
      <c r="R1903" s="17">
        <f t="shared" si="88"/>
        <v>42169.525567129633</v>
      </c>
      <c r="S1903">
        <f t="shared" si="89"/>
        <v>2015</v>
      </c>
    </row>
    <row r="1904" spans="1:19" ht="60" x14ac:dyDescent="0.25">
      <c r="A1904">
        <v>2820</v>
      </c>
      <c r="B1904" s="3" t="s">
        <v>2820</v>
      </c>
      <c r="C1904" s="3" t="s">
        <v>6930</v>
      </c>
      <c r="D1904" s="6">
        <v>200</v>
      </c>
      <c r="E1904" s="8">
        <v>272</v>
      </c>
      <c r="F1904" t="s">
        <v>8218</v>
      </c>
      <c r="G1904" t="s">
        <v>8224</v>
      </c>
      <c r="H1904" t="s">
        <v>8246</v>
      </c>
      <c r="I1904">
        <v>1456444800</v>
      </c>
      <c r="J1904">
        <v>1454337589</v>
      </c>
      <c r="K1904" t="b">
        <v>0</v>
      </c>
      <c r="L1904">
        <v>20</v>
      </c>
      <c r="M1904" t="b">
        <v>1</v>
      </c>
      <c r="N1904" t="s">
        <v>8269</v>
      </c>
      <c r="O1904" s="10" t="s">
        <v>8312</v>
      </c>
      <c r="P1904" t="s">
        <v>8313</v>
      </c>
      <c r="Q1904" s="15">
        <f t="shared" si="87"/>
        <v>42401.610983796301</v>
      </c>
      <c r="R1904" s="17">
        <f t="shared" si="88"/>
        <v>42426</v>
      </c>
      <c r="S1904">
        <f t="shared" si="89"/>
        <v>2016</v>
      </c>
    </row>
    <row r="1905" spans="1:19" ht="60" x14ac:dyDescent="0.25">
      <c r="A1905">
        <v>2821</v>
      </c>
      <c r="B1905" s="3" t="s">
        <v>2821</v>
      </c>
      <c r="C1905" s="3" t="s">
        <v>6931</v>
      </c>
      <c r="D1905" s="6">
        <v>1000</v>
      </c>
      <c r="E1905" s="8">
        <v>1000</v>
      </c>
      <c r="F1905" t="s">
        <v>8218</v>
      </c>
      <c r="G1905" t="s">
        <v>8224</v>
      </c>
      <c r="H1905" t="s">
        <v>8246</v>
      </c>
      <c r="I1905">
        <v>1411510135</v>
      </c>
      <c r="J1905">
        <v>1408918135</v>
      </c>
      <c r="K1905" t="b">
        <v>0</v>
      </c>
      <c r="L1905">
        <v>35</v>
      </c>
      <c r="M1905" t="b">
        <v>1</v>
      </c>
      <c r="N1905" t="s">
        <v>8269</v>
      </c>
      <c r="O1905" s="10" t="s">
        <v>8312</v>
      </c>
      <c r="P1905" t="s">
        <v>8313</v>
      </c>
      <c r="Q1905" s="15">
        <f t="shared" si="87"/>
        <v>41875.922858796301</v>
      </c>
      <c r="R1905" s="17">
        <f t="shared" si="88"/>
        <v>41905.922858796301</v>
      </c>
      <c r="S1905">
        <f t="shared" si="89"/>
        <v>2014</v>
      </c>
    </row>
    <row r="1906" spans="1:19" ht="60" x14ac:dyDescent="0.25">
      <c r="A1906">
        <v>2822</v>
      </c>
      <c r="B1906" s="3" t="s">
        <v>2822</v>
      </c>
      <c r="C1906" s="3" t="s">
        <v>6932</v>
      </c>
      <c r="D1906" s="6">
        <v>6000</v>
      </c>
      <c r="E1906" s="8">
        <v>6000</v>
      </c>
      <c r="F1906" t="s">
        <v>8218</v>
      </c>
      <c r="G1906" t="s">
        <v>8223</v>
      </c>
      <c r="H1906" t="s">
        <v>8245</v>
      </c>
      <c r="I1906">
        <v>1427469892</v>
      </c>
      <c r="J1906">
        <v>1424881492</v>
      </c>
      <c r="K1906" t="b">
        <v>0</v>
      </c>
      <c r="L1906">
        <v>94</v>
      </c>
      <c r="M1906" t="b">
        <v>1</v>
      </c>
      <c r="N1906" t="s">
        <v>8269</v>
      </c>
      <c r="O1906" s="10" t="s">
        <v>8312</v>
      </c>
      <c r="P1906" t="s">
        <v>8313</v>
      </c>
      <c r="Q1906" s="15">
        <f t="shared" si="87"/>
        <v>42060.683935185181</v>
      </c>
      <c r="R1906" s="17">
        <f t="shared" si="88"/>
        <v>42090.642268518524</v>
      </c>
      <c r="S1906">
        <f t="shared" si="89"/>
        <v>2015</v>
      </c>
    </row>
    <row r="1907" spans="1:19" ht="60" x14ac:dyDescent="0.25">
      <c r="A1907">
        <v>2823</v>
      </c>
      <c r="B1907" s="3" t="s">
        <v>2823</v>
      </c>
      <c r="C1907" s="3" t="s">
        <v>6933</v>
      </c>
      <c r="D1907" s="6">
        <v>100</v>
      </c>
      <c r="E1907" s="8">
        <v>124</v>
      </c>
      <c r="F1907" t="s">
        <v>8218</v>
      </c>
      <c r="G1907" t="s">
        <v>8224</v>
      </c>
      <c r="H1907" t="s">
        <v>8246</v>
      </c>
      <c r="I1907">
        <v>1427842740</v>
      </c>
      <c r="J1907">
        <v>1425428206</v>
      </c>
      <c r="K1907" t="b">
        <v>0</v>
      </c>
      <c r="L1907">
        <v>14</v>
      </c>
      <c r="M1907" t="b">
        <v>1</v>
      </c>
      <c r="N1907" t="s">
        <v>8269</v>
      </c>
      <c r="O1907" s="10" t="s">
        <v>8312</v>
      </c>
      <c r="P1907" t="s">
        <v>8313</v>
      </c>
      <c r="Q1907" s="15">
        <f t="shared" si="87"/>
        <v>42067.011643518519</v>
      </c>
      <c r="R1907" s="17">
        <f t="shared" si="88"/>
        <v>42094.957638888889</v>
      </c>
      <c r="S1907">
        <f t="shared" si="89"/>
        <v>2015</v>
      </c>
    </row>
    <row r="1908" spans="1:19" ht="45" x14ac:dyDescent="0.25">
      <c r="A1908">
        <v>2824</v>
      </c>
      <c r="B1908" s="3" t="s">
        <v>2824</v>
      </c>
      <c r="C1908" s="3" t="s">
        <v>6934</v>
      </c>
      <c r="D1908" s="6">
        <v>650</v>
      </c>
      <c r="E1908" s="8">
        <v>760</v>
      </c>
      <c r="F1908" t="s">
        <v>8218</v>
      </c>
      <c r="G1908" t="s">
        <v>8223</v>
      </c>
      <c r="H1908" t="s">
        <v>8245</v>
      </c>
      <c r="I1908">
        <v>1434159780</v>
      </c>
      <c r="J1908">
        <v>1431412196</v>
      </c>
      <c r="K1908" t="b">
        <v>0</v>
      </c>
      <c r="L1908">
        <v>15</v>
      </c>
      <c r="M1908" t="b">
        <v>1</v>
      </c>
      <c r="N1908" t="s">
        <v>8269</v>
      </c>
      <c r="O1908" s="10" t="s">
        <v>8312</v>
      </c>
      <c r="P1908" t="s">
        <v>8313</v>
      </c>
      <c r="Q1908" s="15">
        <f t="shared" si="87"/>
        <v>42136.270787037036</v>
      </c>
      <c r="R1908" s="17">
        <f t="shared" si="88"/>
        <v>42168.071527777778</v>
      </c>
      <c r="S1908">
        <f t="shared" si="89"/>
        <v>2015</v>
      </c>
    </row>
    <row r="1909" spans="1:19" ht="60" x14ac:dyDescent="0.25">
      <c r="A1909">
        <v>2825</v>
      </c>
      <c r="B1909" s="3" t="s">
        <v>2825</v>
      </c>
      <c r="C1909" s="3" t="s">
        <v>6935</v>
      </c>
      <c r="D1909" s="6">
        <v>3000</v>
      </c>
      <c r="E1909" s="8">
        <v>3100</v>
      </c>
      <c r="F1909" t="s">
        <v>8218</v>
      </c>
      <c r="G1909" t="s">
        <v>8224</v>
      </c>
      <c r="H1909" t="s">
        <v>8246</v>
      </c>
      <c r="I1909">
        <v>1449255686</v>
      </c>
      <c r="J1909">
        <v>1446663686</v>
      </c>
      <c r="K1909" t="b">
        <v>0</v>
      </c>
      <c r="L1909">
        <v>51</v>
      </c>
      <c r="M1909" t="b">
        <v>1</v>
      </c>
      <c r="N1909" t="s">
        <v>8269</v>
      </c>
      <c r="O1909" s="10" t="s">
        <v>8312</v>
      </c>
      <c r="P1909" t="s">
        <v>8313</v>
      </c>
      <c r="Q1909" s="15">
        <f t="shared" si="87"/>
        <v>42312.792662037042</v>
      </c>
      <c r="R1909" s="17">
        <f t="shared" si="88"/>
        <v>42342.792662037042</v>
      </c>
      <c r="S1909">
        <f t="shared" si="89"/>
        <v>2015</v>
      </c>
    </row>
    <row r="1910" spans="1:19" ht="60" x14ac:dyDescent="0.25">
      <c r="A1910">
        <v>2826</v>
      </c>
      <c r="B1910" s="3" t="s">
        <v>2826</v>
      </c>
      <c r="C1910" s="3" t="s">
        <v>6936</v>
      </c>
      <c r="D1910" s="6">
        <v>2000</v>
      </c>
      <c r="E1910" s="8">
        <v>2155</v>
      </c>
      <c r="F1910" t="s">
        <v>8218</v>
      </c>
      <c r="G1910" t="s">
        <v>8223</v>
      </c>
      <c r="H1910" t="s">
        <v>8245</v>
      </c>
      <c r="I1910">
        <v>1436511600</v>
      </c>
      <c r="J1910">
        <v>1434415812</v>
      </c>
      <c r="K1910" t="b">
        <v>0</v>
      </c>
      <c r="L1910">
        <v>19</v>
      </c>
      <c r="M1910" t="b">
        <v>1</v>
      </c>
      <c r="N1910" t="s">
        <v>8269</v>
      </c>
      <c r="O1910" s="10" t="s">
        <v>8312</v>
      </c>
      <c r="P1910" t="s">
        <v>8313</v>
      </c>
      <c r="Q1910" s="15">
        <f t="shared" si="87"/>
        <v>42171.034861111111</v>
      </c>
      <c r="R1910" s="17">
        <f t="shared" si="88"/>
        <v>42195.291666666672</v>
      </c>
      <c r="S1910">
        <f t="shared" si="89"/>
        <v>2015</v>
      </c>
    </row>
    <row r="1911" spans="1:19" ht="60" x14ac:dyDescent="0.25">
      <c r="A1911">
        <v>2827</v>
      </c>
      <c r="B1911" s="3" t="s">
        <v>2827</v>
      </c>
      <c r="C1911" s="3" t="s">
        <v>6937</v>
      </c>
      <c r="D1911" s="6">
        <v>2000</v>
      </c>
      <c r="E1911" s="8">
        <v>2405</v>
      </c>
      <c r="F1911" t="s">
        <v>8218</v>
      </c>
      <c r="G1911" t="s">
        <v>8223</v>
      </c>
      <c r="H1911" t="s">
        <v>8245</v>
      </c>
      <c r="I1911">
        <v>1464971400</v>
      </c>
      <c r="J1911">
        <v>1462379066</v>
      </c>
      <c r="K1911" t="b">
        <v>0</v>
      </c>
      <c r="L1911">
        <v>23</v>
      </c>
      <c r="M1911" t="b">
        <v>1</v>
      </c>
      <c r="N1911" t="s">
        <v>8269</v>
      </c>
      <c r="O1911" s="10" t="s">
        <v>8312</v>
      </c>
      <c r="P1911" t="s">
        <v>8313</v>
      </c>
      <c r="Q1911" s="15">
        <f t="shared" si="87"/>
        <v>42494.683634259258</v>
      </c>
      <c r="R1911" s="17">
        <f t="shared" si="88"/>
        <v>42524.6875</v>
      </c>
      <c r="S1911">
        <f t="shared" si="89"/>
        <v>2016</v>
      </c>
    </row>
    <row r="1912" spans="1:19" ht="60" x14ac:dyDescent="0.25">
      <c r="A1912">
        <v>2828</v>
      </c>
      <c r="B1912" s="3" t="s">
        <v>2828</v>
      </c>
      <c r="C1912" s="3" t="s">
        <v>6938</v>
      </c>
      <c r="D1912" s="6">
        <v>9500</v>
      </c>
      <c r="E1912" s="8">
        <v>9536</v>
      </c>
      <c r="F1912" t="s">
        <v>8218</v>
      </c>
      <c r="G1912" t="s">
        <v>8224</v>
      </c>
      <c r="H1912" t="s">
        <v>8246</v>
      </c>
      <c r="I1912">
        <v>1443826800</v>
      </c>
      <c r="J1912">
        <v>1441606869</v>
      </c>
      <c r="K1912" t="b">
        <v>0</v>
      </c>
      <c r="L1912">
        <v>97</v>
      </c>
      <c r="M1912" t="b">
        <v>1</v>
      </c>
      <c r="N1912" t="s">
        <v>8269</v>
      </c>
      <c r="O1912" s="10" t="s">
        <v>8312</v>
      </c>
      <c r="P1912" t="s">
        <v>8313</v>
      </c>
      <c r="Q1912" s="15">
        <f t="shared" si="87"/>
        <v>42254.264687499999</v>
      </c>
      <c r="R1912" s="17">
        <f t="shared" si="88"/>
        <v>42279.958333333328</v>
      </c>
      <c r="S1912">
        <f t="shared" si="89"/>
        <v>2015</v>
      </c>
    </row>
    <row r="1913" spans="1:19" ht="60" x14ac:dyDescent="0.25">
      <c r="A1913">
        <v>2829</v>
      </c>
      <c r="B1913" s="3" t="s">
        <v>2829</v>
      </c>
      <c r="C1913" s="3" t="s">
        <v>6939</v>
      </c>
      <c r="D1913" s="6">
        <v>2500</v>
      </c>
      <c r="E1913" s="8">
        <v>2663</v>
      </c>
      <c r="F1913" t="s">
        <v>8218</v>
      </c>
      <c r="G1913" t="s">
        <v>8224</v>
      </c>
      <c r="H1913" t="s">
        <v>8246</v>
      </c>
      <c r="I1913">
        <v>1464863118</v>
      </c>
      <c r="J1913">
        <v>1462443918</v>
      </c>
      <c r="K1913" t="b">
        <v>0</v>
      </c>
      <c r="L1913">
        <v>76</v>
      </c>
      <c r="M1913" t="b">
        <v>1</v>
      </c>
      <c r="N1913" t="s">
        <v>8269</v>
      </c>
      <c r="O1913" s="10" t="s">
        <v>8312</v>
      </c>
      <c r="P1913" t="s">
        <v>8313</v>
      </c>
      <c r="Q1913" s="15">
        <f t="shared" si="87"/>
        <v>42495.434236111112</v>
      </c>
      <c r="R1913" s="17">
        <f t="shared" si="88"/>
        <v>42523.434236111112</v>
      </c>
      <c r="S1913">
        <f t="shared" si="89"/>
        <v>2016</v>
      </c>
    </row>
    <row r="1914" spans="1:19" ht="45" x14ac:dyDescent="0.25">
      <c r="A1914">
        <v>2830</v>
      </c>
      <c r="B1914" s="3" t="s">
        <v>2830</v>
      </c>
      <c r="C1914" s="3" t="s">
        <v>6940</v>
      </c>
      <c r="D1914" s="6">
        <v>3000</v>
      </c>
      <c r="E1914" s="8">
        <v>3000</v>
      </c>
      <c r="F1914" t="s">
        <v>8218</v>
      </c>
      <c r="G1914" t="s">
        <v>8223</v>
      </c>
      <c r="H1914" t="s">
        <v>8245</v>
      </c>
      <c r="I1914">
        <v>1399867140</v>
      </c>
      <c r="J1914">
        <v>1398802148</v>
      </c>
      <c r="K1914" t="b">
        <v>0</v>
      </c>
      <c r="L1914">
        <v>11</v>
      </c>
      <c r="M1914" t="b">
        <v>1</v>
      </c>
      <c r="N1914" t="s">
        <v>8269</v>
      </c>
      <c r="O1914" s="10" t="s">
        <v>8312</v>
      </c>
      <c r="P1914" t="s">
        <v>8313</v>
      </c>
      <c r="Q1914" s="15">
        <f t="shared" si="87"/>
        <v>41758.839675925927</v>
      </c>
      <c r="R1914" s="17">
        <f t="shared" si="88"/>
        <v>41771.165972222225</v>
      </c>
      <c r="S1914">
        <f t="shared" si="89"/>
        <v>2014</v>
      </c>
    </row>
    <row r="1915" spans="1:19" ht="45" x14ac:dyDescent="0.25">
      <c r="A1915">
        <v>2831</v>
      </c>
      <c r="B1915" s="3" t="s">
        <v>2831</v>
      </c>
      <c r="C1915" s="3" t="s">
        <v>6941</v>
      </c>
      <c r="D1915" s="6">
        <v>3000</v>
      </c>
      <c r="E1915" s="8">
        <v>3320</v>
      </c>
      <c r="F1915" t="s">
        <v>8218</v>
      </c>
      <c r="G1915" t="s">
        <v>8223</v>
      </c>
      <c r="H1915" t="s">
        <v>8245</v>
      </c>
      <c r="I1915">
        <v>1437076070</v>
      </c>
      <c r="J1915">
        <v>1434484070</v>
      </c>
      <c r="K1915" t="b">
        <v>0</v>
      </c>
      <c r="L1915">
        <v>52</v>
      </c>
      <c r="M1915" t="b">
        <v>1</v>
      </c>
      <c r="N1915" t="s">
        <v>8269</v>
      </c>
      <c r="O1915" s="10" t="s">
        <v>8312</v>
      </c>
      <c r="P1915" t="s">
        <v>8313</v>
      </c>
      <c r="Q1915" s="15">
        <f t="shared" si="87"/>
        <v>42171.824884259258</v>
      </c>
      <c r="R1915" s="17">
        <f t="shared" si="88"/>
        <v>42201.824884259258</v>
      </c>
      <c r="S1915">
        <f t="shared" si="89"/>
        <v>2015</v>
      </c>
    </row>
    <row r="1916" spans="1:19" ht="60" x14ac:dyDescent="0.25">
      <c r="A1916">
        <v>2832</v>
      </c>
      <c r="B1916" s="3" t="s">
        <v>2832</v>
      </c>
      <c r="C1916" s="3" t="s">
        <v>6942</v>
      </c>
      <c r="D1916" s="6">
        <v>2500</v>
      </c>
      <c r="E1916" s="8">
        <v>2867.99</v>
      </c>
      <c r="F1916" t="s">
        <v>8218</v>
      </c>
      <c r="G1916" t="s">
        <v>8224</v>
      </c>
      <c r="H1916" t="s">
        <v>8246</v>
      </c>
      <c r="I1916">
        <v>1416780000</v>
      </c>
      <c r="J1916">
        <v>1414342894</v>
      </c>
      <c r="K1916" t="b">
        <v>0</v>
      </c>
      <c r="L1916">
        <v>95</v>
      </c>
      <c r="M1916" t="b">
        <v>1</v>
      </c>
      <c r="N1916" t="s">
        <v>8269</v>
      </c>
      <c r="O1916" s="10" t="s">
        <v>8312</v>
      </c>
      <c r="P1916" t="s">
        <v>8313</v>
      </c>
      <c r="Q1916" s="15">
        <f t="shared" si="87"/>
        <v>41938.709421296298</v>
      </c>
      <c r="R1916" s="17">
        <f t="shared" si="88"/>
        <v>41966.916666666672</v>
      </c>
      <c r="S1916">
        <f t="shared" si="89"/>
        <v>2014</v>
      </c>
    </row>
    <row r="1917" spans="1:19" ht="15.75" x14ac:dyDescent="0.25">
      <c r="A1917">
        <v>2833</v>
      </c>
      <c r="B1917" s="3" t="s">
        <v>2833</v>
      </c>
      <c r="C1917" s="3" t="s">
        <v>6943</v>
      </c>
      <c r="D1917" s="6">
        <v>2700</v>
      </c>
      <c r="E1917" s="8">
        <v>2923</v>
      </c>
      <c r="F1917" t="s">
        <v>8218</v>
      </c>
      <c r="G1917" t="s">
        <v>8223</v>
      </c>
      <c r="H1917" t="s">
        <v>8245</v>
      </c>
      <c r="I1917">
        <v>1444528800</v>
      </c>
      <c r="J1917">
        <v>1442804633</v>
      </c>
      <c r="K1917" t="b">
        <v>0</v>
      </c>
      <c r="L1917">
        <v>35</v>
      </c>
      <c r="M1917" t="b">
        <v>1</v>
      </c>
      <c r="N1917" t="s">
        <v>8269</v>
      </c>
      <c r="O1917" s="10" t="s">
        <v>8312</v>
      </c>
      <c r="P1917" t="s">
        <v>8313</v>
      </c>
      <c r="Q1917" s="15">
        <f t="shared" si="87"/>
        <v>42268.127696759257</v>
      </c>
      <c r="R1917" s="17">
        <f t="shared" si="88"/>
        <v>42288.083333333328</v>
      </c>
      <c r="S1917">
        <f t="shared" si="89"/>
        <v>2015</v>
      </c>
    </row>
    <row r="1918" spans="1:19" ht="45" x14ac:dyDescent="0.25">
      <c r="A1918">
        <v>2834</v>
      </c>
      <c r="B1918" s="3" t="s">
        <v>2834</v>
      </c>
      <c r="C1918" s="3" t="s">
        <v>6944</v>
      </c>
      <c r="D1918" s="6">
        <v>800</v>
      </c>
      <c r="E1918" s="8">
        <v>1360</v>
      </c>
      <c r="F1918" t="s">
        <v>8218</v>
      </c>
      <c r="G1918" t="s">
        <v>8224</v>
      </c>
      <c r="H1918" t="s">
        <v>8246</v>
      </c>
      <c r="I1918">
        <v>1422658930</v>
      </c>
      <c r="J1918">
        <v>1421362930</v>
      </c>
      <c r="K1918" t="b">
        <v>0</v>
      </c>
      <c r="L1918">
        <v>21</v>
      </c>
      <c r="M1918" t="b">
        <v>1</v>
      </c>
      <c r="N1918" t="s">
        <v>8269</v>
      </c>
      <c r="O1918" s="10" t="s">
        <v>8312</v>
      </c>
      <c r="P1918" t="s">
        <v>8313</v>
      </c>
      <c r="Q1918" s="15">
        <f t="shared" si="87"/>
        <v>42019.959837962961</v>
      </c>
      <c r="R1918" s="17">
        <f t="shared" si="88"/>
        <v>42034.959837962961</v>
      </c>
      <c r="S1918">
        <f t="shared" si="89"/>
        <v>2015</v>
      </c>
    </row>
    <row r="1919" spans="1:19" ht="45" x14ac:dyDescent="0.25">
      <c r="A1919">
        <v>2835</v>
      </c>
      <c r="B1919" s="3" t="s">
        <v>2835</v>
      </c>
      <c r="C1919" s="3" t="s">
        <v>6945</v>
      </c>
      <c r="D1919" s="6">
        <v>1000</v>
      </c>
      <c r="E1919" s="8">
        <v>1870.99</v>
      </c>
      <c r="F1919" t="s">
        <v>8218</v>
      </c>
      <c r="G1919" t="s">
        <v>8224</v>
      </c>
      <c r="H1919" t="s">
        <v>8246</v>
      </c>
      <c r="I1919">
        <v>1449273600</v>
      </c>
      <c r="J1919">
        <v>1446742417</v>
      </c>
      <c r="K1919" t="b">
        <v>0</v>
      </c>
      <c r="L1919">
        <v>93</v>
      </c>
      <c r="M1919" t="b">
        <v>1</v>
      </c>
      <c r="N1919" t="s">
        <v>8269</v>
      </c>
      <c r="O1919" s="10" t="s">
        <v>8312</v>
      </c>
      <c r="P1919" t="s">
        <v>8313</v>
      </c>
      <c r="Q1919" s="15">
        <f t="shared" si="87"/>
        <v>42313.703900462962</v>
      </c>
      <c r="R1919" s="17">
        <f t="shared" si="88"/>
        <v>42343</v>
      </c>
      <c r="S1919">
        <f t="shared" si="89"/>
        <v>2015</v>
      </c>
    </row>
    <row r="1920" spans="1:19" ht="60" x14ac:dyDescent="0.25">
      <c r="A1920">
        <v>2836</v>
      </c>
      <c r="B1920" s="3" t="s">
        <v>2836</v>
      </c>
      <c r="C1920" s="3" t="s">
        <v>6946</v>
      </c>
      <c r="D1920" s="6">
        <v>450</v>
      </c>
      <c r="E1920" s="8">
        <v>485</v>
      </c>
      <c r="F1920" t="s">
        <v>8218</v>
      </c>
      <c r="G1920" t="s">
        <v>8223</v>
      </c>
      <c r="H1920" t="s">
        <v>8245</v>
      </c>
      <c r="I1920">
        <v>1487393940</v>
      </c>
      <c r="J1920">
        <v>1484115418</v>
      </c>
      <c r="K1920" t="b">
        <v>0</v>
      </c>
      <c r="L1920">
        <v>11</v>
      </c>
      <c r="M1920" t="b">
        <v>1</v>
      </c>
      <c r="N1920" t="s">
        <v>8269</v>
      </c>
      <c r="O1920" s="10" t="s">
        <v>8312</v>
      </c>
      <c r="P1920" t="s">
        <v>8313</v>
      </c>
      <c r="Q1920" s="15">
        <f t="shared" si="87"/>
        <v>42746.261782407411</v>
      </c>
      <c r="R1920" s="17">
        <f t="shared" si="88"/>
        <v>42784.207638888889</v>
      </c>
      <c r="S1920">
        <f t="shared" si="89"/>
        <v>2017</v>
      </c>
    </row>
    <row r="1921" spans="1:19" ht="60" x14ac:dyDescent="0.25">
      <c r="A1921">
        <v>2837</v>
      </c>
      <c r="B1921" s="3" t="s">
        <v>2837</v>
      </c>
      <c r="C1921" s="3" t="s">
        <v>6947</v>
      </c>
      <c r="D1921" s="6">
        <v>850</v>
      </c>
      <c r="E1921" s="8">
        <v>850</v>
      </c>
      <c r="F1921" t="s">
        <v>8218</v>
      </c>
      <c r="G1921" t="s">
        <v>8228</v>
      </c>
      <c r="H1921" t="s">
        <v>8250</v>
      </c>
      <c r="I1921">
        <v>1449701284</v>
      </c>
      <c r="J1921">
        <v>1446241684</v>
      </c>
      <c r="K1921" t="b">
        <v>0</v>
      </c>
      <c r="L1921">
        <v>21</v>
      </c>
      <c r="M1921" t="b">
        <v>1</v>
      </c>
      <c r="N1921" t="s">
        <v>8269</v>
      </c>
      <c r="O1921" s="10" t="s">
        <v>8312</v>
      </c>
      <c r="P1921" t="s">
        <v>8313</v>
      </c>
      <c r="Q1921" s="15">
        <f t="shared" si="87"/>
        <v>42307.908379629633</v>
      </c>
      <c r="R1921" s="17">
        <f t="shared" si="88"/>
        <v>42347.950046296297</v>
      </c>
      <c r="S1921">
        <f t="shared" si="89"/>
        <v>2015</v>
      </c>
    </row>
    <row r="1922" spans="1:19" ht="45" x14ac:dyDescent="0.25">
      <c r="A1922">
        <v>2838</v>
      </c>
      <c r="B1922" s="3" t="s">
        <v>2838</v>
      </c>
      <c r="C1922" s="3" t="s">
        <v>6948</v>
      </c>
      <c r="D1922" s="6">
        <v>2000</v>
      </c>
      <c r="E1922" s="8">
        <v>2405</v>
      </c>
      <c r="F1922" t="s">
        <v>8218</v>
      </c>
      <c r="G1922" t="s">
        <v>8223</v>
      </c>
      <c r="H1922" t="s">
        <v>8245</v>
      </c>
      <c r="I1922">
        <v>1407967200</v>
      </c>
      <c r="J1922">
        <v>1406039696</v>
      </c>
      <c r="K1922" t="b">
        <v>0</v>
      </c>
      <c r="L1922">
        <v>54</v>
      </c>
      <c r="M1922" t="b">
        <v>1</v>
      </c>
      <c r="N1922" t="s">
        <v>8269</v>
      </c>
      <c r="O1922" s="10" t="s">
        <v>8312</v>
      </c>
      <c r="P1922" t="s">
        <v>8313</v>
      </c>
      <c r="Q1922" s="15">
        <f t="shared" ref="Q1922:Q1985" si="90">(((J1922/60)/60)/24)+DATE(1970,1,1)</f>
        <v>41842.607592592591</v>
      </c>
      <c r="R1922" s="17">
        <f t="shared" ref="R1922:R1985" si="91">(((I1922/60)/60)/24)+DATE(1970,1,1)</f>
        <v>41864.916666666664</v>
      </c>
      <c r="S1922">
        <f t="shared" ref="S1922:S1985" si="92">YEAR(Q:Q)</f>
        <v>2014</v>
      </c>
    </row>
    <row r="1923" spans="1:19" ht="60" x14ac:dyDescent="0.25">
      <c r="A1923">
        <v>2839</v>
      </c>
      <c r="B1923" s="3" t="s">
        <v>2839</v>
      </c>
      <c r="C1923" s="3" t="s">
        <v>6949</v>
      </c>
      <c r="D1923" s="6">
        <v>3500</v>
      </c>
      <c r="E1923" s="8">
        <v>3900</v>
      </c>
      <c r="F1923" t="s">
        <v>8218</v>
      </c>
      <c r="G1923" t="s">
        <v>8223</v>
      </c>
      <c r="H1923" t="s">
        <v>8245</v>
      </c>
      <c r="I1923">
        <v>1408942740</v>
      </c>
      <c r="J1923">
        <v>1406958354</v>
      </c>
      <c r="K1923" t="b">
        <v>0</v>
      </c>
      <c r="L1923">
        <v>31</v>
      </c>
      <c r="M1923" t="b">
        <v>1</v>
      </c>
      <c r="N1923" t="s">
        <v>8269</v>
      </c>
      <c r="O1923" s="10" t="s">
        <v>8312</v>
      </c>
      <c r="P1923" t="s">
        <v>8313</v>
      </c>
      <c r="Q1923" s="15">
        <f t="shared" si="90"/>
        <v>41853.240208333329</v>
      </c>
      <c r="R1923" s="17">
        <f t="shared" si="91"/>
        <v>41876.207638888889</v>
      </c>
      <c r="S1923">
        <f t="shared" si="92"/>
        <v>2014</v>
      </c>
    </row>
    <row r="1924" spans="1:19" ht="60" x14ac:dyDescent="0.25">
      <c r="A1924">
        <v>2840</v>
      </c>
      <c r="B1924" s="3" t="s">
        <v>2840</v>
      </c>
      <c r="C1924" s="3" t="s">
        <v>6950</v>
      </c>
      <c r="D1924" s="6">
        <v>2500</v>
      </c>
      <c r="E1924" s="8">
        <v>2600</v>
      </c>
      <c r="F1924" t="s">
        <v>8218</v>
      </c>
      <c r="G1924" t="s">
        <v>8224</v>
      </c>
      <c r="H1924" t="s">
        <v>8246</v>
      </c>
      <c r="I1924">
        <v>1426698000</v>
      </c>
      <c r="J1924">
        <v>1424825479</v>
      </c>
      <c r="K1924" t="b">
        <v>0</v>
      </c>
      <c r="L1924">
        <v>132</v>
      </c>
      <c r="M1924" t="b">
        <v>1</v>
      </c>
      <c r="N1924" t="s">
        <v>8269</v>
      </c>
      <c r="O1924" s="10" t="s">
        <v>8312</v>
      </c>
      <c r="P1924" t="s">
        <v>8313</v>
      </c>
      <c r="Q1924" s="15">
        <f t="shared" si="90"/>
        <v>42060.035636574074</v>
      </c>
      <c r="R1924" s="17">
        <f t="shared" si="91"/>
        <v>42081.708333333328</v>
      </c>
      <c r="S1924">
        <f t="shared" si="92"/>
        <v>2015</v>
      </c>
    </row>
    <row r="1925" spans="1:19" ht="60" x14ac:dyDescent="0.25">
      <c r="A1925">
        <v>2961</v>
      </c>
      <c r="B1925" s="3" t="s">
        <v>2961</v>
      </c>
      <c r="C1925" s="3" t="s">
        <v>7071</v>
      </c>
      <c r="D1925" s="6">
        <v>5000</v>
      </c>
      <c r="E1925" s="8">
        <v>5481</v>
      </c>
      <c r="F1925" t="s">
        <v>8218</v>
      </c>
      <c r="G1925" t="s">
        <v>8223</v>
      </c>
      <c r="H1925" t="s">
        <v>8245</v>
      </c>
      <c r="I1925">
        <v>1427342400</v>
      </c>
      <c r="J1925">
        <v>1424927159</v>
      </c>
      <c r="K1925" t="b">
        <v>0</v>
      </c>
      <c r="L1925">
        <v>108</v>
      </c>
      <c r="M1925" t="b">
        <v>1</v>
      </c>
      <c r="N1925" t="s">
        <v>8269</v>
      </c>
      <c r="O1925" s="10" t="s">
        <v>8312</v>
      </c>
      <c r="P1925" t="s">
        <v>8313</v>
      </c>
      <c r="Q1925" s="15">
        <f t="shared" si="90"/>
        <v>42061.212488425925</v>
      </c>
      <c r="R1925" s="17">
        <f t="shared" si="91"/>
        <v>42089.166666666672</v>
      </c>
      <c r="S1925">
        <f t="shared" si="92"/>
        <v>2015</v>
      </c>
    </row>
    <row r="1926" spans="1:19" ht="60" x14ac:dyDescent="0.25">
      <c r="A1926">
        <v>2962</v>
      </c>
      <c r="B1926" s="3" t="s">
        <v>2962</v>
      </c>
      <c r="C1926" s="3" t="s">
        <v>7072</v>
      </c>
      <c r="D1926" s="6">
        <v>1000</v>
      </c>
      <c r="E1926" s="8">
        <v>1218</v>
      </c>
      <c r="F1926" t="s">
        <v>8218</v>
      </c>
      <c r="G1926" t="s">
        <v>8223</v>
      </c>
      <c r="H1926" t="s">
        <v>8245</v>
      </c>
      <c r="I1926">
        <v>1425193140</v>
      </c>
      <c r="J1926">
        <v>1422769906</v>
      </c>
      <c r="K1926" t="b">
        <v>0</v>
      </c>
      <c r="L1926">
        <v>20</v>
      </c>
      <c r="M1926" t="b">
        <v>1</v>
      </c>
      <c r="N1926" t="s">
        <v>8269</v>
      </c>
      <c r="O1926" s="10" t="s">
        <v>8312</v>
      </c>
      <c r="P1926" t="s">
        <v>8313</v>
      </c>
      <c r="Q1926" s="15">
        <f t="shared" si="90"/>
        <v>42036.24428240741</v>
      </c>
      <c r="R1926" s="17">
        <f t="shared" si="91"/>
        <v>42064.290972222225</v>
      </c>
      <c r="S1926">
        <f t="shared" si="92"/>
        <v>2015</v>
      </c>
    </row>
    <row r="1927" spans="1:19" ht="60" x14ac:dyDescent="0.25">
      <c r="A1927">
        <v>2963</v>
      </c>
      <c r="B1927" s="3" t="s">
        <v>2963</v>
      </c>
      <c r="C1927" s="3" t="s">
        <v>7073</v>
      </c>
      <c r="D1927" s="6">
        <v>10000</v>
      </c>
      <c r="E1927" s="8">
        <v>10685</v>
      </c>
      <c r="F1927" t="s">
        <v>8218</v>
      </c>
      <c r="G1927" t="s">
        <v>8223</v>
      </c>
      <c r="H1927" t="s">
        <v>8245</v>
      </c>
      <c r="I1927">
        <v>1435835824</v>
      </c>
      <c r="J1927">
        <v>1433243824</v>
      </c>
      <c r="K1927" t="b">
        <v>0</v>
      </c>
      <c r="L1927">
        <v>98</v>
      </c>
      <c r="M1927" t="b">
        <v>1</v>
      </c>
      <c r="N1927" t="s">
        <v>8269</v>
      </c>
      <c r="O1927" s="10" t="s">
        <v>8312</v>
      </c>
      <c r="P1927" t="s">
        <v>8313</v>
      </c>
      <c r="Q1927" s="15">
        <f t="shared" si="90"/>
        <v>42157.470185185186</v>
      </c>
      <c r="R1927" s="17">
        <f t="shared" si="91"/>
        <v>42187.470185185186</v>
      </c>
      <c r="S1927">
        <f t="shared" si="92"/>
        <v>2015</v>
      </c>
    </row>
    <row r="1928" spans="1:19" ht="60" x14ac:dyDescent="0.25">
      <c r="A1928">
        <v>2964</v>
      </c>
      <c r="B1928" s="3" t="s">
        <v>2964</v>
      </c>
      <c r="C1928" s="3" t="s">
        <v>7074</v>
      </c>
      <c r="D1928" s="6">
        <v>5000</v>
      </c>
      <c r="E1928" s="8">
        <v>5035.6899999999996</v>
      </c>
      <c r="F1928" t="s">
        <v>8218</v>
      </c>
      <c r="G1928" t="s">
        <v>8223</v>
      </c>
      <c r="H1928" t="s">
        <v>8245</v>
      </c>
      <c r="I1928">
        <v>1407360720</v>
      </c>
      <c r="J1928">
        <v>1404769819</v>
      </c>
      <c r="K1928" t="b">
        <v>0</v>
      </c>
      <c r="L1928">
        <v>196</v>
      </c>
      <c r="M1928" t="b">
        <v>1</v>
      </c>
      <c r="N1928" t="s">
        <v>8269</v>
      </c>
      <c r="O1928" s="10" t="s">
        <v>8312</v>
      </c>
      <c r="P1928" t="s">
        <v>8313</v>
      </c>
      <c r="Q1928" s="15">
        <f t="shared" si="90"/>
        <v>41827.909942129627</v>
      </c>
      <c r="R1928" s="17">
        <f t="shared" si="91"/>
        <v>41857.897222222222</v>
      </c>
      <c r="S1928">
        <f t="shared" si="92"/>
        <v>2014</v>
      </c>
    </row>
    <row r="1929" spans="1:19" ht="60" x14ac:dyDescent="0.25">
      <c r="A1929">
        <v>2965</v>
      </c>
      <c r="B1929" s="3" t="s">
        <v>2965</v>
      </c>
      <c r="C1929" s="3" t="s">
        <v>7075</v>
      </c>
      <c r="D1929" s="6">
        <v>1500</v>
      </c>
      <c r="E1929" s="8">
        <v>1635</v>
      </c>
      <c r="F1929" t="s">
        <v>8218</v>
      </c>
      <c r="G1929" t="s">
        <v>8223</v>
      </c>
      <c r="H1929" t="s">
        <v>8245</v>
      </c>
      <c r="I1929">
        <v>1436290233</v>
      </c>
      <c r="J1929">
        <v>1433698233</v>
      </c>
      <c r="K1929" t="b">
        <v>0</v>
      </c>
      <c r="L1929">
        <v>39</v>
      </c>
      <c r="M1929" t="b">
        <v>1</v>
      </c>
      <c r="N1929" t="s">
        <v>8269</v>
      </c>
      <c r="O1929" s="10" t="s">
        <v>8312</v>
      </c>
      <c r="P1929" t="s">
        <v>8313</v>
      </c>
      <c r="Q1929" s="15">
        <f t="shared" si="90"/>
        <v>42162.729548611111</v>
      </c>
      <c r="R1929" s="17">
        <f t="shared" si="91"/>
        <v>42192.729548611111</v>
      </c>
      <c r="S1929">
        <f t="shared" si="92"/>
        <v>2015</v>
      </c>
    </row>
    <row r="1930" spans="1:19" ht="60" x14ac:dyDescent="0.25">
      <c r="A1930">
        <v>2966</v>
      </c>
      <c r="B1930" s="3" t="s">
        <v>2966</v>
      </c>
      <c r="C1930" s="3" t="s">
        <v>7076</v>
      </c>
      <c r="D1930" s="6">
        <v>10000</v>
      </c>
      <c r="E1930" s="8">
        <v>11363</v>
      </c>
      <c r="F1930" t="s">
        <v>8218</v>
      </c>
      <c r="G1930" t="s">
        <v>8223</v>
      </c>
      <c r="H1930" t="s">
        <v>8245</v>
      </c>
      <c r="I1930">
        <v>1442425412</v>
      </c>
      <c r="J1930">
        <v>1439833412</v>
      </c>
      <c r="K1930" t="b">
        <v>0</v>
      </c>
      <c r="L1930">
        <v>128</v>
      </c>
      <c r="M1930" t="b">
        <v>1</v>
      </c>
      <c r="N1930" t="s">
        <v>8269</v>
      </c>
      <c r="O1930" s="10" t="s">
        <v>8312</v>
      </c>
      <c r="P1930" t="s">
        <v>8313</v>
      </c>
      <c r="Q1930" s="15">
        <f t="shared" si="90"/>
        <v>42233.738564814819</v>
      </c>
      <c r="R1930" s="17">
        <f t="shared" si="91"/>
        <v>42263.738564814819</v>
      </c>
      <c r="S1930">
        <f t="shared" si="92"/>
        <v>2015</v>
      </c>
    </row>
    <row r="1931" spans="1:19" ht="45" x14ac:dyDescent="0.25">
      <c r="A1931">
        <v>2967</v>
      </c>
      <c r="B1931" s="3" t="s">
        <v>2967</v>
      </c>
      <c r="C1931" s="3" t="s">
        <v>7077</v>
      </c>
      <c r="D1931" s="6">
        <v>5000</v>
      </c>
      <c r="E1931" s="8">
        <v>5696</v>
      </c>
      <c r="F1931" t="s">
        <v>8218</v>
      </c>
      <c r="G1931" t="s">
        <v>8223</v>
      </c>
      <c r="H1931" t="s">
        <v>8245</v>
      </c>
      <c r="I1931">
        <v>1425872692</v>
      </c>
      <c r="J1931">
        <v>1423284292</v>
      </c>
      <c r="K1931" t="b">
        <v>0</v>
      </c>
      <c r="L1931">
        <v>71</v>
      </c>
      <c r="M1931" t="b">
        <v>1</v>
      </c>
      <c r="N1931" t="s">
        <v>8269</v>
      </c>
      <c r="O1931" s="10" t="s">
        <v>8312</v>
      </c>
      <c r="P1931" t="s">
        <v>8313</v>
      </c>
      <c r="Q1931" s="15">
        <f t="shared" si="90"/>
        <v>42042.197824074072</v>
      </c>
      <c r="R1931" s="17">
        <f t="shared" si="91"/>
        <v>42072.156157407408</v>
      </c>
      <c r="S1931">
        <f t="shared" si="92"/>
        <v>2015</v>
      </c>
    </row>
    <row r="1932" spans="1:19" ht="30" x14ac:dyDescent="0.25">
      <c r="A1932">
        <v>2968</v>
      </c>
      <c r="B1932" s="3" t="s">
        <v>2968</v>
      </c>
      <c r="C1932" s="3" t="s">
        <v>7078</v>
      </c>
      <c r="D1932" s="6">
        <v>3500</v>
      </c>
      <c r="E1932" s="8">
        <v>3710</v>
      </c>
      <c r="F1932" t="s">
        <v>8218</v>
      </c>
      <c r="G1932" t="s">
        <v>8223</v>
      </c>
      <c r="H1932" t="s">
        <v>8245</v>
      </c>
      <c r="I1932">
        <v>1471406340</v>
      </c>
      <c r="J1932">
        <v>1470227660</v>
      </c>
      <c r="K1932" t="b">
        <v>0</v>
      </c>
      <c r="L1932">
        <v>47</v>
      </c>
      <c r="M1932" t="b">
        <v>1</v>
      </c>
      <c r="N1932" t="s">
        <v>8269</v>
      </c>
      <c r="O1932" s="10" t="s">
        <v>8312</v>
      </c>
      <c r="P1932" t="s">
        <v>8313</v>
      </c>
      <c r="Q1932" s="15">
        <f t="shared" si="90"/>
        <v>42585.523842592593</v>
      </c>
      <c r="R1932" s="17">
        <f t="shared" si="91"/>
        <v>42599.165972222225</v>
      </c>
      <c r="S1932">
        <f t="shared" si="92"/>
        <v>2016</v>
      </c>
    </row>
    <row r="1933" spans="1:19" ht="60" x14ac:dyDescent="0.25">
      <c r="A1933">
        <v>2969</v>
      </c>
      <c r="B1933" s="3" t="s">
        <v>2969</v>
      </c>
      <c r="C1933" s="3" t="s">
        <v>7079</v>
      </c>
      <c r="D1933" s="6">
        <v>1000</v>
      </c>
      <c r="E1933" s="8">
        <v>1625</v>
      </c>
      <c r="F1933" t="s">
        <v>8218</v>
      </c>
      <c r="G1933" t="s">
        <v>8228</v>
      </c>
      <c r="H1933" t="s">
        <v>8250</v>
      </c>
      <c r="I1933">
        <v>1430693460</v>
      </c>
      <c r="J1933">
        <v>1428087153</v>
      </c>
      <c r="K1933" t="b">
        <v>0</v>
      </c>
      <c r="L1933">
        <v>17</v>
      </c>
      <c r="M1933" t="b">
        <v>1</v>
      </c>
      <c r="N1933" t="s">
        <v>8269</v>
      </c>
      <c r="O1933" s="10" t="s">
        <v>8312</v>
      </c>
      <c r="P1933" t="s">
        <v>8313</v>
      </c>
      <c r="Q1933" s="15">
        <f t="shared" si="90"/>
        <v>42097.786493055552</v>
      </c>
      <c r="R1933" s="17">
        <f t="shared" si="91"/>
        <v>42127.952083333337</v>
      </c>
      <c r="S1933">
        <f t="shared" si="92"/>
        <v>2015</v>
      </c>
    </row>
    <row r="1934" spans="1:19" ht="45" x14ac:dyDescent="0.25">
      <c r="A1934">
        <v>2970</v>
      </c>
      <c r="B1934" s="3" t="s">
        <v>2970</v>
      </c>
      <c r="C1934" s="3" t="s">
        <v>7080</v>
      </c>
      <c r="D1934" s="6">
        <v>6000</v>
      </c>
      <c r="E1934" s="8">
        <v>6360</v>
      </c>
      <c r="F1934" t="s">
        <v>8218</v>
      </c>
      <c r="G1934" t="s">
        <v>8223</v>
      </c>
      <c r="H1934" t="s">
        <v>8245</v>
      </c>
      <c r="I1934">
        <v>1405699451</v>
      </c>
      <c r="J1934">
        <v>1403107451</v>
      </c>
      <c r="K1934" t="b">
        <v>0</v>
      </c>
      <c r="L1934">
        <v>91</v>
      </c>
      <c r="M1934" t="b">
        <v>1</v>
      </c>
      <c r="N1934" t="s">
        <v>8269</v>
      </c>
      <c r="O1934" s="10" t="s">
        <v>8312</v>
      </c>
      <c r="P1934" t="s">
        <v>8313</v>
      </c>
      <c r="Q1934" s="15">
        <f t="shared" si="90"/>
        <v>41808.669571759259</v>
      </c>
      <c r="R1934" s="17">
        <f t="shared" si="91"/>
        <v>41838.669571759259</v>
      </c>
      <c r="S1934">
        <f t="shared" si="92"/>
        <v>2014</v>
      </c>
    </row>
    <row r="1935" spans="1:19" ht="60" x14ac:dyDescent="0.25">
      <c r="A1935">
        <v>2971</v>
      </c>
      <c r="B1935" s="3" t="s">
        <v>2971</v>
      </c>
      <c r="C1935" s="3" t="s">
        <v>7081</v>
      </c>
      <c r="D1935" s="6">
        <v>3200</v>
      </c>
      <c r="E1935" s="8">
        <v>3205</v>
      </c>
      <c r="F1935" t="s">
        <v>8218</v>
      </c>
      <c r="G1935" t="s">
        <v>8223</v>
      </c>
      <c r="H1935" t="s">
        <v>8245</v>
      </c>
      <c r="I1935">
        <v>1409500078</v>
      </c>
      <c r="J1935">
        <v>1406908078</v>
      </c>
      <c r="K1935" t="b">
        <v>0</v>
      </c>
      <c r="L1935">
        <v>43</v>
      </c>
      <c r="M1935" t="b">
        <v>1</v>
      </c>
      <c r="N1935" t="s">
        <v>8269</v>
      </c>
      <c r="O1935" s="10" t="s">
        <v>8312</v>
      </c>
      <c r="P1935" t="s">
        <v>8313</v>
      </c>
      <c r="Q1935" s="15">
        <f t="shared" si="90"/>
        <v>41852.658310185187</v>
      </c>
      <c r="R1935" s="17">
        <f t="shared" si="91"/>
        <v>41882.658310185187</v>
      </c>
      <c r="S1935">
        <f t="shared" si="92"/>
        <v>2014</v>
      </c>
    </row>
    <row r="1936" spans="1:19" ht="30" x14ac:dyDescent="0.25">
      <c r="A1936">
        <v>2972</v>
      </c>
      <c r="B1936" s="3" t="s">
        <v>2972</v>
      </c>
      <c r="C1936" s="3" t="s">
        <v>7082</v>
      </c>
      <c r="D1936" s="6">
        <v>2000</v>
      </c>
      <c r="E1936" s="8">
        <v>2107</v>
      </c>
      <c r="F1936" t="s">
        <v>8218</v>
      </c>
      <c r="G1936" t="s">
        <v>8223</v>
      </c>
      <c r="H1936" t="s">
        <v>8245</v>
      </c>
      <c r="I1936">
        <v>1480899600</v>
      </c>
      <c r="J1936">
        <v>1479609520</v>
      </c>
      <c r="K1936" t="b">
        <v>0</v>
      </c>
      <c r="L1936">
        <v>17</v>
      </c>
      <c r="M1936" t="b">
        <v>1</v>
      </c>
      <c r="N1936" t="s">
        <v>8269</v>
      </c>
      <c r="O1936" s="10" t="s">
        <v>8312</v>
      </c>
      <c r="P1936" t="s">
        <v>8313</v>
      </c>
      <c r="Q1936" s="15">
        <f t="shared" si="90"/>
        <v>42694.110185185185</v>
      </c>
      <c r="R1936" s="17">
        <f t="shared" si="91"/>
        <v>42709.041666666672</v>
      </c>
      <c r="S1936">
        <f t="shared" si="92"/>
        <v>2016</v>
      </c>
    </row>
    <row r="1937" spans="1:19" ht="60" x14ac:dyDescent="0.25">
      <c r="A1937">
        <v>2973</v>
      </c>
      <c r="B1937" s="3" t="s">
        <v>2973</v>
      </c>
      <c r="C1937" s="3" t="s">
        <v>7083</v>
      </c>
      <c r="D1937" s="6">
        <v>5000</v>
      </c>
      <c r="E1937" s="8">
        <v>8740</v>
      </c>
      <c r="F1937" t="s">
        <v>8218</v>
      </c>
      <c r="G1937" t="s">
        <v>8223</v>
      </c>
      <c r="H1937" t="s">
        <v>8245</v>
      </c>
      <c r="I1937">
        <v>1451620800</v>
      </c>
      <c r="J1937">
        <v>1449171508</v>
      </c>
      <c r="K1937" t="b">
        <v>0</v>
      </c>
      <c r="L1937">
        <v>33</v>
      </c>
      <c r="M1937" t="b">
        <v>1</v>
      </c>
      <c r="N1937" t="s">
        <v>8269</v>
      </c>
      <c r="O1937" s="10" t="s">
        <v>8312</v>
      </c>
      <c r="P1937" t="s">
        <v>8313</v>
      </c>
      <c r="Q1937" s="15">
        <f t="shared" si="90"/>
        <v>42341.818379629629</v>
      </c>
      <c r="R1937" s="17">
        <f t="shared" si="91"/>
        <v>42370.166666666672</v>
      </c>
      <c r="S1937">
        <f t="shared" si="92"/>
        <v>2015</v>
      </c>
    </row>
    <row r="1938" spans="1:19" ht="60" x14ac:dyDescent="0.25">
      <c r="A1938">
        <v>2974</v>
      </c>
      <c r="B1938" s="3" t="s">
        <v>2974</v>
      </c>
      <c r="C1938" s="3" t="s">
        <v>7084</v>
      </c>
      <c r="D1938" s="6">
        <v>5000</v>
      </c>
      <c r="E1938" s="8">
        <v>5100</v>
      </c>
      <c r="F1938" t="s">
        <v>8218</v>
      </c>
      <c r="G1938" t="s">
        <v>8223</v>
      </c>
      <c r="H1938" t="s">
        <v>8245</v>
      </c>
      <c r="I1938">
        <v>1411695300</v>
      </c>
      <c r="J1938">
        <v>1409275671</v>
      </c>
      <c r="K1938" t="b">
        <v>0</v>
      </c>
      <c r="L1938">
        <v>87</v>
      </c>
      <c r="M1938" t="b">
        <v>1</v>
      </c>
      <c r="N1938" t="s">
        <v>8269</v>
      </c>
      <c r="O1938" s="10" t="s">
        <v>8312</v>
      </c>
      <c r="P1938" t="s">
        <v>8313</v>
      </c>
      <c r="Q1938" s="15">
        <f t="shared" si="90"/>
        <v>41880.061006944445</v>
      </c>
      <c r="R1938" s="17">
        <f t="shared" si="91"/>
        <v>41908.065972222219</v>
      </c>
      <c r="S1938">
        <f t="shared" si="92"/>
        <v>2014</v>
      </c>
    </row>
    <row r="1939" spans="1:19" ht="60" x14ac:dyDescent="0.25">
      <c r="A1939">
        <v>2975</v>
      </c>
      <c r="B1939" s="3" t="s">
        <v>2975</v>
      </c>
      <c r="C1939" s="3" t="s">
        <v>7085</v>
      </c>
      <c r="D1939" s="6">
        <v>8000</v>
      </c>
      <c r="E1939" s="8">
        <v>8010</v>
      </c>
      <c r="F1939" t="s">
        <v>8218</v>
      </c>
      <c r="G1939" t="s">
        <v>8223</v>
      </c>
      <c r="H1939" t="s">
        <v>8245</v>
      </c>
      <c r="I1939">
        <v>1417057200</v>
      </c>
      <c r="J1939">
        <v>1414599886</v>
      </c>
      <c r="K1939" t="b">
        <v>0</v>
      </c>
      <c r="L1939">
        <v>113</v>
      </c>
      <c r="M1939" t="b">
        <v>1</v>
      </c>
      <c r="N1939" t="s">
        <v>8269</v>
      </c>
      <c r="O1939" s="10" t="s">
        <v>8312</v>
      </c>
      <c r="P1939" t="s">
        <v>8313</v>
      </c>
      <c r="Q1939" s="15">
        <f t="shared" si="90"/>
        <v>41941.683865740742</v>
      </c>
      <c r="R1939" s="17">
        <f t="shared" si="91"/>
        <v>41970.125</v>
      </c>
      <c r="S1939">
        <f t="shared" si="92"/>
        <v>2014</v>
      </c>
    </row>
    <row r="1940" spans="1:19" ht="45" x14ac:dyDescent="0.25">
      <c r="A1940">
        <v>2976</v>
      </c>
      <c r="B1940" s="3" t="s">
        <v>2976</v>
      </c>
      <c r="C1940" s="3" t="s">
        <v>7086</v>
      </c>
      <c r="D1940" s="6">
        <v>70</v>
      </c>
      <c r="E1940" s="8">
        <v>120</v>
      </c>
      <c r="F1940" t="s">
        <v>8218</v>
      </c>
      <c r="G1940" t="s">
        <v>8224</v>
      </c>
      <c r="H1940" t="s">
        <v>8246</v>
      </c>
      <c r="I1940">
        <v>1457870400</v>
      </c>
      <c r="J1940">
        <v>1456421530</v>
      </c>
      <c r="K1940" t="b">
        <v>0</v>
      </c>
      <c r="L1940">
        <v>14</v>
      </c>
      <c r="M1940" t="b">
        <v>1</v>
      </c>
      <c r="N1940" t="s">
        <v>8269</v>
      </c>
      <c r="O1940" s="10" t="s">
        <v>8312</v>
      </c>
      <c r="P1940" t="s">
        <v>8313</v>
      </c>
      <c r="Q1940" s="15">
        <f t="shared" si="90"/>
        <v>42425.730671296296</v>
      </c>
      <c r="R1940" s="17">
        <f t="shared" si="91"/>
        <v>42442.5</v>
      </c>
      <c r="S1940">
        <f t="shared" si="92"/>
        <v>2016</v>
      </c>
    </row>
    <row r="1941" spans="1:19" ht="60" x14ac:dyDescent="0.25">
      <c r="A1941">
        <v>2977</v>
      </c>
      <c r="B1941" s="3" t="s">
        <v>2977</v>
      </c>
      <c r="C1941" s="3" t="s">
        <v>7087</v>
      </c>
      <c r="D1941" s="6">
        <v>3000</v>
      </c>
      <c r="E1941" s="8">
        <v>3407</v>
      </c>
      <c r="F1941" t="s">
        <v>8218</v>
      </c>
      <c r="G1941" t="s">
        <v>8223</v>
      </c>
      <c r="H1941" t="s">
        <v>8245</v>
      </c>
      <c r="I1941">
        <v>1427076840</v>
      </c>
      <c r="J1941">
        <v>1421960934</v>
      </c>
      <c r="K1941" t="b">
        <v>0</v>
      </c>
      <c r="L1941">
        <v>30</v>
      </c>
      <c r="M1941" t="b">
        <v>1</v>
      </c>
      <c r="N1941" t="s">
        <v>8269</v>
      </c>
      <c r="O1941" s="10" t="s">
        <v>8312</v>
      </c>
      <c r="P1941" t="s">
        <v>8313</v>
      </c>
      <c r="Q1941" s="15">
        <f t="shared" si="90"/>
        <v>42026.88118055556</v>
      </c>
      <c r="R1941" s="17">
        <f t="shared" si="91"/>
        <v>42086.093055555553</v>
      </c>
      <c r="S1941">
        <f t="shared" si="92"/>
        <v>2015</v>
      </c>
    </row>
    <row r="1942" spans="1:19" ht="60" x14ac:dyDescent="0.25">
      <c r="A1942">
        <v>2978</v>
      </c>
      <c r="B1942" s="3" t="s">
        <v>2978</v>
      </c>
      <c r="C1942" s="3" t="s">
        <v>7088</v>
      </c>
      <c r="D1942" s="6">
        <v>750</v>
      </c>
      <c r="E1942" s="8">
        <v>971</v>
      </c>
      <c r="F1942" t="s">
        <v>8218</v>
      </c>
      <c r="G1942" t="s">
        <v>8223</v>
      </c>
      <c r="H1942" t="s">
        <v>8245</v>
      </c>
      <c r="I1942">
        <v>1413784740</v>
      </c>
      <c r="J1942">
        <v>1412954547</v>
      </c>
      <c r="K1942" t="b">
        <v>0</v>
      </c>
      <c r="L1942">
        <v>16</v>
      </c>
      <c r="M1942" t="b">
        <v>1</v>
      </c>
      <c r="N1942" t="s">
        <v>8269</v>
      </c>
      <c r="O1942" s="10" t="s">
        <v>8312</v>
      </c>
      <c r="P1942" t="s">
        <v>8313</v>
      </c>
      <c r="Q1942" s="15">
        <f t="shared" si="90"/>
        <v>41922.640590277777</v>
      </c>
      <c r="R1942" s="17">
        <f t="shared" si="91"/>
        <v>41932.249305555553</v>
      </c>
      <c r="S1942">
        <f t="shared" si="92"/>
        <v>2014</v>
      </c>
    </row>
    <row r="1943" spans="1:19" ht="60" x14ac:dyDescent="0.25">
      <c r="A1943">
        <v>2979</v>
      </c>
      <c r="B1943" s="3" t="s">
        <v>2979</v>
      </c>
      <c r="C1943" s="3" t="s">
        <v>7089</v>
      </c>
      <c r="D1943" s="6">
        <v>5000</v>
      </c>
      <c r="E1943" s="8">
        <v>5070</v>
      </c>
      <c r="F1943" t="s">
        <v>8218</v>
      </c>
      <c r="G1943" t="s">
        <v>8223</v>
      </c>
      <c r="H1943" t="s">
        <v>8245</v>
      </c>
      <c r="I1943">
        <v>1420524000</v>
      </c>
      <c r="J1943">
        <v>1419104823</v>
      </c>
      <c r="K1943" t="b">
        <v>0</v>
      </c>
      <c r="L1943">
        <v>46</v>
      </c>
      <c r="M1943" t="b">
        <v>1</v>
      </c>
      <c r="N1943" t="s">
        <v>8269</v>
      </c>
      <c r="O1943" s="10" t="s">
        <v>8312</v>
      </c>
      <c r="P1943" t="s">
        <v>8313</v>
      </c>
      <c r="Q1943" s="15">
        <f t="shared" si="90"/>
        <v>41993.824340277773</v>
      </c>
      <c r="R1943" s="17">
        <f t="shared" si="91"/>
        <v>42010.25</v>
      </c>
      <c r="S1943">
        <f t="shared" si="92"/>
        <v>2014</v>
      </c>
    </row>
    <row r="1944" spans="1:19" ht="45" x14ac:dyDescent="0.25">
      <c r="A1944">
        <v>2980</v>
      </c>
      <c r="B1944" s="3" t="s">
        <v>2980</v>
      </c>
      <c r="C1944" s="3" t="s">
        <v>7090</v>
      </c>
      <c r="D1944" s="6">
        <v>3000</v>
      </c>
      <c r="E1944" s="8">
        <v>3275</v>
      </c>
      <c r="F1944" t="s">
        <v>8218</v>
      </c>
      <c r="G1944" t="s">
        <v>8223</v>
      </c>
      <c r="H1944" t="s">
        <v>8245</v>
      </c>
      <c r="I1944">
        <v>1440381600</v>
      </c>
      <c r="J1944">
        <v>1438639130</v>
      </c>
      <c r="K1944" t="b">
        <v>0</v>
      </c>
      <c r="L1944">
        <v>24</v>
      </c>
      <c r="M1944" t="b">
        <v>1</v>
      </c>
      <c r="N1944" t="s">
        <v>8269</v>
      </c>
      <c r="O1944" s="10" t="s">
        <v>8312</v>
      </c>
      <c r="P1944" t="s">
        <v>8313</v>
      </c>
      <c r="Q1944" s="15">
        <f t="shared" si="90"/>
        <v>42219.915856481486</v>
      </c>
      <c r="R1944" s="17">
        <f t="shared" si="91"/>
        <v>42240.083333333328</v>
      </c>
      <c r="S1944">
        <f t="shared" si="92"/>
        <v>2015</v>
      </c>
    </row>
    <row r="1945" spans="1:19" ht="60" x14ac:dyDescent="0.25">
      <c r="A1945">
        <v>3147</v>
      </c>
      <c r="B1945" s="3" t="s">
        <v>3147</v>
      </c>
      <c r="C1945" s="3" t="s">
        <v>7257</v>
      </c>
      <c r="D1945" s="6">
        <v>20000</v>
      </c>
      <c r="E1945" s="8">
        <v>23505</v>
      </c>
      <c r="F1945" t="s">
        <v>8218</v>
      </c>
      <c r="G1945" t="s">
        <v>8223</v>
      </c>
      <c r="H1945" t="s">
        <v>8245</v>
      </c>
      <c r="I1945">
        <v>1415319355</v>
      </c>
      <c r="J1945">
        <v>1411859755</v>
      </c>
      <c r="K1945" t="b">
        <v>1</v>
      </c>
      <c r="L1945">
        <v>213</v>
      </c>
      <c r="M1945" t="b">
        <v>1</v>
      </c>
      <c r="N1945" t="s">
        <v>8269</v>
      </c>
      <c r="O1945" s="10" t="s">
        <v>8312</v>
      </c>
      <c r="P1945" t="s">
        <v>8313</v>
      </c>
      <c r="Q1945" s="15">
        <f t="shared" si="90"/>
        <v>41909.969386574077</v>
      </c>
      <c r="R1945" s="17">
        <f t="shared" si="91"/>
        <v>41950.011053240742</v>
      </c>
      <c r="S1945">
        <f t="shared" si="92"/>
        <v>2014</v>
      </c>
    </row>
    <row r="1946" spans="1:19" ht="30" x14ac:dyDescent="0.25">
      <c r="A1946">
        <v>3148</v>
      </c>
      <c r="B1946" s="3" t="s">
        <v>3148</v>
      </c>
      <c r="C1946" s="3" t="s">
        <v>7258</v>
      </c>
      <c r="D1946" s="6">
        <v>1800</v>
      </c>
      <c r="E1946" s="8">
        <v>2361</v>
      </c>
      <c r="F1946" t="s">
        <v>8218</v>
      </c>
      <c r="G1946" t="s">
        <v>8223</v>
      </c>
      <c r="H1946" t="s">
        <v>8245</v>
      </c>
      <c r="I1946">
        <v>1412136000</v>
      </c>
      <c r="J1946">
        <v>1410278284</v>
      </c>
      <c r="K1946" t="b">
        <v>1</v>
      </c>
      <c r="L1946">
        <v>57</v>
      </c>
      <c r="M1946" t="b">
        <v>1</v>
      </c>
      <c r="N1946" t="s">
        <v>8269</v>
      </c>
      <c r="O1946" s="10" t="s">
        <v>8312</v>
      </c>
      <c r="P1946" t="s">
        <v>8313</v>
      </c>
      <c r="Q1946" s="15">
        <f t="shared" si="90"/>
        <v>41891.665324074071</v>
      </c>
      <c r="R1946" s="17">
        <f t="shared" si="91"/>
        <v>41913.166666666664</v>
      </c>
      <c r="S1946">
        <f t="shared" si="92"/>
        <v>2014</v>
      </c>
    </row>
    <row r="1947" spans="1:19" ht="60" x14ac:dyDescent="0.25">
      <c r="A1947">
        <v>3149</v>
      </c>
      <c r="B1947" s="3" t="s">
        <v>3149</v>
      </c>
      <c r="C1947" s="3" t="s">
        <v>7259</v>
      </c>
      <c r="D1947" s="6">
        <v>1250</v>
      </c>
      <c r="E1947" s="8">
        <v>1300</v>
      </c>
      <c r="F1947" t="s">
        <v>8218</v>
      </c>
      <c r="G1947" t="s">
        <v>8223</v>
      </c>
      <c r="H1947" t="s">
        <v>8245</v>
      </c>
      <c r="I1947">
        <v>1354845600</v>
      </c>
      <c r="J1947">
        <v>1352766300</v>
      </c>
      <c r="K1947" t="b">
        <v>1</v>
      </c>
      <c r="L1947">
        <v>25</v>
      </c>
      <c r="M1947" t="b">
        <v>1</v>
      </c>
      <c r="N1947" t="s">
        <v>8269</v>
      </c>
      <c r="O1947" s="10" t="s">
        <v>8312</v>
      </c>
      <c r="P1947" t="s">
        <v>8313</v>
      </c>
      <c r="Q1947" s="15">
        <f t="shared" si="90"/>
        <v>41226.017361111109</v>
      </c>
      <c r="R1947" s="17">
        <f t="shared" si="91"/>
        <v>41250.083333333336</v>
      </c>
      <c r="S1947">
        <f t="shared" si="92"/>
        <v>2012</v>
      </c>
    </row>
    <row r="1948" spans="1:19" ht="60" x14ac:dyDescent="0.25">
      <c r="A1948">
        <v>3150</v>
      </c>
      <c r="B1948" s="3" t="s">
        <v>3150</v>
      </c>
      <c r="C1948" s="3" t="s">
        <v>7260</v>
      </c>
      <c r="D1948" s="6">
        <v>3500</v>
      </c>
      <c r="E1948" s="8">
        <v>3535</v>
      </c>
      <c r="F1948" t="s">
        <v>8218</v>
      </c>
      <c r="G1948" t="s">
        <v>8223</v>
      </c>
      <c r="H1948" t="s">
        <v>8245</v>
      </c>
      <c r="I1948">
        <v>1295928000</v>
      </c>
      <c r="J1948">
        <v>1288160403</v>
      </c>
      <c r="K1948" t="b">
        <v>1</v>
      </c>
      <c r="L1948">
        <v>104</v>
      </c>
      <c r="M1948" t="b">
        <v>1</v>
      </c>
      <c r="N1948" t="s">
        <v>8269</v>
      </c>
      <c r="O1948" s="10" t="s">
        <v>8312</v>
      </c>
      <c r="P1948" t="s">
        <v>8313</v>
      </c>
      <c r="Q1948" s="15">
        <f t="shared" si="90"/>
        <v>40478.263923611114</v>
      </c>
      <c r="R1948" s="17">
        <f t="shared" si="91"/>
        <v>40568.166666666664</v>
      </c>
      <c r="S1948">
        <f t="shared" si="92"/>
        <v>2010</v>
      </c>
    </row>
    <row r="1949" spans="1:19" ht="45" x14ac:dyDescent="0.25">
      <c r="A1949">
        <v>3151</v>
      </c>
      <c r="B1949" s="3" t="s">
        <v>3151</v>
      </c>
      <c r="C1949" s="3" t="s">
        <v>7261</v>
      </c>
      <c r="D1949" s="6">
        <v>3500</v>
      </c>
      <c r="E1949" s="8">
        <v>3514</v>
      </c>
      <c r="F1949" t="s">
        <v>8218</v>
      </c>
      <c r="G1949" t="s">
        <v>8223</v>
      </c>
      <c r="H1949" t="s">
        <v>8245</v>
      </c>
      <c r="I1949">
        <v>1410379774</v>
      </c>
      <c r="J1949">
        <v>1407787774</v>
      </c>
      <c r="K1949" t="b">
        <v>1</v>
      </c>
      <c r="L1949">
        <v>34</v>
      </c>
      <c r="M1949" t="b">
        <v>1</v>
      </c>
      <c r="N1949" t="s">
        <v>8269</v>
      </c>
      <c r="O1949" s="10" t="s">
        <v>8312</v>
      </c>
      <c r="P1949" t="s">
        <v>8313</v>
      </c>
      <c r="Q1949" s="15">
        <f t="shared" si="90"/>
        <v>41862.83997685185</v>
      </c>
      <c r="R1949" s="17">
        <f t="shared" si="91"/>
        <v>41892.83997685185</v>
      </c>
      <c r="S1949">
        <f t="shared" si="92"/>
        <v>2014</v>
      </c>
    </row>
    <row r="1950" spans="1:19" ht="45" x14ac:dyDescent="0.25">
      <c r="A1950">
        <v>3152</v>
      </c>
      <c r="B1950" s="3" t="s">
        <v>3152</v>
      </c>
      <c r="C1950" s="3" t="s">
        <v>7262</v>
      </c>
      <c r="D1950" s="6">
        <v>2200</v>
      </c>
      <c r="E1950" s="8">
        <v>2331</v>
      </c>
      <c r="F1950" t="s">
        <v>8218</v>
      </c>
      <c r="G1950" t="s">
        <v>8224</v>
      </c>
      <c r="H1950" t="s">
        <v>8246</v>
      </c>
      <c r="I1950">
        <v>1383425367</v>
      </c>
      <c r="J1950">
        <v>1380833367</v>
      </c>
      <c r="K1950" t="b">
        <v>1</v>
      </c>
      <c r="L1950">
        <v>67</v>
      </c>
      <c r="M1950" t="b">
        <v>1</v>
      </c>
      <c r="N1950" t="s">
        <v>8269</v>
      </c>
      <c r="O1950" s="10" t="s">
        <v>8312</v>
      </c>
      <c r="P1950" t="s">
        <v>8313</v>
      </c>
      <c r="Q1950" s="15">
        <f t="shared" si="90"/>
        <v>41550.867673611108</v>
      </c>
      <c r="R1950" s="17">
        <f t="shared" si="91"/>
        <v>41580.867673611108</v>
      </c>
      <c r="S1950">
        <f t="shared" si="92"/>
        <v>2013</v>
      </c>
    </row>
    <row r="1951" spans="1:19" ht="45" x14ac:dyDescent="0.25">
      <c r="A1951">
        <v>3153</v>
      </c>
      <c r="B1951" s="3" t="s">
        <v>3153</v>
      </c>
      <c r="C1951" s="3" t="s">
        <v>7263</v>
      </c>
      <c r="D1951" s="6">
        <v>3000</v>
      </c>
      <c r="E1951" s="8">
        <v>10067.5</v>
      </c>
      <c r="F1951" t="s">
        <v>8218</v>
      </c>
      <c r="G1951" t="s">
        <v>8223</v>
      </c>
      <c r="H1951" t="s">
        <v>8245</v>
      </c>
      <c r="I1951">
        <v>1304225940</v>
      </c>
      <c r="J1951">
        <v>1301542937</v>
      </c>
      <c r="K1951" t="b">
        <v>1</v>
      </c>
      <c r="L1951">
        <v>241</v>
      </c>
      <c r="M1951" t="b">
        <v>1</v>
      </c>
      <c r="N1951" t="s">
        <v>8269</v>
      </c>
      <c r="O1951" s="10" t="s">
        <v>8312</v>
      </c>
      <c r="P1951" t="s">
        <v>8313</v>
      </c>
      <c r="Q1951" s="15">
        <f t="shared" si="90"/>
        <v>40633.154363425929</v>
      </c>
      <c r="R1951" s="17">
        <f t="shared" si="91"/>
        <v>40664.207638888889</v>
      </c>
      <c r="S1951">
        <f t="shared" si="92"/>
        <v>2011</v>
      </c>
    </row>
    <row r="1952" spans="1:19" ht="60" x14ac:dyDescent="0.25">
      <c r="A1952">
        <v>3154</v>
      </c>
      <c r="B1952" s="3" t="s">
        <v>3154</v>
      </c>
      <c r="C1952" s="3" t="s">
        <v>7264</v>
      </c>
      <c r="D1952" s="6">
        <v>7000</v>
      </c>
      <c r="E1952" s="8">
        <v>7905</v>
      </c>
      <c r="F1952" t="s">
        <v>8218</v>
      </c>
      <c r="G1952" t="s">
        <v>8223</v>
      </c>
      <c r="H1952" t="s">
        <v>8245</v>
      </c>
      <c r="I1952">
        <v>1333310458</v>
      </c>
      <c r="J1952">
        <v>1330722058</v>
      </c>
      <c r="K1952" t="b">
        <v>1</v>
      </c>
      <c r="L1952">
        <v>123</v>
      </c>
      <c r="M1952" t="b">
        <v>1</v>
      </c>
      <c r="N1952" t="s">
        <v>8269</v>
      </c>
      <c r="O1952" s="10" t="s">
        <v>8312</v>
      </c>
      <c r="P1952" t="s">
        <v>8313</v>
      </c>
      <c r="Q1952" s="15">
        <f t="shared" si="90"/>
        <v>40970.875671296293</v>
      </c>
      <c r="R1952" s="17">
        <f t="shared" si="91"/>
        <v>41000.834004629629</v>
      </c>
      <c r="S1952">
        <f t="shared" si="92"/>
        <v>2012</v>
      </c>
    </row>
    <row r="1953" spans="1:19" ht="45" x14ac:dyDescent="0.25">
      <c r="A1953">
        <v>3155</v>
      </c>
      <c r="B1953" s="3" t="s">
        <v>3155</v>
      </c>
      <c r="C1953" s="3" t="s">
        <v>7265</v>
      </c>
      <c r="D1953" s="6">
        <v>5000</v>
      </c>
      <c r="E1953" s="8">
        <v>9425.23</v>
      </c>
      <c r="F1953" t="s">
        <v>8218</v>
      </c>
      <c r="G1953" t="s">
        <v>8224</v>
      </c>
      <c r="H1953" t="s">
        <v>8246</v>
      </c>
      <c r="I1953">
        <v>1356004725</v>
      </c>
      <c r="J1953">
        <v>1353412725</v>
      </c>
      <c r="K1953" t="b">
        <v>1</v>
      </c>
      <c r="L1953">
        <v>302</v>
      </c>
      <c r="M1953" t="b">
        <v>1</v>
      </c>
      <c r="N1953" t="s">
        <v>8269</v>
      </c>
      <c r="O1953" s="10" t="s">
        <v>8312</v>
      </c>
      <c r="P1953" t="s">
        <v>8313</v>
      </c>
      <c r="Q1953" s="15">
        <f t="shared" si="90"/>
        <v>41233.499131944445</v>
      </c>
      <c r="R1953" s="17">
        <f t="shared" si="91"/>
        <v>41263.499131944445</v>
      </c>
      <c r="S1953">
        <f t="shared" si="92"/>
        <v>2012</v>
      </c>
    </row>
    <row r="1954" spans="1:19" ht="60" x14ac:dyDescent="0.25">
      <c r="A1954">
        <v>3156</v>
      </c>
      <c r="B1954" s="3" t="s">
        <v>3156</v>
      </c>
      <c r="C1954" s="3" t="s">
        <v>7266</v>
      </c>
      <c r="D1954" s="6">
        <v>5500</v>
      </c>
      <c r="E1954" s="8">
        <v>5600</v>
      </c>
      <c r="F1954" t="s">
        <v>8218</v>
      </c>
      <c r="G1954" t="s">
        <v>8223</v>
      </c>
      <c r="H1954" t="s">
        <v>8245</v>
      </c>
      <c r="I1954">
        <v>1338591144</v>
      </c>
      <c r="J1954">
        <v>1335567144</v>
      </c>
      <c r="K1954" t="b">
        <v>1</v>
      </c>
      <c r="L1954">
        <v>89</v>
      </c>
      <c r="M1954" t="b">
        <v>1</v>
      </c>
      <c r="N1954" t="s">
        <v>8269</v>
      </c>
      <c r="O1954" s="10" t="s">
        <v>8312</v>
      </c>
      <c r="P1954" t="s">
        <v>8313</v>
      </c>
      <c r="Q1954" s="15">
        <f t="shared" si="90"/>
        <v>41026.953055555554</v>
      </c>
      <c r="R1954" s="17">
        <f t="shared" si="91"/>
        <v>41061.953055555554</v>
      </c>
      <c r="S1954">
        <f t="shared" si="92"/>
        <v>2012</v>
      </c>
    </row>
    <row r="1955" spans="1:19" ht="30" x14ac:dyDescent="0.25">
      <c r="A1955">
        <v>3157</v>
      </c>
      <c r="B1955" s="3" t="s">
        <v>3157</v>
      </c>
      <c r="C1955" s="3" t="s">
        <v>7267</v>
      </c>
      <c r="D1955" s="6">
        <v>4000</v>
      </c>
      <c r="E1955" s="8">
        <v>4040</v>
      </c>
      <c r="F1955" t="s">
        <v>8218</v>
      </c>
      <c r="G1955" t="s">
        <v>8223</v>
      </c>
      <c r="H1955" t="s">
        <v>8245</v>
      </c>
      <c r="I1955">
        <v>1405746000</v>
      </c>
      <c r="J1955">
        <v>1404932105</v>
      </c>
      <c r="K1955" t="b">
        <v>1</v>
      </c>
      <c r="L1955">
        <v>41</v>
      </c>
      <c r="M1955" t="b">
        <v>1</v>
      </c>
      <c r="N1955" t="s">
        <v>8269</v>
      </c>
      <c r="O1955" s="10" t="s">
        <v>8312</v>
      </c>
      <c r="P1955" t="s">
        <v>8313</v>
      </c>
      <c r="Q1955" s="15">
        <f t="shared" si="90"/>
        <v>41829.788252314815</v>
      </c>
      <c r="R1955" s="17">
        <f t="shared" si="91"/>
        <v>41839.208333333336</v>
      </c>
      <c r="S1955">
        <f t="shared" si="92"/>
        <v>2014</v>
      </c>
    </row>
    <row r="1956" spans="1:19" ht="30" x14ac:dyDescent="0.25">
      <c r="A1956">
        <v>3158</v>
      </c>
      <c r="B1956" s="3" t="s">
        <v>3158</v>
      </c>
      <c r="C1956" s="3" t="s">
        <v>7268</v>
      </c>
      <c r="D1956" s="6">
        <v>5000</v>
      </c>
      <c r="E1956" s="8">
        <v>5700</v>
      </c>
      <c r="F1956" t="s">
        <v>8218</v>
      </c>
      <c r="G1956" t="s">
        <v>8223</v>
      </c>
      <c r="H1956" t="s">
        <v>8245</v>
      </c>
      <c r="I1956">
        <v>1374523752</v>
      </c>
      <c r="J1956">
        <v>1371931752</v>
      </c>
      <c r="K1956" t="b">
        <v>1</v>
      </c>
      <c r="L1956">
        <v>69</v>
      </c>
      <c r="M1956" t="b">
        <v>1</v>
      </c>
      <c r="N1956" t="s">
        <v>8269</v>
      </c>
      <c r="O1956" s="10" t="s">
        <v>8312</v>
      </c>
      <c r="P1956" t="s">
        <v>8313</v>
      </c>
      <c r="Q1956" s="15">
        <f t="shared" si="90"/>
        <v>41447.839722222219</v>
      </c>
      <c r="R1956" s="17">
        <f t="shared" si="91"/>
        <v>41477.839722222219</v>
      </c>
      <c r="S1956">
        <f t="shared" si="92"/>
        <v>2013</v>
      </c>
    </row>
    <row r="1957" spans="1:19" ht="45" x14ac:dyDescent="0.25">
      <c r="A1957">
        <v>3159</v>
      </c>
      <c r="B1957" s="3" t="s">
        <v>3159</v>
      </c>
      <c r="C1957" s="3" t="s">
        <v>7269</v>
      </c>
      <c r="D1957" s="6">
        <v>1500</v>
      </c>
      <c r="E1957" s="8">
        <v>2002.22</v>
      </c>
      <c r="F1957" t="s">
        <v>8218</v>
      </c>
      <c r="G1957" t="s">
        <v>8223</v>
      </c>
      <c r="H1957" t="s">
        <v>8245</v>
      </c>
      <c r="I1957">
        <v>1326927600</v>
      </c>
      <c r="J1957">
        <v>1323221761</v>
      </c>
      <c r="K1957" t="b">
        <v>1</v>
      </c>
      <c r="L1957">
        <v>52</v>
      </c>
      <c r="M1957" t="b">
        <v>1</v>
      </c>
      <c r="N1957" t="s">
        <v>8269</v>
      </c>
      <c r="O1957" s="10" t="s">
        <v>8312</v>
      </c>
      <c r="P1957" t="s">
        <v>8313</v>
      </c>
      <c r="Q1957" s="15">
        <f t="shared" si="90"/>
        <v>40884.066678240742</v>
      </c>
      <c r="R1957" s="17">
        <f t="shared" si="91"/>
        <v>40926.958333333336</v>
      </c>
      <c r="S1957">
        <f t="shared" si="92"/>
        <v>2011</v>
      </c>
    </row>
    <row r="1958" spans="1:19" ht="45" x14ac:dyDescent="0.25">
      <c r="A1958">
        <v>3160</v>
      </c>
      <c r="B1958" s="3" t="s">
        <v>3160</v>
      </c>
      <c r="C1958" s="3" t="s">
        <v>7270</v>
      </c>
      <c r="D1958" s="6">
        <v>4500</v>
      </c>
      <c r="E1958" s="8">
        <v>4569</v>
      </c>
      <c r="F1958" t="s">
        <v>8218</v>
      </c>
      <c r="G1958" t="s">
        <v>8223</v>
      </c>
      <c r="H1958" t="s">
        <v>8245</v>
      </c>
      <c r="I1958">
        <v>1407905940</v>
      </c>
      <c r="J1958">
        <v>1405923687</v>
      </c>
      <c r="K1958" t="b">
        <v>1</v>
      </c>
      <c r="L1958">
        <v>57</v>
      </c>
      <c r="M1958" t="b">
        <v>1</v>
      </c>
      <c r="N1958" t="s">
        <v>8269</v>
      </c>
      <c r="O1958" s="10" t="s">
        <v>8312</v>
      </c>
      <c r="P1958" t="s">
        <v>8313</v>
      </c>
      <c r="Q1958" s="15">
        <f t="shared" si="90"/>
        <v>41841.26489583333</v>
      </c>
      <c r="R1958" s="17">
        <f t="shared" si="91"/>
        <v>41864.207638888889</v>
      </c>
      <c r="S1958">
        <f t="shared" si="92"/>
        <v>2014</v>
      </c>
    </row>
    <row r="1959" spans="1:19" ht="60" x14ac:dyDescent="0.25">
      <c r="A1959">
        <v>3161</v>
      </c>
      <c r="B1959" s="3" t="s">
        <v>3161</v>
      </c>
      <c r="C1959" s="3" t="s">
        <v>7271</v>
      </c>
      <c r="D1959" s="6">
        <v>2000</v>
      </c>
      <c r="E1959" s="8">
        <v>2102</v>
      </c>
      <c r="F1959" t="s">
        <v>8218</v>
      </c>
      <c r="G1959" t="s">
        <v>8224</v>
      </c>
      <c r="H1959" t="s">
        <v>8246</v>
      </c>
      <c r="I1959">
        <v>1413377522</v>
      </c>
      <c r="J1959">
        <v>1410785522</v>
      </c>
      <c r="K1959" t="b">
        <v>1</v>
      </c>
      <c r="L1959">
        <v>74</v>
      </c>
      <c r="M1959" t="b">
        <v>1</v>
      </c>
      <c r="N1959" t="s">
        <v>8269</v>
      </c>
      <c r="O1959" s="10" t="s">
        <v>8312</v>
      </c>
      <c r="P1959" t="s">
        <v>8313</v>
      </c>
      <c r="Q1959" s="15">
        <f t="shared" si="90"/>
        <v>41897.536134259259</v>
      </c>
      <c r="R1959" s="17">
        <f t="shared" si="91"/>
        <v>41927.536134259259</v>
      </c>
      <c r="S1959">
        <f t="shared" si="92"/>
        <v>2014</v>
      </c>
    </row>
    <row r="1960" spans="1:19" ht="60" x14ac:dyDescent="0.25">
      <c r="A1960">
        <v>3162</v>
      </c>
      <c r="B1960" s="3" t="s">
        <v>3162</v>
      </c>
      <c r="C1960" s="3" t="s">
        <v>7272</v>
      </c>
      <c r="D1960" s="6">
        <v>4000</v>
      </c>
      <c r="E1960" s="8">
        <v>5086</v>
      </c>
      <c r="F1960" t="s">
        <v>8218</v>
      </c>
      <c r="G1960" t="s">
        <v>8223</v>
      </c>
      <c r="H1960" t="s">
        <v>8245</v>
      </c>
      <c r="I1960">
        <v>1404698400</v>
      </c>
      <c r="J1960">
        <v>1402331262</v>
      </c>
      <c r="K1960" t="b">
        <v>1</v>
      </c>
      <c r="L1960">
        <v>63</v>
      </c>
      <c r="M1960" t="b">
        <v>1</v>
      </c>
      <c r="N1960" t="s">
        <v>8269</v>
      </c>
      <c r="O1960" s="10" t="s">
        <v>8312</v>
      </c>
      <c r="P1960" t="s">
        <v>8313</v>
      </c>
      <c r="Q1960" s="15">
        <f t="shared" si="90"/>
        <v>41799.685902777775</v>
      </c>
      <c r="R1960" s="17">
        <f t="shared" si="91"/>
        <v>41827.083333333336</v>
      </c>
      <c r="S1960">
        <f t="shared" si="92"/>
        <v>2014</v>
      </c>
    </row>
    <row r="1961" spans="1:19" ht="45" x14ac:dyDescent="0.25">
      <c r="A1961">
        <v>3163</v>
      </c>
      <c r="B1961" s="3" t="s">
        <v>3163</v>
      </c>
      <c r="C1961" s="3" t="s">
        <v>7273</v>
      </c>
      <c r="D1961" s="6">
        <v>13000</v>
      </c>
      <c r="E1961" s="8">
        <v>14450</v>
      </c>
      <c r="F1961" t="s">
        <v>8218</v>
      </c>
      <c r="G1961" t="s">
        <v>8223</v>
      </c>
      <c r="H1961" t="s">
        <v>8245</v>
      </c>
      <c r="I1961">
        <v>1402855525</v>
      </c>
      <c r="J1961">
        <v>1400263525</v>
      </c>
      <c r="K1961" t="b">
        <v>1</v>
      </c>
      <c r="L1961">
        <v>72</v>
      </c>
      <c r="M1961" t="b">
        <v>1</v>
      </c>
      <c r="N1961" t="s">
        <v>8269</v>
      </c>
      <c r="O1961" s="10" t="s">
        <v>8312</v>
      </c>
      <c r="P1961" t="s">
        <v>8313</v>
      </c>
      <c r="Q1961" s="15">
        <f t="shared" si="90"/>
        <v>41775.753761574073</v>
      </c>
      <c r="R1961" s="17">
        <f t="shared" si="91"/>
        <v>41805.753761574073</v>
      </c>
      <c r="S1961">
        <f t="shared" si="92"/>
        <v>2014</v>
      </c>
    </row>
    <row r="1962" spans="1:19" ht="60" x14ac:dyDescent="0.25">
      <c r="A1962">
        <v>3164</v>
      </c>
      <c r="B1962" s="3" t="s">
        <v>3164</v>
      </c>
      <c r="C1962" s="3" t="s">
        <v>7274</v>
      </c>
      <c r="D1962" s="6">
        <v>2500</v>
      </c>
      <c r="E1962" s="8">
        <v>2669</v>
      </c>
      <c r="F1962" t="s">
        <v>8218</v>
      </c>
      <c r="G1962" t="s">
        <v>8223</v>
      </c>
      <c r="H1962" t="s">
        <v>8245</v>
      </c>
      <c r="I1962">
        <v>1402341615</v>
      </c>
      <c r="J1962">
        <v>1399490415</v>
      </c>
      <c r="K1962" t="b">
        <v>1</v>
      </c>
      <c r="L1962">
        <v>71</v>
      </c>
      <c r="M1962" t="b">
        <v>1</v>
      </c>
      <c r="N1962" t="s">
        <v>8269</v>
      </c>
      <c r="O1962" s="10" t="s">
        <v>8312</v>
      </c>
      <c r="P1962" t="s">
        <v>8313</v>
      </c>
      <c r="Q1962" s="15">
        <f t="shared" si="90"/>
        <v>41766.80572916667</v>
      </c>
      <c r="R1962" s="17">
        <f t="shared" si="91"/>
        <v>41799.80572916667</v>
      </c>
      <c r="S1962">
        <f t="shared" si="92"/>
        <v>2014</v>
      </c>
    </row>
    <row r="1963" spans="1:19" ht="60" x14ac:dyDescent="0.25">
      <c r="A1963">
        <v>3165</v>
      </c>
      <c r="B1963" s="3" t="s">
        <v>3165</v>
      </c>
      <c r="C1963" s="3" t="s">
        <v>7275</v>
      </c>
      <c r="D1963" s="6">
        <v>750</v>
      </c>
      <c r="E1963" s="8">
        <v>1220</v>
      </c>
      <c r="F1963" t="s">
        <v>8218</v>
      </c>
      <c r="G1963" t="s">
        <v>8223</v>
      </c>
      <c r="H1963" t="s">
        <v>8245</v>
      </c>
      <c r="I1963">
        <v>1304395140</v>
      </c>
      <c r="J1963">
        <v>1302493760</v>
      </c>
      <c r="K1963" t="b">
        <v>1</v>
      </c>
      <c r="L1963">
        <v>21</v>
      </c>
      <c r="M1963" t="b">
        <v>1</v>
      </c>
      <c r="N1963" t="s">
        <v>8269</v>
      </c>
      <c r="O1963" s="10" t="s">
        <v>8312</v>
      </c>
      <c r="P1963" t="s">
        <v>8313</v>
      </c>
      <c r="Q1963" s="15">
        <f t="shared" si="90"/>
        <v>40644.159259259257</v>
      </c>
      <c r="R1963" s="17">
        <f t="shared" si="91"/>
        <v>40666.165972222225</v>
      </c>
      <c r="S1963">
        <f t="shared" si="92"/>
        <v>2011</v>
      </c>
    </row>
    <row r="1964" spans="1:19" ht="60" x14ac:dyDescent="0.25">
      <c r="A1964">
        <v>3166</v>
      </c>
      <c r="B1964" s="3" t="s">
        <v>3166</v>
      </c>
      <c r="C1964" s="3" t="s">
        <v>7276</v>
      </c>
      <c r="D1964" s="6">
        <v>35000</v>
      </c>
      <c r="E1964" s="8">
        <v>56079.83</v>
      </c>
      <c r="F1964" t="s">
        <v>8218</v>
      </c>
      <c r="G1964" t="s">
        <v>8223</v>
      </c>
      <c r="H1964" t="s">
        <v>8245</v>
      </c>
      <c r="I1964">
        <v>1416988740</v>
      </c>
      <c r="J1964">
        <v>1414514153</v>
      </c>
      <c r="K1964" t="b">
        <v>1</v>
      </c>
      <c r="L1964">
        <v>930</v>
      </c>
      <c r="M1964" t="b">
        <v>1</v>
      </c>
      <c r="N1964" t="s">
        <v>8269</v>
      </c>
      <c r="O1964" s="10" t="s">
        <v>8312</v>
      </c>
      <c r="P1964" t="s">
        <v>8313</v>
      </c>
      <c r="Q1964" s="15">
        <f t="shared" si="90"/>
        <v>41940.69158564815</v>
      </c>
      <c r="R1964" s="17">
        <f t="shared" si="91"/>
        <v>41969.332638888889</v>
      </c>
      <c r="S1964">
        <f t="shared" si="92"/>
        <v>2014</v>
      </c>
    </row>
    <row r="1965" spans="1:19" ht="30" x14ac:dyDescent="0.25">
      <c r="A1965">
        <v>3167</v>
      </c>
      <c r="B1965" s="3" t="s">
        <v>3167</v>
      </c>
      <c r="C1965" s="3" t="s">
        <v>7277</v>
      </c>
      <c r="D1965" s="6">
        <v>3000</v>
      </c>
      <c r="E1965" s="8">
        <v>3485</v>
      </c>
      <c r="F1965" t="s">
        <v>8218</v>
      </c>
      <c r="G1965" t="s">
        <v>8223</v>
      </c>
      <c r="H1965" t="s">
        <v>8245</v>
      </c>
      <c r="I1965">
        <v>1406952781</v>
      </c>
      <c r="J1965">
        <v>1405743181</v>
      </c>
      <c r="K1965" t="b">
        <v>1</v>
      </c>
      <c r="L1965">
        <v>55</v>
      </c>
      <c r="M1965" t="b">
        <v>1</v>
      </c>
      <c r="N1965" t="s">
        <v>8269</v>
      </c>
      <c r="O1965" s="10" t="s">
        <v>8312</v>
      </c>
      <c r="P1965" t="s">
        <v>8313</v>
      </c>
      <c r="Q1965" s="15">
        <f t="shared" si="90"/>
        <v>41839.175706018519</v>
      </c>
      <c r="R1965" s="17">
        <f t="shared" si="91"/>
        <v>41853.175706018519</v>
      </c>
      <c r="S1965">
        <f t="shared" si="92"/>
        <v>2014</v>
      </c>
    </row>
    <row r="1966" spans="1:19" ht="45" x14ac:dyDescent="0.25">
      <c r="A1966">
        <v>3168</v>
      </c>
      <c r="B1966" s="3" t="s">
        <v>3168</v>
      </c>
      <c r="C1966" s="3" t="s">
        <v>7278</v>
      </c>
      <c r="D1966" s="6">
        <v>2500</v>
      </c>
      <c r="E1966" s="8">
        <v>3105</v>
      </c>
      <c r="F1966" t="s">
        <v>8218</v>
      </c>
      <c r="G1966" t="s">
        <v>8223</v>
      </c>
      <c r="H1966" t="s">
        <v>8245</v>
      </c>
      <c r="I1966">
        <v>1402696800</v>
      </c>
      <c r="J1966">
        <v>1399948353</v>
      </c>
      <c r="K1966" t="b">
        <v>1</v>
      </c>
      <c r="L1966">
        <v>61</v>
      </c>
      <c r="M1966" t="b">
        <v>1</v>
      </c>
      <c r="N1966" t="s">
        <v>8269</v>
      </c>
      <c r="O1966" s="10" t="s">
        <v>8312</v>
      </c>
      <c r="P1966" t="s">
        <v>8313</v>
      </c>
      <c r="Q1966" s="15">
        <f t="shared" si="90"/>
        <v>41772.105937500004</v>
      </c>
      <c r="R1966" s="17">
        <f t="shared" si="91"/>
        <v>41803.916666666664</v>
      </c>
      <c r="S1966">
        <f t="shared" si="92"/>
        <v>2014</v>
      </c>
    </row>
    <row r="1967" spans="1:19" ht="30" x14ac:dyDescent="0.25">
      <c r="A1967">
        <v>3169</v>
      </c>
      <c r="B1967" s="3" t="s">
        <v>3169</v>
      </c>
      <c r="C1967" s="3" t="s">
        <v>7279</v>
      </c>
      <c r="D1967" s="6">
        <v>8000</v>
      </c>
      <c r="E1967" s="8">
        <v>8241</v>
      </c>
      <c r="F1967" t="s">
        <v>8218</v>
      </c>
      <c r="G1967" t="s">
        <v>8223</v>
      </c>
      <c r="H1967" t="s">
        <v>8245</v>
      </c>
      <c r="I1967">
        <v>1386910740</v>
      </c>
      <c r="J1967">
        <v>1384364561</v>
      </c>
      <c r="K1967" t="b">
        <v>1</v>
      </c>
      <c r="L1967">
        <v>82</v>
      </c>
      <c r="M1967" t="b">
        <v>1</v>
      </c>
      <c r="N1967" t="s">
        <v>8269</v>
      </c>
      <c r="O1967" s="10" t="s">
        <v>8312</v>
      </c>
      <c r="P1967" t="s">
        <v>8313</v>
      </c>
      <c r="Q1967" s="15">
        <f t="shared" si="90"/>
        <v>41591.737974537034</v>
      </c>
      <c r="R1967" s="17">
        <f t="shared" si="91"/>
        <v>41621.207638888889</v>
      </c>
      <c r="S1967">
        <f t="shared" si="92"/>
        <v>2013</v>
      </c>
    </row>
    <row r="1968" spans="1:19" ht="45" x14ac:dyDescent="0.25">
      <c r="A1968">
        <v>3170</v>
      </c>
      <c r="B1968" s="3" t="s">
        <v>3170</v>
      </c>
      <c r="C1968" s="3" t="s">
        <v>7280</v>
      </c>
      <c r="D1968" s="6">
        <v>2000</v>
      </c>
      <c r="E1968" s="8">
        <v>2245</v>
      </c>
      <c r="F1968" t="s">
        <v>8218</v>
      </c>
      <c r="G1968" t="s">
        <v>8223</v>
      </c>
      <c r="H1968" t="s">
        <v>8245</v>
      </c>
      <c r="I1968">
        <v>1404273600</v>
      </c>
      <c r="J1968">
        <v>1401414944</v>
      </c>
      <c r="K1968" t="b">
        <v>1</v>
      </c>
      <c r="L1968">
        <v>71</v>
      </c>
      <c r="M1968" t="b">
        <v>1</v>
      </c>
      <c r="N1968" t="s">
        <v>8269</v>
      </c>
      <c r="O1968" s="10" t="s">
        <v>8312</v>
      </c>
      <c r="P1968" t="s">
        <v>8313</v>
      </c>
      <c r="Q1968" s="15">
        <f t="shared" si="90"/>
        <v>41789.080370370371</v>
      </c>
      <c r="R1968" s="17">
        <f t="shared" si="91"/>
        <v>41822.166666666664</v>
      </c>
      <c r="S1968">
        <f t="shared" si="92"/>
        <v>2014</v>
      </c>
    </row>
    <row r="1969" spans="1:19" ht="60" x14ac:dyDescent="0.25">
      <c r="A1969">
        <v>3171</v>
      </c>
      <c r="B1969" s="3" t="s">
        <v>3171</v>
      </c>
      <c r="C1969" s="3" t="s">
        <v>7281</v>
      </c>
      <c r="D1969" s="6">
        <v>7000</v>
      </c>
      <c r="E1969" s="8">
        <v>7617</v>
      </c>
      <c r="F1969" t="s">
        <v>8218</v>
      </c>
      <c r="G1969" t="s">
        <v>8224</v>
      </c>
      <c r="H1969" t="s">
        <v>8246</v>
      </c>
      <c r="I1969">
        <v>1462545358</v>
      </c>
      <c r="J1969">
        <v>1459953358</v>
      </c>
      <c r="K1969" t="b">
        <v>1</v>
      </c>
      <c r="L1969">
        <v>117</v>
      </c>
      <c r="M1969" t="b">
        <v>1</v>
      </c>
      <c r="N1969" t="s">
        <v>8269</v>
      </c>
      <c r="O1969" s="10" t="s">
        <v>8312</v>
      </c>
      <c r="P1969" t="s">
        <v>8313</v>
      </c>
      <c r="Q1969" s="15">
        <f t="shared" si="90"/>
        <v>42466.608310185184</v>
      </c>
      <c r="R1969" s="17">
        <f t="shared" si="91"/>
        <v>42496.608310185184</v>
      </c>
      <c r="S1969">
        <f t="shared" si="92"/>
        <v>2016</v>
      </c>
    </row>
    <row r="1970" spans="1:19" ht="45" x14ac:dyDescent="0.25">
      <c r="A1970">
        <v>3172</v>
      </c>
      <c r="B1970" s="3" t="s">
        <v>3172</v>
      </c>
      <c r="C1970" s="3" t="s">
        <v>7282</v>
      </c>
      <c r="D1970" s="6">
        <v>2000</v>
      </c>
      <c r="E1970" s="8">
        <v>2300</v>
      </c>
      <c r="F1970" t="s">
        <v>8218</v>
      </c>
      <c r="G1970" t="s">
        <v>8223</v>
      </c>
      <c r="H1970" t="s">
        <v>8245</v>
      </c>
      <c r="I1970">
        <v>1329240668</v>
      </c>
      <c r="J1970">
        <v>1326648668</v>
      </c>
      <c r="K1970" t="b">
        <v>1</v>
      </c>
      <c r="L1970">
        <v>29</v>
      </c>
      <c r="M1970" t="b">
        <v>1</v>
      </c>
      <c r="N1970" t="s">
        <v>8269</v>
      </c>
      <c r="O1970" s="10" t="s">
        <v>8312</v>
      </c>
      <c r="P1970" t="s">
        <v>8313</v>
      </c>
      <c r="Q1970" s="15">
        <f t="shared" si="90"/>
        <v>40923.729953703703</v>
      </c>
      <c r="R1970" s="17">
        <f t="shared" si="91"/>
        <v>40953.729953703703</v>
      </c>
      <c r="S1970">
        <f t="shared" si="92"/>
        <v>2012</v>
      </c>
    </row>
    <row r="1971" spans="1:19" ht="60" x14ac:dyDescent="0.25">
      <c r="A1971">
        <v>3173</v>
      </c>
      <c r="B1971" s="3" t="s">
        <v>3173</v>
      </c>
      <c r="C1971" s="3" t="s">
        <v>7283</v>
      </c>
      <c r="D1971" s="6">
        <v>10000</v>
      </c>
      <c r="E1971" s="8">
        <v>10300</v>
      </c>
      <c r="F1971" t="s">
        <v>8218</v>
      </c>
      <c r="G1971" t="s">
        <v>8223</v>
      </c>
      <c r="H1971" t="s">
        <v>8245</v>
      </c>
      <c r="I1971">
        <v>1411765492</v>
      </c>
      <c r="J1971">
        <v>1409173492</v>
      </c>
      <c r="K1971" t="b">
        <v>1</v>
      </c>
      <c r="L1971">
        <v>74</v>
      </c>
      <c r="M1971" t="b">
        <v>1</v>
      </c>
      <c r="N1971" t="s">
        <v>8269</v>
      </c>
      <c r="O1971" s="10" t="s">
        <v>8312</v>
      </c>
      <c r="P1971" t="s">
        <v>8313</v>
      </c>
      <c r="Q1971" s="15">
        <f t="shared" si="90"/>
        <v>41878.878379629627</v>
      </c>
      <c r="R1971" s="17">
        <f t="shared" si="91"/>
        <v>41908.878379629627</v>
      </c>
      <c r="S1971">
        <f t="shared" si="92"/>
        <v>2014</v>
      </c>
    </row>
    <row r="1972" spans="1:19" ht="60" x14ac:dyDescent="0.25">
      <c r="A1972">
        <v>3174</v>
      </c>
      <c r="B1972" s="3" t="s">
        <v>3174</v>
      </c>
      <c r="C1972" s="3" t="s">
        <v>7284</v>
      </c>
      <c r="D1972" s="6">
        <v>3000</v>
      </c>
      <c r="E1972" s="8">
        <v>3034</v>
      </c>
      <c r="F1972" t="s">
        <v>8218</v>
      </c>
      <c r="G1972" t="s">
        <v>8223</v>
      </c>
      <c r="H1972" t="s">
        <v>8245</v>
      </c>
      <c r="I1972">
        <v>1408999508</v>
      </c>
      <c r="J1972">
        <v>1407789908</v>
      </c>
      <c r="K1972" t="b">
        <v>1</v>
      </c>
      <c r="L1972">
        <v>23</v>
      </c>
      <c r="M1972" t="b">
        <v>1</v>
      </c>
      <c r="N1972" t="s">
        <v>8269</v>
      </c>
      <c r="O1972" s="10" t="s">
        <v>8312</v>
      </c>
      <c r="P1972" t="s">
        <v>8313</v>
      </c>
      <c r="Q1972" s="15">
        <f t="shared" si="90"/>
        <v>41862.864675925928</v>
      </c>
      <c r="R1972" s="17">
        <f t="shared" si="91"/>
        <v>41876.864675925928</v>
      </c>
      <c r="S1972">
        <f t="shared" si="92"/>
        <v>2014</v>
      </c>
    </row>
    <row r="1973" spans="1:19" ht="60" x14ac:dyDescent="0.25">
      <c r="A1973">
        <v>3175</v>
      </c>
      <c r="B1973" s="3" t="s">
        <v>3175</v>
      </c>
      <c r="C1973" s="3" t="s">
        <v>7285</v>
      </c>
      <c r="D1973" s="6">
        <v>5000</v>
      </c>
      <c r="E1973" s="8">
        <v>5478</v>
      </c>
      <c r="F1973" t="s">
        <v>8218</v>
      </c>
      <c r="G1973" t="s">
        <v>8223</v>
      </c>
      <c r="H1973" t="s">
        <v>8245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8269</v>
      </c>
      <c r="O1973" s="10" t="s">
        <v>8312</v>
      </c>
      <c r="P1973" t="s">
        <v>8313</v>
      </c>
      <c r="Q1973" s="15">
        <f t="shared" si="90"/>
        <v>40531.886886574073</v>
      </c>
      <c r="R1973" s="17">
        <f t="shared" si="91"/>
        <v>40591.886886574073</v>
      </c>
      <c r="S1973">
        <f t="shared" si="92"/>
        <v>2010</v>
      </c>
    </row>
    <row r="1974" spans="1:19" ht="60" x14ac:dyDescent="0.25">
      <c r="A1974">
        <v>3176</v>
      </c>
      <c r="B1974" s="3" t="s">
        <v>3176</v>
      </c>
      <c r="C1974" s="3" t="s">
        <v>7286</v>
      </c>
      <c r="D1974" s="6">
        <v>1900</v>
      </c>
      <c r="E1974" s="8">
        <v>2182</v>
      </c>
      <c r="F1974" t="s">
        <v>8218</v>
      </c>
      <c r="G1974" t="s">
        <v>8223</v>
      </c>
      <c r="H1974" t="s">
        <v>8245</v>
      </c>
      <c r="I1974">
        <v>1376838000</v>
      </c>
      <c r="J1974">
        <v>1374531631</v>
      </c>
      <c r="K1974" t="b">
        <v>1</v>
      </c>
      <c r="L1974">
        <v>55</v>
      </c>
      <c r="M1974" t="b">
        <v>1</v>
      </c>
      <c r="N1974" t="s">
        <v>8269</v>
      </c>
      <c r="O1974" s="10" t="s">
        <v>8312</v>
      </c>
      <c r="P1974" t="s">
        <v>8313</v>
      </c>
      <c r="Q1974" s="15">
        <f t="shared" si="90"/>
        <v>41477.930914351848</v>
      </c>
      <c r="R1974" s="17">
        <f t="shared" si="91"/>
        <v>41504.625</v>
      </c>
      <c r="S1974">
        <f t="shared" si="92"/>
        <v>2013</v>
      </c>
    </row>
    <row r="1975" spans="1:19" ht="45" x14ac:dyDescent="0.25">
      <c r="A1975">
        <v>3177</v>
      </c>
      <c r="B1975" s="3" t="s">
        <v>3177</v>
      </c>
      <c r="C1975" s="3" t="s">
        <v>7287</v>
      </c>
      <c r="D1975" s="6">
        <v>2500</v>
      </c>
      <c r="E1975" s="8">
        <v>2935</v>
      </c>
      <c r="F1975" t="s">
        <v>8218</v>
      </c>
      <c r="G1975" t="s">
        <v>8223</v>
      </c>
      <c r="H1975" t="s">
        <v>8245</v>
      </c>
      <c r="I1975">
        <v>1403366409</v>
      </c>
      <c r="J1975">
        <v>1400774409</v>
      </c>
      <c r="K1975" t="b">
        <v>1</v>
      </c>
      <c r="L1975">
        <v>51</v>
      </c>
      <c r="M1975" t="b">
        <v>1</v>
      </c>
      <c r="N1975" t="s">
        <v>8269</v>
      </c>
      <c r="O1975" s="10" t="s">
        <v>8312</v>
      </c>
      <c r="P1975" t="s">
        <v>8313</v>
      </c>
      <c r="Q1975" s="15">
        <f t="shared" si="90"/>
        <v>41781.666770833333</v>
      </c>
      <c r="R1975" s="17">
        <f t="shared" si="91"/>
        <v>41811.666770833333</v>
      </c>
      <c r="S1975">
        <f t="shared" si="92"/>
        <v>2014</v>
      </c>
    </row>
    <row r="1976" spans="1:19" ht="60" x14ac:dyDescent="0.25">
      <c r="A1976">
        <v>3178</v>
      </c>
      <c r="B1976" s="3" t="s">
        <v>3178</v>
      </c>
      <c r="C1976" s="3" t="s">
        <v>7288</v>
      </c>
      <c r="D1976" s="6">
        <v>1500</v>
      </c>
      <c r="E1976" s="8">
        <v>2576</v>
      </c>
      <c r="F1976" t="s">
        <v>8218</v>
      </c>
      <c r="G1976" t="s">
        <v>8224</v>
      </c>
      <c r="H1976" t="s">
        <v>8246</v>
      </c>
      <c r="I1976">
        <v>1405521075</v>
      </c>
      <c r="J1976">
        <v>1402929075</v>
      </c>
      <c r="K1976" t="b">
        <v>1</v>
      </c>
      <c r="L1976">
        <v>78</v>
      </c>
      <c r="M1976" t="b">
        <v>1</v>
      </c>
      <c r="N1976" t="s">
        <v>8269</v>
      </c>
      <c r="O1976" s="10" t="s">
        <v>8312</v>
      </c>
      <c r="P1976" t="s">
        <v>8313</v>
      </c>
      <c r="Q1976" s="15">
        <f t="shared" si="90"/>
        <v>41806.605034722219</v>
      </c>
      <c r="R1976" s="17">
        <f t="shared" si="91"/>
        <v>41836.605034722219</v>
      </c>
      <c r="S1976">
        <f t="shared" si="92"/>
        <v>2014</v>
      </c>
    </row>
    <row r="1977" spans="1:19" ht="45" x14ac:dyDescent="0.25">
      <c r="A1977">
        <v>3179</v>
      </c>
      <c r="B1977" s="3" t="s">
        <v>3179</v>
      </c>
      <c r="C1977" s="3" t="s">
        <v>7289</v>
      </c>
      <c r="D1977" s="6">
        <v>4200</v>
      </c>
      <c r="E1977" s="8">
        <v>4794.82</v>
      </c>
      <c r="F1977" t="s">
        <v>8218</v>
      </c>
      <c r="G1977" t="s">
        <v>8223</v>
      </c>
      <c r="H1977" t="s">
        <v>8245</v>
      </c>
      <c r="I1977">
        <v>1367859071</v>
      </c>
      <c r="J1977">
        <v>1365699071</v>
      </c>
      <c r="K1977" t="b">
        <v>1</v>
      </c>
      <c r="L1977">
        <v>62</v>
      </c>
      <c r="M1977" t="b">
        <v>1</v>
      </c>
      <c r="N1977" t="s">
        <v>8269</v>
      </c>
      <c r="O1977" s="10" t="s">
        <v>8312</v>
      </c>
      <c r="P1977" t="s">
        <v>8313</v>
      </c>
      <c r="Q1977" s="15">
        <f t="shared" si="90"/>
        <v>41375.702210648145</v>
      </c>
      <c r="R1977" s="17">
        <f t="shared" si="91"/>
        <v>41400.702210648145</v>
      </c>
      <c r="S1977">
        <f t="shared" si="92"/>
        <v>2013</v>
      </c>
    </row>
    <row r="1978" spans="1:19" ht="45" x14ac:dyDescent="0.25">
      <c r="A1978">
        <v>3180</v>
      </c>
      <c r="B1978" s="3" t="s">
        <v>3180</v>
      </c>
      <c r="C1978" s="3" t="s">
        <v>7290</v>
      </c>
      <c r="D1978" s="6">
        <v>1200</v>
      </c>
      <c r="E1978" s="8">
        <v>1437</v>
      </c>
      <c r="F1978" t="s">
        <v>8218</v>
      </c>
      <c r="G1978" t="s">
        <v>8224</v>
      </c>
      <c r="H1978" t="s">
        <v>8246</v>
      </c>
      <c r="I1978">
        <v>1403258049</v>
      </c>
      <c r="J1978">
        <v>1400666049</v>
      </c>
      <c r="K1978" t="b">
        <v>1</v>
      </c>
      <c r="L1978">
        <v>45</v>
      </c>
      <c r="M1978" t="b">
        <v>1</v>
      </c>
      <c r="N1978" t="s">
        <v>8269</v>
      </c>
      <c r="O1978" s="10" t="s">
        <v>8312</v>
      </c>
      <c r="P1978" t="s">
        <v>8313</v>
      </c>
      <c r="Q1978" s="15">
        <f t="shared" si="90"/>
        <v>41780.412604166668</v>
      </c>
      <c r="R1978" s="17">
        <f t="shared" si="91"/>
        <v>41810.412604166668</v>
      </c>
      <c r="S1978">
        <f t="shared" si="92"/>
        <v>2014</v>
      </c>
    </row>
    <row r="1979" spans="1:19" ht="60" x14ac:dyDescent="0.25">
      <c r="A1979">
        <v>3181</v>
      </c>
      <c r="B1979" s="3" t="s">
        <v>3181</v>
      </c>
      <c r="C1979" s="3" t="s">
        <v>7291</v>
      </c>
      <c r="D1979" s="6">
        <v>500</v>
      </c>
      <c r="E1979" s="8">
        <v>545</v>
      </c>
      <c r="F1979" t="s">
        <v>8218</v>
      </c>
      <c r="G1979" t="s">
        <v>8224</v>
      </c>
      <c r="H1979" t="s">
        <v>8246</v>
      </c>
      <c r="I1979">
        <v>1402848000</v>
      </c>
      <c r="J1979">
        <v>1400570787</v>
      </c>
      <c r="K1979" t="b">
        <v>1</v>
      </c>
      <c r="L1979">
        <v>15</v>
      </c>
      <c r="M1979" t="b">
        <v>1</v>
      </c>
      <c r="N1979" t="s">
        <v>8269</v>
      </c>
      <c r="O1979" s="10" t="s">
        <v>8312</v>
      </c>
      <c r="P1979" t="s">
        <v>8313</v>
      </c>
      <c r="Q1979" s="15">
        <f t="shared" si="90"/>
        <v>41779.310034722221</v>
      </c>
      <c r="R1979" s="17">
        <f t="shared" si="91"/>
        <v>41805.666666666664</v>
      </c>
      <c r="S1979">
        <f t="shared" si="92"/>
        <v>2014</v>
      </c>
    </row>
    <row r="1980" spans="1:19" ht="60" x14ac:dyDescent="0.25">
      <c r="A1980">
        <v>3182</v>
      </c>
      <c r="B1980" s="3" t="s">
        <v>3182</v>
      </c>
      <c r="C1980" s="3" t="s">
        <v>7292</v>
      </c>
      <c r="D1980" s="6">
        <v>7000</v>
      </c>
      <c r="E1980" s="8">
        <v>7062</v>
      </c>
      <c r="F1980" t="s">
        <v>8218</v>
      </c>
      <c r="G1980" t="s">
        <v>8223</v>
      </c>
      <c r="H1980" t="s">
        <v>8245</v>
      </c>
      <c r="I1980">
        <v>1328029200</v>
      </c>
      <c r="J1980">
        <v>1323211621</v>
      </c>
      <c r="K1980" t="b">
        <v>1</v>
      </c>
      <c r="L1980">
        <v>151</v>
      </c>
      <c r="M1980" t="b">
        <v>1</v>
      </c>
      <c r="N1980" t="s">
        <v>8269</v>
      </c>
      <c r="O1980" s="10" t="s">
        <v>8312</v>
      </c>
      <c r="P1980" t="s">
        <v>8313</v>
      </c>
      <c r="Q1980" s="15">
        <f t="shared" si="90"/>
        <v>40883.949317129627</v>
      </c>
      <c r="R1980" s="17">
        <f t="shared" si="91"/>
        <v>40939.708333333336</v>
      </c>
      <c r="S1980">
        <f t="shared" si="92"/>
        <v>2011</v>
      </c>
    </row>
    <row r="1981" spans="1:19" ht="45" x14ac:dyDescent="0.25">
      <c r="A1981">
        <v>3183</v>
      </c>
      <c r="B1981" s="3" t="s">
        <v>3183</v>
      </c>
      <c r="C1981" s="3" t="s">
        <v>7293</v>
      </c>
      <c r="D1981" s="6">
        <v>2500</v>
      </c>
      <c r="E1981" s="8">
        <v>2725</v>
      </c>
      <c r="F1981" t="s">
        <v>8218</v>
      </c>
      <c r="G1981" t="s">
        <v>8223</v>
      </c>
      <c r="H1981" t="s">
        <v>8245</v>
      </c>
      <c r="I1981">
        <v>1377284669</v>
      </c>
      <c r="J1981">
        <v>1375729469</v>
      </c>
      <c r="K1981" t="b">
        <v>1</v>
      </c>
      <c r="L1981">
        <v>68</v>
      </c>
      <c r="M1981" t="b">
        <v>1</v>
      </c>
      <c r="N1981" t="s">
        <v>8269</v>
      </c>
      <c r="O1981" s="10" t="s">
        <v>8312</v>
      </c>
      <c r="P1981" t="s">
        <v>8313</v>
      </c>
      <c r="Q1981" s="15">
        <f t="shared" si="90"/>
        <v>41491.79478009259</v>
      </c>
      <c r="R1981" s="17">
        <f t="shared" si="91"/>
        <v>41509.79478009259</v>
      </c>
      <c r="S1981">
        <f t="shared" si="92"/>
        <v>2013</v>
      </c>
    </row>
    <row r="1982" spans="1:19" ht="45" x14ac:dyDescent="0.25">
      <c r="A1982">
        <v>3184</v>
      </c>
      <c r="B1982" s="3" t="s">
        <v>3184</v>
      </c>
      <c r="C1982" s="3" t="s">
        <v>7294</v>
      </c>
      <c r="D1982" s="6">
        <v>4300</v>
      </c>
      <c r="E1982" s="8">
        <v>4610</v>
      </c>
      <c r="F1982" t="s">
        <v>8218</v>
      </c>
      <c r="G1982" t="s">
        <v>8223</v>
      </c>
      <c r="H1982" t="s">
        <v>8245</v>
      </c>
      <c r="I1982">
        <v>1404258631</v>
      </c>
      <c r="J1982">
        <v>1401666631</v>
      </c>
      <c r="K1982" t="b">
        <v>1</v>
      </c>
      <c r="L1982">
        <v>46</v>
      </c>
      <c r="M1982" t="b">
        <v>1</v>
      </c>
      <c r="N1982" t="s">
        <v>8269</v>
      </c>
      <c r="O1982" s="10" t="s">
        <v>8312</v>
      </c>
      <c r="P1982" t="s">
        <v>8313</v>
      </c>
      <c r="Q1982" s="15">
        <f t="shared" si="90"/>
        <v>41791.993414351848</v>
      </c>
      <c r="R1982" s="17">
        <f t="shared" si="91"/>
        <v>41821.993414351848</v>
      </c>
      <c r="S1982">
        <f t="shared" si="92"/>
        <v>2014</v>
      </c>
    </row>
    <row r="1983" spans="1:19" ht="60" x14ac:dyDescent="0.25">
      <c r="A1983">
        <v>3185</v>
      </c>
      <c r="B1983" s="3" t="s">
        <v>3185</v>
      </c>
      <c r="C1983" s="3" t="s">
        <v>7295</v>
      </c>
      <c r="D1983" s="6">
        <v>1000</v>
      </c>
      <c r="E1983" s="8">
        <v>1000</v>
      </c>
      <c r="F1983" t="s">
        <v>8218</v>
      </c>
      <c r="G1983" t="s">
        <v>8224</v>
      </c>
      <c r="H1983" t="s">
        <v>8246</v>
      </c>
      <c r="I1983">
        <v>1405553241</v>
      </c>
      <c r="J1983">
        <v>1404948441</v>
      </c>
      <c r="K1983" t="b">
        <v>1</v>
      </c>
      <c r="L1983">
        <v>24</v>
      </c>
      <c r="M1983" t="b">
        <v>1</v>
      </c>
      <c r="N1983" t="s">
        <v>8269</v>
      </c>
      <c r="O1983" s="10" t="s">
        <v>8312</v>
      </c>
      <c r="P1983" t="s">
        <v>8313</v>
      </c>
      <c r="Q1983" s="15">
        <f t="shared" si="90"/>
        <v>41829.977326388893</v>
      </c>
      <c r="R1983" s="17">
        <f t="shared" si="91"/>
        <v>41836.977326388893</v>
      </c>
      <c r="S1983">
        <f t="shared" si="92"/>
        <v>2014</v>
      </c>
    </row>
    <row r="1984" spans="1:19" ht="60" x14ac:dyDescent="0.25">
      <c r="A1984">
        <v>3186</v>
      </c>
      <c r="B1984" s="3" t="s">
        <v>3186</v>
      </c>
      <c r="C1984" s="3" t="s">
        <v>7296</v>
      </c>
      <c r="D1984" s="6">
        <v>3200</v>
      </c>
      <c r="E1984" s="8">
        <v>3270</v>
      </c>
      <c r="F1984" t="s">
        <v>8218</v>
      </c>
      <c r="G1984" t="s">
        <v>8224</v>
      </c>
      <c r="H1984" t="s">
        <v>8246</v>
      </c>
      <c r="I1984">
        <v>1410901200</v>
      </c>
      <c r="J1984">
        <v>1408313438</v>
      </c>
      <c r="K1984" t="b">
        <v>1</v>
      </c>
      <c r="L1984">
        <v>70</v>
      </c>
      <c r="M1984" t="b">
        <v>1</v>
      </c>
      <c r="N1984" t="s">
        <v>8269</v>
      </c>
      <c r="O1984" s="10" t="s">
        <v>8312</v>
      </c>
      <c r="P1984" t="s">
        <v>8313</v>
      </c>
      <c r="Q1984" s="15">
        <f t="shared" si="90"/>
        <v>41868.924050925925</v>
      </c>
      <c r="R1984" s="17">
        <f t="shared" si="91"/>
        <v>41898.875</v>
      </c>
      <c r="S1984">
        <f t="shared" si="92"/>
        <v>2014</v>
      </c>
    </row>
    <row r="1985" spans="1:19" ht="60" x14ac:dyDescent="0.25">
      <c r="A1985">
        <v>3187</v>
      </c>
      <c r="B1985" s="3" t="s">
        <v>3187</v>
      </c>
      <c r="C1985" s="3" t="s">
        <v>7297</v>
      </c>
      <c r="D1985" s="6">
        <v>15000</v>
      </c>
      <c r="E1985" s="8">
        <v>17444</v>
      </c>
      <c r="F1985" t="s">
        <v>8218</v>
      </c>
      <c r="G1985" t="s">
        <v>8223</v>
      </c>
      <c r="H1985" t="s">
        <v>8245</v>
      </c>
      <c r="I1985">
        <v>1407167973</v>
      </c>
      <c r="J1985">
        <v>1405439973</v>
      </c>
      <c r="K1985" t="b">
        <v>1</v>
      </c>
      <c r="L1985">
        <v>244</v>
      </c>
      <c r="M1985" t="b">
        <v>1</v>
      </c>
      <c r="N1985" t="s">
        <v>8269</v>
      </c>
      <c r="O1985" s="10" t="s">
        <v>8312</v>
      </c>
      <c r="P1985" t="s">
        <v>8313</v>
      </c>
      <c r="Q1985" s="15">
        <f t="shared" si="90"/>
        <v>41835.666354166664</v>
      </c>
      <c r="R1985" s="17">
        <f t="shared" si="91"/>
        <v>41855.666354166664</v>
      </c>
      <c r="S1985">
        <f t="shared" si="92"/>
        <v>2014</v>
      </c>
    </row>
    <row r="1986" spans="1:19" ht="45" x14ac:dyDescent="0.25">
      <c r="A1986">
        <v>3208</v>
      </c>
      <c r="B1986" s="3" t="s">
        <v>3208</v>
      </c>
      <c r="C1986" s="3" t="s">
        <v>7318</v>
      </c>
      <c r="D1986" s="6">
        <v>5000</v>
      </c>
      <c r="E1986" s="8">
        <v>5175</v>
      </c>
      <c r="F1986" t="s">
        <v>8218</v>
      </c>
      <c r="G1986" t="s">
        <v>8223</v>
      </c>
      <c r="H1986" t="s">
        <v>8245</v>
      </c>
      <c r="I1986">
        <v>1406557877</v>
      </c>
      <c r="J1986">
        <v>1404743477</v>
      </c>
      <c r="K1986" t="b">
        <v>1</v>
      </c>
      <c r="L1986">
        <v>82</v>
      </c>
      <c r="M1986" t="b">
        <v>1</v>
      </c>
      <c r="N1986" t="s">
        <v>8269</v>
      </c>
      <c r="O1986" s="10" t="s">
        <v>8312</v>
      </c>
      <c r="P1986" t="s">
        <v>8313</v>
      </c>
      <c r="Q1986" s="15">
        <f t="shared" ref="Q1986:Q2049" si="93">(((J1986/60)/60)/24)+DATE(1970,1,1)</f>
        <v>41827.605057870373</v>
      </c>
      <c r="R1986" s="17">
        <f t="shared" ref="R1986:R2049" si="94">(((I1986/60)/60)/24)+DATE(1970,1,1)</f>
        <v>41848.605057870373</v>
      </c>
      <c r="S1986">
        <f t="shared" ref="S1986:S2049" si="95">YEAR(Q:Q)</f>
        <v>2014</v>
      </c>
    </row>
    <row r="1987" spans="1:19" ht="45" x14ac:dyDescent="0.25">
      <c r="A1987">
        <v>3209</v>
      </c>
      <c r="B1987" s="3" t="s">
        <v>3209</v>
      </c>
      <c r="C1987" s="3" t="s">
        <v>7319</v>
      </c>
      <c r="D1987" s="6">
        <v>9500</v>
      </c>
      <c r="E1987" s="8">
        <v>11335.7</v>
      </c>
      <c r="F1987" t="s">
        <v>8218</v>
      </c>
      <c r="G1987" t="s">
        <v>8223</v>
      </c>
      <c r="H1987" t="s">
        <v>8245</v>
      </c>
      <c r="I1987">
        <v>1403305200</v>
      </c>
      <c r="J1987">
        <v>1400512658</v>
      </c>
      <c r="K1987" t="b">
        <v>1</v>
      </c>
      <c r="L1987">
        <v>226</v>
      </c>
      <c r="M1987" t="b">
        <v>1</v>
      </c>
      <c r="N1987" t="s">
        <v>8269</v>
      </c>
      <c r="O1987" s="10" t="s">
        <v>8312</v>
      </c>
      <c r="P1987" t="s">
        <v>8313</v>
      </c>
      <c r="Q1987" s="15">
        <f t="shared" si="93"/>
        <v>41778.637245370373</v>
      </c>
      <c r="R1987" s="17">
        <f t="shared" si="94"/>
        <v>41810.958333333336</v>
      </c>
      <c r="S1987">
        <f t="shared" si="95"/>
        <v>2014</v>
      </c>
    </row>
    <row r="1988" spans="1:19" ht="60" x14ac:dyDescent="0.25">
      <c r="A1988">
        <v>3210</v>
      </c>
      <c r="B1988" s="3" t="s">
        <v>3210</v>
      </c>
      <c r="C1988" s="3" t="s">
        <v>7320</v>
      </c>
      <c r="D1988" s="6">
        <v>3000</v>
      </c>
      <c r="E1988" s="8">
        <v>3773</v>
      </c>
      <c r="F1988" t="s">
        <v>8218</v>
      </c>
      <c r="G1988" t="s">
        <v>8223</v>
      </c>
      <c r="H1988" t="s">
        <v>8245</v>
      </c>
      <c r="I1988">
        <v>1338523140</v>
      </c>
      <c r="J1988">
        <v>1334442519</v>
      </c>
      <c r="K1988" t="b">
        <v>1</v>
      </c>
      <c r="L1988">
        <v>60</v>
      </c>
      <c r="M1988" t="b">
        <v>1</v>
      </c>
      <c r="N1988" t="s">
        <v>8269</v>
      </c>
      <c r="O1988" s="10" t="s">
        <v>8312</v>
      </c>
      <c r="P1988" t="s">
        <v>8313</v>
      </c>
      <c r="Q1988" s="15">
        <f t="shared" si="93"/>
        <v>41013.936562499999</v>
      </c>
      <c r="R1988" s="17">
        <f t="shared" si="94"/>
        <v>41061.165972222225</v>
      </c>
      <c r="S1988">
        <f t="shared" si="95"/>
        <v>2012</v>
      </c>
    </row>
    <row r="1989" spans="1:19" ht="60" x14ac:dyDescent="0.25">
      <c r="A1989">
        <v>3211</v>
      </c>
      <c r="B1989" s="3" t="s">
        <v>3211</v>
      </c>
      <c r="C1989" s="3" t="s">
        <v>7321</v>
      </c>
      <c r="D1989" s="6">
        <v>23000</v>
      </c>
      <c r="E1989" s="8">
        <v>27541</v>
      </c>
      <c r="F1989" t="s">
        <v>8218</v>
      </c>
      <c r="G1989" t="s">
        <v>8223</v>
      </c>
      <c r="H1989" t="s">
        <v>8245</v>
      </c>
      <c r="I1989">
        <v>1408068000</v>
      </c>
      <c r="J1989">
        <v>1405346680</v>
      </c>
      <c r="K1989" t="b">
        <v>1</v>
      </c>
      <c r="L1989">
        <v>322</v>
      </c>
      <c r="M1989" t="b">
        <v>1</v>
      </c>
      <c r="N1989" t="s">
        <v>8269</v>
      </c>
      <c r="O1989" s="10" t="s">
        <v>8312</v>
      </c>
      <c r="P1989" t="s">
        <v>8313</v>
      </c>
      <c r="Q1989" s="15">
        <f t="shared" si="93"/>
        <v>41834.586574074077</v>
      </c>
      <c r="R1989" s="17">
        <f t="shared" si="94"/>
        <v>41866.083333333336</v>
      </c>
      <c r="S1989">
        <f t="shared" si="95"/>
        <v>2014</v>
      </c>
    </row>
    <row r="1990" spans="1:19" ht="30" x14ac:dyDescent="0.25">
      <c r="A1990">
        <v>3212</v>
      </c>
      <c r="B1990" s="3" t="s">
        <v>3212</v>
      </c>
      <c r="C1990" s="3" t="s">
        <v>7322</v>
      </c>
      <c r="D1990" s="6">
        <v>4000</v>
      </c>
      <c r="E1990" s="8">
        <v>5050</v>
      </c>
      <c r="F1990" t="s">
        <v>8218</v>
      </c>
      <c r="G1990" t="s">
        <v>8223</v>
      </c>
      <c r="H1990" t="s">
        <v>8245</v>
      </c>
      <c r="I1990">
        <v>1407524751</v>
      </c>
      <c r="J1990">
        <v>1404932751</v>
      </c>
      <c r="K1990" t="b">
        <v>1</v>
      </c>
      <c r="L1990">
        <v>94</v>
      </c>
      <c r="M1990" t="b">
        <v>1</v>
      </c>
      <c r="N1990" t="s">
        <v>8269</v>
      </c>
      <c r="O1990" s="10" t="s">
        <v>8312</v>
      </c>
      <c r="P1990" t="s">
        <v>8313</v>
      </c>
      <c r="Q1990" s="15">
        <f t="shared" si="93"/>
        <v>41829.795729166668</v>
      </c>
      <c r="R1990" s="17">
        <f t="shared" si="94"/>
        <v>41859.795729166668</v>
      </c>
      <c r="S1990">
        <f t="shared" si="95"/>
        <v>2014</v>
      </c>
    </row>
    <row r="1991" spans="1:19" ht="60" x14ac:dyDescent="0.25">
      <c r="A1991">
        <v>3213</v>
      </c>
      <c r="B1991" s="3" t="s">
        <v>3213</v>
      </c>
      <c r="C1991" s="3" t="s">
        <v>7323</v>
      </c>
      <c r="D1991" s="6">
        <v>6000</v>
      </c>
      <c r="E1991" s="8">
        <v>6007</v>
      </c>
      <c r="F1991" t="s">
        <v>8218</v>
      </c>
      <c r="G1991" t="s">
        <v>8224</v>
      </c>
      <c r="H1991" t="s">
        <v>8246</v>
      </c>
      <c r="I1991">
        <v>1437934759</v>
      </c>
      <c r="J1991">
        <v>1434478759</v>
      </c>
      <c r="K1991" t="b">
        <v>1</v>
      </c>
      <c r="L1991">
        <v>47</v>
      </c>
      <c r="M1991" t="b">
        <v>1</v>
      </c>
      <c r="N1991" t="s">
        <v>8269</v>
      </c>
      <c r="O1991" s="10" t="s">
        <v>8312</v>
      </c>
      <c r="P1991" t="s">
        <v>8313</v>
      </c>
      <c r="Q1991" s="15">
        <f t="shared" si="93"/>
        <v>42171.763414351852</v>
      </c>
      <c r="R1991" s="17">
        <f t="shared" si="94"/>
        <v>42211.763414351852</v>
      </c>
      <c r="S1991">
        <f t="shared" si="95"/>
        <v>2015</v>
      </c>
    </row>
    <row r="1992" spans="1:19" ht="60" x14ac:dyDescent="0.25">
      <c r="A1992">
        <v>3214</v>
      </c>
      <c r="B1992" s="3" t="s">
        <v>3214</v>
      </c>
      <c r="C1992" s="3" t="s">
        <v>7324</v>
      </c>
      <c r="D1992" s="6">
        <v>12000</v>
      </c>
      <c r="E1992" s="8">
        <v>12256</v>
      </c>
      <c r="F1992" t="s">
        <v>8218</v>
      </c>
      <c r="G1992" t="s">
        <v>8224</v>
      </c>
      <c r="H1992" t="s">
        <v>8246</v>
      </c>
      <c r="I1992">
        <v>1452038100</v>
      </c>
      <c r="J1992">
        <v>1448823673</v>
      </c>
      <c r="K1992" t="b">
        <v>1</v>
      </c>
      <c r="L1992">
        <v>115</v>
      </c>
      <c r="M1992" t="b">
        <v>1</v>
      </c>
      <c r="N1992" t="s">
        <v>8269</v>
      </c>
      <c r="O1992" s="10" t="s">
        <v>8312</v>
      </c>
      <c r="P1992" t="s">
        <v>8313</v>
      </c>
      <c r="Q1992" s="15">
        <f t="shared" si="93"/>
        <v>42337.792511574073</v>
      </c>
      <c r="R1992" s="17">
        <f t="shared" si="94"/>
        <v>42374.996527777781</v>
      </c>
      <c r="S1992">
        <f t="shared" si="95"/>
        <v>2015</v>
      </c>
    </row>
    <row r="1993" spans="1:19" ht="60" x14ac:dyDescent="0.25">
      <c r="A1993">
        <v>3215</v>
      </c>
      <c r="B1993" s="3" t="s">
        <v>3215</v>
      </c>
      <c r="C1993" s="3" t="s">
        <v>7325</v>
      </c>
      <c r="D1993" s="6">
        <v>35000</v>
      </c>
      <c r="E1993" s="8">
        <v>35123</v>
      </c>
      <c r="F1993" t="s">
        <v>8218</v>
      </c>
      <c r="G1993" t="s">
        <v>8223</v>
      </c>
      <c r="H1993" t="s">
        <v>8245</v>
      </c>
      <c r="I1993">
        <v>1441857540</v>
      </c>
      <c r="J1993">
        <v>1438617471</v>
      </c>
      <c r="K1993" t="b">
        <v>1</v>
      </c>
      <c r="L1993">
        <v>134</v>
      </c>
      <c r="M1993" t="b">
        <v>1</v>
      </c>
      <c r="N1993" t="s">
        <v>8269</v>
      </c>
      <c r="O1993" s="10" t="s">
        <v>8312</v>
      </c>
      <c r="P1993" t="s">
        <v>8313</v>
      </c>
      <c r="Q1993" s="15">
        <f t="shared" si="93"/>
        <v>42219.665173611109</v>
      </c>
      <c r="R1993" s="17">
        <f t="shared" si="94"/>
        <v>42257.165972222225</v>
      </c>
      <c r="S1993">
        <f t="shared" si="95"/>
        <v>2015</v>
      </c>
    </row>
    <row r="1994" spans="1:19" ht="60" x14ac:dyDescent="0.25">
      <c r="A1994">
        <v>3216</v>
      </c>
      <c r="B1994" s="3" t="s">
        <v>3216</v>
      </c>
      <c r="C1994" s="3" t="s">
        <v>7326</v>
      </c>
      <c r="D1994" s="6">
        <v>2000</v>
      </c>
      <c r="E1994" s="8">
        <v>2001</v>
      </c>
      <c r="F1994" t="s">
        <v>8218</v>
      </c>
      <c r="G1994" t="s">
        <v>8224</v>
      </c>
      <c r="H1994" t="s">
        <v>8246</v>
      </c>
      <c r="I1994">
        <v>1436625000</v>
      </c>
      <c r="J1994">
        <v>1433934371</v>
      </c>
      <c r="K1994" t="b">
        <v>1</v>
      </c>
      <c r="L1994">
        <v>35</v>
      </c>
      <c r="M1994" t="b">
        <v>1</v>
      </c>
      <c r="N1994" t="s">
        <v>8269</v>
      </c>
      <c r="O1994" s="10" t="s">
        <v>8312</v>
      </c>
      <c r="P1994" t="s">
        <v>8313</v>
      </c>
      <c r="Q1994" s="15">
        <f t="shared" si="93"/>
        <v>42165.462627314817</v>
      </c>
      <c r="R1994" s="17">
        <f t="shared" si="94"/>
        <v>42196.604166666672</v>
      </c>
      <c r="S1994">
        <f t="shared" si="95"/>
        <v>2015</v>
      </c>
    </row>
    <row r="1995" spans="1:19" ht="45" x14ac:dyDescent="0.25">
      <c r="A1995">
        <v>3217</v>
      </c>
      <c r="B1995" s="3" t="s">
        <v>3217</v>
      </c>
      <c r="C1995" s="3" t="s">
        <v>7327</v>
      </c>
      <c r="D1995" s="6">
        <v>4500</v>
      </c>
      <c r="E1995" s="8">
        <v>5221</v>
      </c>
      <c r="F1995" t="s">
        <v>8218</v>
      </c>
      <c r="G1995" t="s">
        <v>8223</v>
      </c>
      <c r="H1995" t="s">
        <v>8245</v>
      </c>
      <c r="I1995">
        <v>1478264784</v>
      </c>
      <c r="J1995">
        <v>1475672784</v>
      </c>
      <c r="K1995" t="b">
        <v>1</v>
      </c>
      <c r="L1995">
        <v>104</v>
      </c>
      <c r="M1995" t="b">
        <v>1</v>
      </c>
      <c r="N1995" t="s">
        <v>8269</v>
      </c>
      <c r="O1995" s="10" t="s">
        <v>8312</v>
      </c>
      <c r="P1995" t="s">
        <v>8313</v>
      </c>
      <c r="Q1995" s="15">
        <f t="shared" si="93"/>
        <v>42648.546111111107</v>
      </c>
      <c r="R1995" s="17">
        <f t="shared" si="94"/>
        <v>42678.546111111107</v>
      </c>
      <c r="S1995">
        <f t="shared" si="95"/>
        <v>2016</v>
      </c>
    </row>
    <row r="1996" spans="1:19" ht="60" x14ac:dyDescent="0.25">
      <c r="A1996">
        <v>3218</v>
      </c>
      <c r="B1996" s="3" t="s">
        <v>3218</v>
      </c>
      <c r="C1996" s="3" t="s">
        <v>7328</v>
      </c>
      <c r="D1996" s="6">
        <v>12000</v>
      </c>
      <c r="E1996" s="8">
        <v>12252</v>
      </c>
      <c r="F1996" t="s">
        <v>8218</v>
      </c>
      <c r="G1996" t="s">
        <v>8224</v>
      </c>
      <c r="H1996" t="s">
        <v>8246</v>
      </c>
      <c r="I1996">
        <v>1419984000</v>
      </c>
      <c r="J1996">
        <v>1417132986</v>
      </c>
      <c r="K1996" t="b">
        <v>1</v>
      </c>
      <c r="L1996">
        <v>184</v>
      </c>
      <c r="M1996" t="b">
        <v>1</v>
      </c>
      <c r="N1996" t="s">
        <v>8269</v>
      </c>
      <c r="O1996" s="10" t="s">
        <v>8312</v>
      </c>
      <c r="P1996" t="s">
        <v>8313</v>
      </c>
      <c r="Q1996" s="15">
        <f t="shared" si="93"/>
        <v>41971.002152777779</v>
      </c>
      <c r="R1996" s="17">
        <f t="shared" si="94"/>
        <v>42004</v>
      </c>
      <c r="S1996">
        <f t="shared" si="95"/>
        <v>2014</v>
      </c>
    </row>
    <row r="1997" spans="1:19" ht="45" x14ac:dyDescent="0.25">
      <c r="A1997">
        <v>3219</v>
      </c>
      <c r="B1997" s="3" t="s">
        <v>3219</v>
      </c>
      <c r="C1997" s="3" t="s">
        <v>7329</v>
      </c>
      <c r="D1997" s="6">
        <v>20000</v>
      </c>
      <c r="E1997" s="8">
        <v>20022</v>
      </c>
      <c r="F1997" t="s">
        <v>8218</v>
      </c>
      <c r="G1997" t="s">
        <v>8223</v>
      </c>
      <c r="H1997" t="s">
        <v>8245</v>
      </c>
      <c r="I1997">
        <v>1427063747</v>
      </c>
      <c r="J1997">
        <v>1424043347</v>
      </c>
      <c r="K1997" t="b">
        <v>1</v>
      </c>
      <c r="L1997">
        <v>119</v>
      </c>
      <c r="M1997" t="b">
        <v>1</v>
      </c>
      <c r="N1997" t="s">
        <v>8269</v>
      </c>
      <c r="O1997" s="10" t="s">
        <v>8312</v>
      </c>
      <c r="P1997" t="s">
        <v>8313</v>
      </c>
      <c r="Q1997" s="15">
        <f t="shared" si="93"/>
        <v>42050.983182870375</v>
      </c>
      <c r="R1997" s="17">
        <f t="shared" si="94"/>
        <v>42085.941516203704</v>
      </c>
      <c r="S1997">
        <f t="shared" si="95"/>
        <v>2015</v>
      </c>
    </row>
    <row r="1998" spans="1:19" ht="30" x14ac:dyDescent="0.25">
      <c r="A1998">
        <v>3220</v>
      </c>
      <c r="B1998" s="3" t="s">
        <v>3220</v>
      </c>
      <c r="C1998" s="3" t="s">
        <v>7330</v>
      </c>
      <c r="D1998" s="6">
        <v>15000</v>
      </c>
      <c r="E1998" s="8">
        <v>15126</v>
      </c>
      <c r="F1998" t="s">
        <v>8218</v>
      </c>
      <c r="G1998" t="s">
        <v>8223</v>
      </c>
      <c r="H1998" t="s">
        <v>8245</v>
      </c>
      <c r="I1998">
        <v>1489352400</v>
      </c>
      <c r="J1998">
        <v>1486411204</v>
      </c>
      <c r="K1998" t="b">
        <v>1</v>
      </c>
      <c r="L1998">
        <v>59</v>
      </c>
      <c r="M1998" t="b">
        <v>1</v>
      </c>
      <c r="N1998" t="s">
        <v>8269</v>
      </c>
      <c r="O1998" s="10" t="s">
        <v>8312</v>
      </c>
      <c r="P1998" t="s">
        <v>8313</v>
      </c>
      <c r="Q1998" s="15">
        <f t="shared" si="93"/>
        <v>42772.833379629628</v>
      </c>
      <c r="R1998" s="17">
        <f t="shared" si="94"/>
        <v>42806.875</v>
      </c>
      <c r="S1998">
        <f t="shared" si="95"/>
        <v>2017</v>
      </c>
    </row>
    <row r="1999" spans="1:19" ht="60" x14ac:dyDescent="0.25">
      <c r="A1999">
        <v>3221</v>
      </c>
      <c r="B1999" s="3" t="s">
        <v>3221</v>
      </c>
      <c r="C1999" s="3" t="s">
        <v>7331</v>
      </c>
      <c r="D1999" s="6">
        <v>4000</v>
      </c>
      <c r="E1999" s="8">
        <v>4137</v>
      </c>
      <c r="F1999" t="s">
        <v>8218</v>
      </c>
      <c r="G1999" t="s">
        <v>8224</v>
      </c>
      <c r="H1999" t="s">
        <v>8246</v>
      </c>
      <c r="I1999">
        <v>1436114603</v>
      </c>
      <c r="J1999">
        <v>1433090603</v>
      </c>
      <c r="K1999" t="b">
        <v>1</v>
      </c>
      <c r="L1999">
        <v>113</v>
      </c>
      <c r="M1999" t="b">
        <v>1</v>
      </c>
      <c r="N1999" t="s">
        <v>8269</v>
      </c>
      <c r="O1999" s="10" t="s">
        <v>8312</v>
      </c>
      <c r="P1999" t="s">
        <v>8313</v>
      </c>
      <c r="Q1999" s="15">
        <f t="shared" si="93"/>
        <v>42155.696793981479</v>
      </c>
      <c r="R1999" s="17">
        <f t="shared" si="94"/>
        <v>42190.696793981479</v>
      </c>
      <c r="S1999">
        <f t="shared" si="95"/>
        <v>2015</v>
      </c>
    </row>
    <row r="2000" spans="1:19" ht="45" x14ac:dyDescent="0.25">
      <c r="A2000">
        <v>3222</v>
      </c>
      <c r="B2000" s="3" t="s">
        <v>3222</v>
      </c>
      <c r="C2000" s="3" t="s">
        <v>7332</v>
      </c>
      <c r="D2000" s="6">
        <v>2500</v>
      </c>
      <c r="E2000" s="8">
        <v>3120</v>
      </c>
      <c r="F2000" t="s">
        <v>8218</v>
      </c>
      <c r="G2000" t="s">
        <v>8223</v>
      </c>
      <c r="H2000" t="s">
        <v>8245</v>
      </c>
      <c r="I2000">
        <v>1445722140</v>
      </c>
      <c r="J2000">
        <v>1443016697</v>
      </c>
      <c r="K2000" t="b">
        <v>1</v>
      </c>
      <c r="L2000">
        <v>84</v>
      </c>
      <c r="M2000" t="b">
        <v>1</v>
      </c>
      <c r="N2000" t="s">
        <v>8269</v>
      </c>
      <c r="O2000" s="10" t="s">
        <v>8312</v>
      </c>
      <c r="P2000" t="s">
        <v>8313</v>
      </c>
      <c r="Q2000" s="15">
        <f t="shared" si="93"/>
        <v>42270.582141203704</v>
      </c>
      <c r="R2000" s="17">
        <f t="shared" si="94"/>
        <v>42301.895138888889</v>
      </c>
      <c r="S2000">
        <f t="shared" si="95"/>
        <v>2015</v>
      </c>
    </row>
    <row r="2001" spans="1:19" ht="30" x14ac:dyDescent="0.25">
      <c r="A2001">
        <v>3223</v>
      </c>
      <c r="B2001" s="3" t="s">
        <v>3223</v>
      </c>
      <c r="C2001" s="3" t="s">
        <v>7333</v>
      </c>
      <c r="D2001" s="6">
        <v>3100</v>
      </c>
      <c r="E2001" s="8">
        <v>3395</v>
      </c>
      <c r="F2001" t="s">
        <v>8218</v>
      </c>
      <c r="G2001" t="s">
        <v>8223</v>
      </c>
      <c r="H2001" t="s">
        <v>8245</v>
      </c>
      <c r="I2001">
        <v>1440100976</v>
      </c>
      <c r="J2001">
        <v>1437508976</v>
      </c>
      <c r="K2001" t="b">
        <v>1</v>
      </c>
      <c r="L2001">
        <v>74</v>
      </c>
      <c r="M2001" t="b">
        <v>1</v>
      </c>
      <c r="N2001" t="s">
        <v>8269</v>
      </c>
      <c r="O2001" s="10" t="s">
        <v>8312</v>
      </c>
      <c r="P2001" t="s">
        <v>8313</v>
      </c>
      <c r="Q2001" s="15">
        <f t="shared" si="93"/>
        <v>42206.835370370376</v>
      </c>
      <c r="R2001" s="17">
        <f t="shared" si="94"/>
        <v>42236.835370370376</v>
      </c>
      <c r="S2001">
        <f t="shared" si="95"/>
        <v>2015</v>
      </c>
    </row>
    <row r="2002" spans="1:19" ht="60" x14ac:dyDescent="0.25">
      <c r="A2002">
        <v>3224</v>
      </c>
      <c r="B2002" s="3" t="s">
        <v>3224</v>
      </c>
      <c r="C2002" s="3" t="s">
        <v>7334</v>
      </c>
      <c r="D2002" s="6">
        <v>30000</v>
      </c>
      <c r="E2002" s="8">
        <v>30610</v>
      </c>
      <c r="F2002" t="s">
        <v>8218</v>
      </c>
      <c r="G2002" t="s">
        <v>8223</v>
      </c>
      <c r="H2002" t="s">
        <v>8245</v>
      </c>
      <c r="I2002">
        <v>1484024400</v>
      </c>
      <c r="J2002">
        <v>1479932713</v>
      </c>
      <c r="K2002" t="b">
        <v>1</v>
      </c>
      <c r="L2002">
        <v>216</v>
      </c>
      <c r="M2002" t="b">
        <v>1</v>
      </c>
      <c r="N2002" t="s">
        <v>8269</v>
      </c>
      <c r="O2002" s="10" t="s">
        <v>8312</v>
      </c>
      <c r="P2002" t="s">
        <v>8313</v>
      </c>
      <c r="Q2002" s="15">
        <f t="shared" si="93"/>
        <v>42697.850844907407</v>
      </c>
      <c r="R2002" s="17">
        <f t="shared" si="94"/>
        <v>42745.208333333328</v>
      </c>
      <c r="S2002">
        <f t="shared" si="95"/>
        <v>2016</v>
      </c>
    </row>
    <row r="2003" spans="1:19" ht="45" x14ac:dyDescent="0.25">
      <c r="A2003">
        <v>3225</v>
      </c>
      <c r="B2003" s="3" t="s">
        <v>3225</v>
      </c>
      <c r="C2003" s="3" t="s">
        <v>7335</v>
      </c>
      <c r="D2003" s="6">
        <v>2000</v>
      </c>
      <c r="E2003" s="8">
        <v>2047</v>
      </c>
      <c r="F2003" t="s">
        <v>8218</v>
      </c>
      <c r="G2003" t="s">
        <v>8223</v>
      </c>
      <c r="H2003" t="s">
        <v>8245</v>
      </c>
      <c r="I2003">
        <v>1464987600</v>
      </c>
      <c r="J2003">
        <v>1463145938</v>
      </c>
      <c r="K2003" t="b">
        <v>1</v>
      </c>
      <c r="L2003">
        <v>39</v>
      </c>
      <c r="M2003" t="b">
        <v>1</v>
      </c>
      <c r="N2003" t="s">
        <v>8269</v>
      </c>
      <c r="O2003" s="10" t="s">
        <v>8312</v>
      </c>
      <c r="P2003" t="s">
        <v>8313</v>
      </c>
      <c r="Q2003" s="15">
        <f t="shared" si="93"/>
        <v>42503.559467592597</v>
      </c>
      <c r="R2003" s="17">
        <f t="shared" si="94"/>
        <v>42524.875</v>
      </c>
      <c r="S2003">
        <f t="shared" si="95"/>
        <v>2016</v>
      </c>
    </row>
    <row r="2004" spans="1:19" ht="45" x14ac:dyDescent="0.25">
      <c r="A2004">
        <v>3226</v>
      </c>
      <c r="B2004" s="3" t="s">
        <v>3226</v>
      </c>
      <c r="C2004" s="3" t="s">
        <v>7336</v>
      </c>
      <c r="D2004" s="6">
        <v>1200</v>
      </c>
      <c r="E2004" s="8">
        <v>1250</v>
      </c>
      <c r="F2004" t="s">
        <v>8218</v>
      </c>
      <c r="G2004" t="s">
        <v>8224</v>
      </c>
      <c r="H2004" t="s">
        <v>8246</v>
      </c>
      <c r="I2004">
        <v>1446213612</v>
      </c>
      <c r="J2004">
        <v>1443621612</v>
      </c>
      <c r="K2004" t="b">
        <v>1</v>
      </c>
      <c r="L2004">
        <v>21</v>
      </c>
      <c r="M2004" t="b">
        <v>1</v>
      </c>
      <c r="N2004" t="s">
        <v>8269</v>
      </c>
      <c r="O2004" s="10" t="s">
        <v>8312</v>
      </c>
      <c r="P2004" t="s">
        <v>8313</v>
      </c>
      <c r="Q2004" s="15">
        <f t="shared" si="93"/>
        <v>42277.583472222221</v>
      </c>
      <c r="R2004" s="17">
        <f t="shared" si="94"/>
        <v>42307.583472222221</v>
      </c>
      <c r="S2004">
        <f t="shared" si="95"/>
        <v>2015</v>
      </c>
    </row>
    <row r="2005" spans="1:19" ht="60" x14ac:dyDescent="0.25">
      <c r="A2005">
        <v>3227</v>
      </c>
      <c r="B2005" s="3" t="s">
        <v>3227</v>
      </c>
      <c r="C2005" s="3" t="s">
        <v>7337</v>
      </c>
      <c r="D2005" s="6">
        <v>1200</v>
      </c>
      <c r="E2005" s="8">
        <v>1500</v>
      </c>
      <c r="F2005" t="s">
        <v>8218</v>
      </c>
      <c r="G2005" t="s">
        <v>8224</v>
      </c>
      <c r="H2005" t="s">
        <v>8246</v>
      </c>
      <c r="I2005">
        <v>1484687436</v>
      </c>
      <c r="J2005">
        <v>1482095436</v>
      </c>
      <c r="K2005" t="b">
        <v>0</v>
      </c>
      <c r="L2005">
        <v>30</v>
      </c>
      <c r="M2005" t="b">
        <v>1</v>
      </c>
      <c r="N2005" t="s">
        <v>8269</v>
      </c>
      <c r="O2005" s="10" t="s">
        <v>8312</v>
      </c>
      <c r="P2005" t="s">
        <v>8313</v>
      </c>
      <c r="Q2005" s="15">
        <f t="shared" si="93"/>
        <v>42722.882361111115</v>
      </c>
      <c r="R2005" s="17">
        <f t="shared" si="94"/>
        <v>42752.882361111115</v>
      </c>
      <c r="S2005">
        <f t="shared" si="95"/>
        <v>2016</v>
      </c>
    </row>
    <row r="2006" spans="1:19" ht="30" x14ac:dyDescent="0.25">
      <c r="A2006">
        <v>3228</v>
      </c>
      <c r="B2006" s="3" t="s">
        <v>3228</v>
      </c>
      <c r="C2006" s="3" t="s">
        <v>7338</v>
      </c>
      <c r="D2006" s="6">
        <v>7000</v>
      </c>
      <c r="E2006" s="8">
        <v>7164</v>
      </c>
      <c r="F2006" t="s">
        <v>8218</v>
      </c>
      <c r="G2006" t="s">
        <v>8223</v>
      </c>
      <c r="H2006" t="s">
        <v>8245</v>
      </c>
      <c r="I2006">
        <v>1450328340</v>
      </c>
      <c r="J2006">
        <v>1447606884</v>
      </c>
      <c r="K2006" t="b">
        <v>1</v>
      </c>
      <c r="L2006">
        <v>37</v>
      </c>
      <c r="M2006" t="b">
        <v>1</v>
      </c>
      <c r="N2006" t="s">
        <v>8269</v>
      </c>
      <c r="O2006" s="10" t="s">
        <v>8312</v>
      </c>
      <c r="P2006" t="s">
        <v>8313</v>
      </c>
      <c r="Q2006" s="15">
        <f t="shared" si="93"/>
        <v>42323.70930555556</v>
      </c>
      <c r="R2006" s="17">
        <f t="shared" si="94"/>
        <v>42355.207638888889</v>
      </c>
      <c r="S2006">
        <f t="shared" si="95"/>
        <v>2015</v>
      </c>
    </row>
    <row r="2007" spans="1:19" ht="45" x14ac:dyDescent="0.25">
      <c r="A2007">
        <v>3229</v>
      </c>
      <c r="B2007" s="3" t="s">
        <v>3229</v>
      </c>
      <c r="C2007" s="3" t="s">
        <v>7339</v>
      </c>
      <c r="D2007" s="6">
        <v>20000</v>
      </c>
      <c r="E2007" s="8">
        <v>21573</v>
      </c>
      <c r="F2007" t="s">
        <v>8218</v>
      </c>
      <c r="G2007" t="s">
        <v>8223</v>
      </c>
      <c r="H2007" t="s">
        <v>8245</v>
      </c>
      <c r="I2007">
        <v>1416470398</v>
      </c>
      <c r="J2007">
        <v>1413874798</v>
      </c>
      <c r="K2007" t="b">
        <v>1</v>
      </c>
      <c r="L2007">
        <v>202</v>
      </c>
      <c r="M2007" t="b">
        <v>1</v>
      </c>
      <c r="N2007" t="s">
        <v>8269</v>
      </c>
      <c r="O2007" s="10" t="s">
        <v>8312</v>
      </c>
      <c r="P2007" t="s">
        <v>8313</v>
      </c>
      <c r="Q2007" s="15">
        <f t="shared" si="93"/>
        <v>41933.291643518518</v>
      </c>
      <c r="R2007" s="17">
        <f t="shared" si="94"/>
        <v>41963.333310185189</v>
      </c>
      <c r="S2007">
        <f t="shared" si="95"/>
        <v>2014</v>
      </c>
    </row>
    <row r="2008" spans="1:19" ht="60" x14ac:dyDescent="0.25">
      <c r="A2008">
        <v>3230</v>
      </c>
      <c r="B2008" s="3" t="s">
        <v>3230</v>
      </c>
      <c r="C2008" s="3" t="s">
        <v>7340</v>
      </c>
      <c r="D2008" s="6">
        <v>2600</v>
      </c>
      <c r="E2008" s="8">
        <v>2857</v>
      </c>
      <c r="F2008" t="s">
        <v>8218</v>
      </c>
      <c r="G2008" t="s">
        <v>8223</v>
      </c>
      <c r="H2008" t="s">
        <v>8245</v>
      </c>
      <c r="I2008">
        <v>1412135940</v>
      </c>
      <c r="J2008">
        <v>1410840126</v>
      </c>
      <c r="K2008" t="b">
        <v>1</v>
      </c>
      <c r="L2008">
        <v>37</v>
      </c>
      <c r="M2008" t="b">
        <v>1</v>
      </c>
      <c r="N2008" t="s">
        <v>8269</v>
      </c>
      <c r="O2008" s="10" t="s">
        <v>8312</v>
      </c>
      <c r="P2008" t="s">
        <v>8313</v>
      </c>
      <c r="Q2008" s="15">
        <f t="shared" si="93"/>
        <v>41898.168125000004</v>
      </c>
      <c r="R2008" s="17">
        <f t="shared" si="94"/>
        <v>41913.165972222225</v>
      </c>
      <c r="S2008">
        <f t="shared" si="95"/>
        <v>2014</v>
      </c>
    </row>
    <row r="2009" spans="1:19" ht="45" x14ac:dyDescent="0.25">
      <c r="A2009">
        <v>3231</v>
      </c>
      <c r="B2009" s="3" t="s">
        <v>3231</v>
      </c>
      <c r="C2009" s="3" t="s">
        <v>7341</v>
      </c>
      <c r="D2009" s="6">
        <v>1000</v>
      </c>
      <c r="E2009" s="8">
        <v>1610</v>
      </c>
      <c r="F2009" t="s">
        <v>8218</v>
      </c>
      <c r="G2009" t="s">
        <v>8223</v>
      </c>
      <c r="H2009" t="s">
        <v>8245</v>
      </c>
      <c r="I2009">
        <v>1460846347</v>
      </c>
      <c r="J2009">
        <v>1458254347</v>
      </c>
      <c r="K2009" t="b">
        <v>0</v>
      </c>
      <c r="L2009">
        <v>28</v>
      </c>
      <c r="M2009" t="b">
        <v>1</v>
      </c>
      <c r="N2009" t="s">
        <v>8269</v>
      </c>
      <c r="O2009" s="10" t="s">
        <v>8312</v>
      </c>
      <c r="P2009" t="s">
        <v>8313</v>
      </c>
      <c r="Q2009" s="15">
        <f t="shared" si="93"/>
        <v>42446.943831018521</v>
      </c>
      <c r="R2009" s="17">
        <f t="shared" si="94"/>
        <v>42476.943831018521</v>
      </c>
      <c r="S2009">
        <f t="shared" si="95"/>
        <v>2016</v>
      </c>
    </row>
    <row r="2010" spans="1:19" ht="45" x14ac:dyDescent="0.25">
      <c r="A2010">
        <v>3232</v>
      </c>
      <c r="B2010" s="3" t="s">
        <v>3232</v>
      </c>
      <c r="C2010" s="3" t="s">
        <v>7342</v>
      </c>
      <c r="D2010" s="6">
        <v>1000</v>
      </c>
      <c r="E2010" s="8">
        <v>1312</v>
      </c>
      <c r="F2010" t="s">
        <v>8218</v>
      </c>
      <c r="G2010" t="s">
        <v>8223</v>
      </c>
      <c r="H2010" t="s">
        <v>8245</v>
      </c>
      <c r="I2010">
        <v>1462334340</v>
      </c>
      <c r="J2010">
        <v>1459711917</v>
      </c>
      <c r="K2010" t="b">
        <v>1</v>
      </c>
      <c r="L2010">
        <v>26</v>
      </c>
      <c r="M2010" t="b">
        <v>1</v>
      </c>
      <c r="N2010" t="s">
        <v>8269</v>
      </c>
      <c r="O2010" s="10" t="s">
        <v>8312</v>
      </c>
      <c r="P2010" t="s">
        <v>8313</v>
      </c>
      <c r="Q2010" s="15">
        <f t="shared" si="93"/>
        <v>42463.81385416667</v>
      </c>
      <c r="R2010" s="17">
        <f t="shared" si="94"/>
        <v>42494.165972222225</v>
      </c>
      <c r="S2010">
        <f t="shared" si="95"/>
        <v>2016</v>
      </c>
    </row>
    <row r="2011" spans="1:19" ht="45" x14ac:dyDescent="0.25">
      <c r="A2011">
        <v>3233</v>
      </c>
      <c r="B2011" s="3" t="s">
        <v>3233</v>
      </c>
      <c r="C2011" s="3" t="s">
        <v>7343</v>
      </c>
      <c r="D2011" s="6">
        <v>5000</v>
      </c>
      <c r="E2011" s="8">
        <v>5940</v>
      </c>
      <c r="F2011" t="s">
        <v>8218</v>
      </c>
      <c r="G2011" t="s">
        <v>8223</v>
      </c>
      <c r="H2011" t="s">
        <v>8245</v>
      </c>
      <c r="I2011">
        <v>1488482355</v>
      </c>
      <c r="J2011">
        <v>1485890355</v>
      </c>
      <c r="K2011" t="b">
        <v>0</v>
      </c>
      <c r="L2011">
        <v>61</v>
      </c>
      <c r="M2011" t="b">
        <v>1</v>
      </c>
      <c r="N2011" t="s">
        <v>8269</v>
      </c>
      <c r="O2011" s="10" t="s">
        <v>8312</v>
      </c>
      <c r="P2011" t="s">
        <v>8313</v>
      </c>
      <c r="Q2011" s="15">
        <f t="shared" si="93"/>
        <v>42766.805034722223</v>
      </c>
      <c r="R2011" s="17">
        <f t="shared" si="94"/>
        <v>42796.805034722223</v>
      </c>
      <c r="S2011">
        <f t="shared" si="95"/>
        <v>2017</v>
      </c>
    </row>
    <row r="2012" spans="1:19" ht="60" x14ac:dyDescent="0.25">
      <c r="A2012">
        <v>3234</v>
      </c>
      <c r="B2012" s="3" t="s">
        <v>3234</v>
      </c>
      <c r="C2012" s="3" t="s">
        <v>7344</v>
      </c>
      <c r="D2012" s="6">
        <v>4000</v>
      </c>
      <c r="E2012" s="8">
        <v>4015.71</v>
      </c>
      <c r="F2012" t="s">
        <v>8218</v>
      </c>
      <c r="G2012" t="s">
        <v>8224</v>
      </c>
      <c r="H2012" t="s">
        <v>8246</v>
      </c>
      <c r="I2012">
        <v>1485991860</v>
      </c>
      <c r="J2012">
        <v>1483124208</v>
      </c>
      <c r="K2012" t="b">
        <v>0</v>
      </c>
      <c r="L2012">
        <v>115</v>
      </c>
      <c r="M2012" t="b">
        <v>1</v>
      </c>
      <c r="N2012" t="s">
        <v>8269</v>
      </c>
      <c r="O2012" s="10" t="s">
        <v>8312</v>
      </c>
      <c r="P2012" t="s">
        <v>8313</v>
      </c>
      <c r="Q2012" s="15">
        <f t="shared" si="93"/>
        <v>42734.789444444439</v>
      </c>
      <c r="R2012" s="17">
        <f t="shared" si="94"/>
        <v>42767.979861111111</v>
      </c>
      <c r="S2012">
        <f t="shared" si="95"/>
        <v>2016</v>
      </c>
    </row>
    <row r="2013" spans="1:19" ht="60" x14ac:dyDescent="0.25">
      <c r="A2013">
        <v>3235</v>
      </c>
      <c r="B2013" s="3" t="s">
        <v>3235</v>
      </c>
      <c r="C2013" s="3" t="s">
        <v>7345</v>
      </c>
      <c r="D2013" s="6">
        <v>15000</v>
      </c>
      <c r="E2013" s="8">
        <v>15481</v>
      </c>
      <c r="F2013" t="s">
        <v>8218</v>
      </c>
      <c r="G2013" t="s">
        <v>8223</v>
      </c>
      <c r="H2013" t="s">
        <v>8245</v>
      </c>
      <c r="I2013">
        <v>1467361251</v>
      </c>
      <c r="J2013">
        <v>1464769251</v>
      </c>
      <c r="K2013" t="b">
        <v>1</v>
      </c>
      <c r="L2013">
        <v>181</v>
      </c>
      <c r="M2013" t="b">
        <v>1</v>
      </c>
      <c r="N2013" t="s">
        <v>8269</v>
      </c>
      <c r="O2013" s="10" t="s">
        <v>8312</v>
      </c>
      <c r="P2013" t="s">
        <v>8313</v>
      </c>
      <c r="Q2013" s="15">
        <f t="shared" si="93"/>
        <v>42522.347812499997</v>
      </c>
      <c r="R2013" s="17">
        <f t="shared" si="94"/>
        <v>42552.347812499997</v>
      </c>
      <c r="S2013">
        <f t="shared" si="95"/>
        <v>2016</v>
      </c>
    </row>
    <row r="2014" spans="1:19" ht="60" x14ac:dyDescent="0.25">
      <c r="A2014">
        <v>3236</v>
      </c>
      <c r="B2014" s="3" t="s">
        <v>3236</v>
      </c>
      <c r="C2014" s="3" t="s">
        <v>7346</v>
      </c>
      <c r="D2014" s="6">
        <v>20000</v>
      </c>
      <c r="E2014" s="8">
        <v>20120</v>
      </c>
      <c r="F2014" t="s">
        <v>8218</v>
      </c>
      <c r="G2014" t="s">
        <v>8223</v>
      </c>
      <c r="H2014" t="s">
        <v>8245</v>
      </c>
      <c r="I2014">
        <v>1482962433</v>
      </c>
      <c r="J2014">
        <v>1480370433</v>
      </c>
      <c r="K2014" t="b">
        <v>0</v>
      </c>
      <c r="L2014">
        <v>110</v>
      </c>
      <c r="M2014" t="b">
        <v>1</v>
      </c>
      <c r="N2014" t="s">
        <v>8269</v>
      </c>
      <c r="O2014" s="10" t="s">
        <v>8312</v>
      </c>
      <c r="P2014" t="s">
        <v>8313</v>
      </c>
      <c r="Q2014" s="15">
        <f t="shared" si="93"/>
        <v>42702.917048611111</v>
      </c>
      <c r="R2014" s="17">
        <f t="shared" si="94"/>
        <v>42732.917048611111</v>
      </c>
      <c r="S2014">
        <f t="shared" si="95"/>
        <v>2016</v>
      </c>
    </row>
    <row r="2015" spans="1:19" ht="30" x14ac:dyDescent="0.25">
      <c r="A2015">
        <v>3237</v>
      </c>
      <c r="B2015" s="3" t="s">
        <v>3237</v>
      </c>
      <c r="C2015" s="3" t="s">
        <v>7347</v>
      </c>
      <c r="D2015" s="6">
        <v>35000</v>
      </c>
      <c r="E2015" s="8">
        <v>35275.64</v>
      </c>
      <c r="F2015" t="s">
        <v>8218</v>
      </c>
      <c r="G2015" t="s">
        <v>8223</v>
      </c>
      <c r="H2015" t="s">
        <v>8245</v>
      </c>
      <c r="I2015">
        <v>1443499140</v>
      </c>
      <c r="J2015">
        <v>1441452184</v>
      </c>
      <c r="K2015" t="b">
        <v>1</v>
      </c>
      <c r="L2015">
        <v>269</v>
      </c>
      <c r="M2015" t="b">
        <v>1</v>
      </c>
      <c r="N2015" t="s">
        <v>8269</v>
      </c>
      <c r="O2015" s="10" t="s">
        <v>8312</v>
      </c>
      <c r="P2015" t="s">
        <v>8313</v>
      </c>
      <c r="Q2015" s="15">
        <f t="shared" si="93"/>
        <v>42252.474351851852</v>
      </c>
      <c r="R2015" s="17">
        <f t="shared" si="94"/>
        <v>42276.165972222225</v>
      </c>
      <c r="S2015">
        <f t="shared" si="95"/>
        <v>2015</v>
      </c>
    </row>
    <row r="2016" spans="1:19" ht="60" x14ac:dyDescent="0.25">
      <c r="A2016">
        <v>3238</v>
      </c>
      <c r="B2016" s="3" t="s">
        <v>3238</v>
      </c>
      <c r="C2016" s="3" t="s">
        <v>7348</v>
      </c>
      <c r="D2016" s="6">
        <v>2800</v>
      </c>
      <c r="E2016" s="8">
        <v>3145</v>
      </c>
      <c r="F2016" t="s">
        <v>8218</v>
      </c>
      <c r="G2016" t="s">
        <v>8224</v>
      </c>
      <c r="H2016" t="s">
        <v>8246</v>
      </c>
      <c r="I2016">
        <v>1435752898</v>
      </c>
      <c r="J2016">
        <v>1433160898</v>
      </c>
      <c r="K2016" t="b">
        <v>1</v>
      </c>
      <c r="L2016">
        <v>79</v>
      </c>
      <c r="M2016" t="b">
        <v>1</v>
      </c>
      <c r="N2016" t="s">
        <v>8269</v>
      </c>
      <c r="O2016" s="10" t="s">
        <v>8312</v>
      </c>
      <c r="P2016" t="s">
        <v>8313</v>
      </c>
      <c r="Q2016" s="15">
        <f t="shared" si="93"/>
        <v>42156.510393518518</v>
      </c>
      <c r="R2016" s="17">
        <f t="shared" si="94"/>
        <v>42186.510393518518</v>
      </c>
      <c r="S2016">
        <f t="shared" si="95"/>
        <v>2015</v>
      </c>
    </row>
    <row r="2017" spans="1:19" ht="60" x14ac:dyDescent="0.25">
      <c r="A2017">
        <v>3239</v>
      </c>
      <c r="B2017" s="3" t="s">
        <v>3239</v>
      </c>
      <c r="C2017" s="3" t="s">
        <v>7349</v>
      </c>
      <c r="D2017" s="6">
        <v>5862</v>
      </c>
      <c r="E2017" s="8">
        <v>6208.98</v>
      </c>
      <c r="F2017" t="s">
        <v>8218</v>
      </c>
      <c r="G2017" t="s">
        <v>8224</v>
      </c>
      <c r="H2017" t="s">
        <v>8246</v>
      </c>
      <c r="I2017">
        <v>1445817540</v>
      </c>
      <c r="J2017">
        <v>1443665293</v>
      </c>
      <c r="K2017" t="b">
        <v>1</v>
      </c>
      <c r="L2017">
        <v>104</v>
      </c>
      <c r="M2017" t="b">
        <v>1</v>
      </c>
      <c r="N2017" t="s">
        <v>8269</v>
      </c>
      <c r="O2017" s="10" t="s">
        <v>8312</v>
      </c>
      <c r="P2017" t="s">
        <v>8313</v>
      </c>
      <c r="Q2017" s="15">
        <f t="shared" si="93"/>
        <v>42278.089039351849</v>
      </c>
      <c r="R2017" s="17">
        <f t="shared" si="94"/>
        <v>42302.999305555553</v>
      </c>
      <c r="S2017">
        <f t="shared" si="95"/>
        <v>2015</v>
      </c>
    </row>
    <row r="2018" spans="1:19" ht="60" x14ac:dyDescent="0.25">
      <c r="A2018">
        <v>3240</v>
      </c>
      <c r="B2018" s="3" t="s">
        <v>3240</v>
      </c>
      <c r="C2018" s="3" t="s">
        <v>7350</v>
      </c>
      <c r="D2018" s="6">
        <v>3000</v>
      </c>
      <c r="E2018" s="8">
        <v>3017</v>
      </c>
      <c r="F2018" t="s">
        <v>8218</v>
      </c>
      <c r="G2018" t="s">
        <v>8224</v>
      </c>
      <c r="H2018" t="s">
        <v>8246</v>
      </c>
      <c r="I2018">
        <v>1487286000</v>
      </c>
      <c r="J2018">
        <v>1484843948</v>
      </c>
      <c r="K2018" t="b">
        <v>0</v>
      </c>
      <c r="L2018">
        <v>34</v>
      </c>
      <c r="M2018" t="b">
        <v>1</v>
      </c>
      <c r="N2018" t="s">
        <v>8269</v>
      </c>
      <c r="O2018" s="10" t="s">
        <v>8312</v>
      </c>
      <c r="P2018" t="s">
        <v>8313</v>
      </c>
      <c r="Q2018" s="15">
        <f t="shared" si="93"/>
        <v>42754.693842592591</v>
      </c>
      <c r="R2018" s="17">
        <f t="shared" si="94"/>
        <v>42782.958333333328</v>
      </c>
      <c r="S2018">
        <f t="shared" si="95"/>
        <v>2017</v>
      </c>
    </row>
    <row r="2019" spans="1:19" ht="60" x14ac:dyDescent="0.25">
      <c r="A2019">
        <v>3241</v>
      </c>
      <c r="B2019" s="3" t="s">
        <v>3241</v>
      </c>
      <c r="C2019" s="3" t="s">
        <v>7351</v>
      </c>
      <c r="D2019" s="6">
        <v>8500</v>
      </c>
      <c r="E2019" s="8">
        <v>9801</v>
      </c>
      <c r="F2019" t="s">
        <v>8218</v>
      </c>
      <c r="G2019" t="s">
        <v>8223</v>
      </c>
      <c r="H2019" t="s">
        <v>8245</v>
      </c>
      <c r="I2019">
        <v>1413269940</v>
      </c>
      <c r="J2019">
        <v>1410421670</v>
      </c>
      <c r="K2019" t="b">
        <v>1</v>
      </c>
      <c r="L2019">
        <v>167</v>
      </c>
      <c r="M2019" t="b">
        <v>1</v>
      </c>
      <c r="N2019" t="s">
        <v>8269</v>
      </c>
      <c r="O2019" s="10" t="s">
        <v>8312</v>
      </c>
      <c r="P2019" t="s">
        <v>8313</v>
      </c>
      <c r="Q2019" s="15">
        <f t="shared" si="93"/>
        <v>41893.324884259258</v>
      </c>
      <c r="R2019" s="17">
        <f t="shared" si="94"/>
        <v>41926.290972222225</v>
      </c>
      <c r="S2019">
        <f t="shared" si="95"/>
        <v>2014</v>
      </c>
    </row>
    <row r="2020" spans="1:19" ht="45" x14ac:dyDescent="0.25">
      <c r="A2020">
        <v>3242</v>
      </c>
      <c r="B2020" s="3" t="s">
        <v>3242</v>
      </c>
      <c r="C2020" s="3" t="s">
        <v>7352</v>
      </c>
      <c r="D2020" s="6">
        <v>10000</v>
      </c>
      <c r="E2020" s="8">
        <v>12730.42</v>
      </c>
      <c r="F2020" t="s">
        <v>8218</v>
      </c>
      <c r="G2020" t="s">
        <v>8223</v>
      </c>
      <c r="H2020" t="s">
        <v>8245</v>
      </c>
      <c r="I2020">
        <v>1411150092</v>
      </c>
      <c r="J2020">
        <v>1408558092</v>
      </c>
      <c r="K2020" t="b">
        <v>1</v>
      </c>
      <c r="L2020">
        <v>183</v>
      </c>
      <c r="M2020" t="b">
        <v>1</v>
      </c>
      <c r="N2020" t="s">
        <v>8269</v>
      </c>
      <c r="O2020" s="10" t="s">
        <v>8312</v>
      </c>
      <c r="P2020" t="s">
        <v>8313</v>
      </c>
      <c r="Q2020" s="15">
        <f t="shared" si="93"/>
        <v>41871.755694444444</v>
      </c>
      <c r="R2020" s="17">
        <f t="shared" si="94"/>
        <v>41901.755694444444</v>
      </c>
      <c r="S2020">
        <f t="shared" si="95"/>
        <v>2014</v>
      </c>
    </row>
    <row r="2021" spans="1:19" ht="45" x14ac:dyDescent="0.25">
      <c r="A2021">
        <v>3243</v>
      </c>
      <c r="B2021" s="3" t="s">
        <v>3243</v>
      </c>
      <c r="C2021" s="3" t="s">
        <v>7353</v>
      </c>
      <c r="D2021" s="6">
        <v>8000</v>
      </c>
      <c r="E2021" s="8">
        <v>8227</v>
      </c>
      <c r="F2021" t="s">
        <v>8218</v>
      </c>
      <c r="G2021" t="s">
        <v>8223</v>
      </c>
      <c r="H2021" t="s">
        <v>8245</v>
      </c>
      <c r="I2021">
        <v>1444348800</v>
      </c>
      <c r="J2021">
        <v>1442283562</v>
      </c>
      <c r="K2021" t="b">
        <v>1</v>
      </c>
      <c r="L2021">
        <v>71</v>
      </c>
      <c r="M2021" t="b">
        <v>1</v>
      </c>
      <c r="N2021" t="s">
        <v>8269</v>
      </c>
      <c r="O2021" s="10" t="s">
        <v>8312</v>
      </c>
      <c r="P2021" t="s">
        <v>8313</v>
      </c>
      <c r="Q2021" s="15">
        <f t="shared" si="93"/>
        <v>42262.096782407403</v>
      </c>
      <c r="R2021" s="17">
        <f t="shared" si="94"/>
        <v>42286</v>
      </c>
      <c r="S2021">
        <f t="shared" si="95"/>
        <v>2015</v>
      </c>
    </row>
    <row r="2022" spans="1:19" ht="45" x14ac:dyDescent="0.25">
      <c r="A2022">
        <v>3244</v>
      </c>
      <c r="B2022" s="3" t="s">
        <v>3244</v>
      </c>
      <c r="C2022" s="3" t="s">
        <v>7354</v>
      </c>
      <c r="D2022" s="6">
        <v>1600</v>
      </c>
      <c r="E2022" s="8">
        <v>1647</v>
      </c>
      <c r="F2022" t="s">
        <v>8218</v>
      </c>
      <c r="G2022" t="s">
        <v>8224</v>
      </c>
      <c r="H2022" t="s">
        <v>8246</v>
      </c>
      <c r="I2022">
        <v>1480613982</v>
      </c>
      <c r="J2022">
        <v>1478018382</v>
      </c>
      <c r="K2022" t="b">
        <v>0</v>
      </c>
      <c r="L2022">
        <v>69</v>
      </c>
      <c r="M2022" t="b">
        <v>1</v>
      </c>
      <c r="N2022" t="s">
        <v>8269</v>
      </c>
      <c r="O2022" s="10" t="s">
        <v>8312</v>
      </c>
      <c r="P2022" t="s">
        <v>8313</v>
      </c>
      <c r="Q2022" s="15">
        <f t="shared" si="93"/>
        <v>42675.694236111114</v>
      </c>
      <c r="R2022" s="17">
        <f t="shared" si="94"/>
        <v>42705.735902777778</v>
      </c>
      <c r="S2022">
        <f t="shared" si="95"/>
        <v>2016</v>
      </c>
    </row>
    <row r="2023" spans="1:19" ht="45" x14ac:dyDescent="0.25">
      <c r="A2023">
        <v>3245</v>
      </c>
      <c r="B2023" s="3" t="s">
        <v>3245</v>
      </c>
      <c r="C2023" s="3" t="s">
        <v>7355</v>
      </c>
      <c r="D2023" s="6">
        <v>21000</v>
      </c>
      <c r="E2023" s="8">
        <v>21904</v>
      </c>
      <c r="F2023" t="s">
        <v>8218</v>
      </c>
      <c r="G2023" t="s">
        <v>8223</v>
      </c>
      <c r="H2023" t="s">
        <v>8245</v>
      </c>
      <c r="I2023">
        <v>1434074400</v>
      </c>
      <c r="J2023">
        <v>1431354258</v>
      </c>
      <c r="K2023" t="b">
        <v>0</v>
      </c>
      <c r="L2023">
        <v>270</v>
      </c>
      <c r="M2023" t="b">
        <v>1</v>
      </c>
      <c r="N2023" t="s">
        <v>8269</v>
      </c>
      <c r="O2023" s="10" t="s">
        <v>8312</v>
      </c>
      <c r="P2023" t="s">
        <v>8313</v>
      </c>
      <c r="Q2023" s="15">
        <f t="shared" si="93"/>
        <v>42135.60020833333</v>
      </c>
      <c r="R2023" s="17">
        <f t="shared" si="94"/>
        <v>42167.083333333328</v>
      </c>
      <c r="S2023">
        <f t="shared" si="95"/>
        <v>2015</v>
      </c>
    </row>
    <row r="2024" spans="1:19" ht="45" x14ac:dyDescent="0.25">
      <c r="A2024">
        <v>3246</v>
      </c>
      <c r="B2024" s="3" t="s">
        <v>3246</v>
      </c>
      <c r="C2024" s="3" t="s">
        <v>7356</v>
      </c>
      <c r="D2024" s="6">
        <v>10000</v>
      </c>
      <c r="E2024" s="8">
        <v>11122</v>
      </c>
      <c r="F2024" t="s">
        <v>8218</v>
      </c>
      <c r="G2024" t="s">
        <v>8223</v>
      </c>
      <c r="H2024" t="s">
        <v>8245</v>
      </c>
      <c r="I2024">
        <v>1442030340</v>
      </c>
      <c r="J2024">
        <v>1439551200</v>
      </c>
      <c r="K2024" t="b">
        <v>1</v>
      </c>
      <c r="L2024">
        <v>193</v>
      </c>
      <c r="M2024" t="b">
        <v>1</v>
      </c>
      <c r="N2024" t="s">
        <v>8269</v>
      </c>
      <c r="O2024" s="10" t="s">
        <v>8312</v>
      </c>
      <c r="P2024" t="s">
        <v>8313</v>
      </c>
      <c r="Q2024" s="15">
        <f t="shared" si="93"/>
        <v>42230.472222222219</v>
      </c>
      <c r="R2024" s="17">
        <f t="shared" si="94"/>
        <v>42259.165972222225</v>
      </c>
      <c r="S2024">
        <f t="shared" si="95"/>
        <v>2015</v>
      </c>
    </row>
    <row r="2025" spans="1:19" ht="60" x14ac:dyDescent="0.25">
      <c r="A2025">
        <v>3247</v>
      </c>
      <c r="B2025" s="3" t="s">
        <v>3247</v>
      </c>
      <c r="C2025" s="3" t="s">
        <v>7357</v>
      </c>
      <c r="D2025" s="6">
        <v>2500</v>
      </c>
      <c r="E2025" s="8">
        <v>2646.5</v>
      </c>
      <c r="F2025" t="s">
        <v>8218</v>
      </c>
      <c r="G2025" t="s">
        <v>8224</v>
      </c>
      <c r="H2025" t="s">
        <v>8246</v>
      </c>
      <c r="I2025">
        <v>1436696712</v>
      </c>
      <c r="J2025">
        <v>1434104712</v>
      </c>
      <c r="K2025" t="b">
        <v>1</v>
      </c>
      <c r="L2025">
        <v>57</v>
      </c>
      <c r="M2025" t="b">
        <v>1</v>
      </c>
      <c r="N2025" t="s">
        <v>8269</v>
      </c>
      <c r="O2025" s="10" t="s">
        <v>8312</v>
      </c>
      <c r="P2025" t="s">
        <v>8313</v>
      </c>
      <c r="Q2025" s="15">
        <f t="shared" si="93"/>
        <v>42167.434166666666</v>
      </c>
      <c r="R2025" s="17">
        <f t="shared" si="94"/>
        <v>42197.434166666666</v>
      </c>
      <c r="S2025">
        <f t="shared" si="95"/>
        <v>2015</v>
      </c>
    </row>
    <row r="2026" spans="1:19" ht="30" x14ac:dyDescent="0.25">
      <c r="A2026">
        <v>3248</v>
      </c>
      <c r="B2026" s="3" t="s">
        <v>3248</v>
      </c>
      <c r="C2026" s="3" t="s">
        <v>7358</v>
      </c>
      <c r="D2026" s="6">
        <v>12000</v>
      </c>
      <c r="E2026" s="8">
        <v>12095</v>
      </c>
      <c r="F2026" t="s">
        <v>8218</v>
      </c>
      <c r="G2026" t="s">
        <v>8223</v>
      </c>
      <c r="H2026" t="s">
        <v>8245</v>
      </c>
      <c r="I2026">
        <v>1428178757</v>
      </c>
      <c r="J2026">
        <v>1425590357</v>
      </c>
      <c r="K2026" t="b">
        <v>1</v>
      </c>
      <c r="L2026">
        <v>200</v>
      </c>
      <c r="M2026" t="b">
        <v>1</v>
      </c>
      <c r="N2026" t="s">
        <v>8269</v>
      </c>
      <c r="O2026" s="10" t="s">
        <v>8312</v>
      </c>
      <c r="P2026" t="s">
        <v>8313</v>
      </c>
      <c r="Q2026" s="15">
        <f t="shared" si="93"/>
        <v>42068.888391203705</v>
      </c>
      <c r="R2026" s="17">
        <f t="shared" si="94"/>
        <v>42098.846724537041</v>
      </c>
      <c r="S2026">
        <f t="shared" si="95"/>
        <v>2015</v>
      </c>
    </row>
    <row r="2027" spans="1:19" ht="60" x14ac:dyDescent="0.25">
      <c r="A2027">
        <v>3249</v>
      </c>
      <c r="B2027" s="3" t="s">
        <v>3249</v>
      </c>
      <c r="C2027" s="3" t="s">
        <v>7359</v>
      </c>
      <c r="D2027" s="6">
        <v>5500</v>
      </c>
      <c r="E2027" s="8">
        <v>5771</v>
      </c>
      <c r="F2027" t="s">
        <v>8218</v>
      </c>
      <c r="G2027" t="s">
        <v>8223</v>
      </c>
      <c r="H2027" t="s">
        <v>8245</v>
      </c>
      <c r="I2027">
        <v>1434822914</v>
      </c>
      <c r="J2027">
        <v>1432230914</v>
      </c>
      <c r="K2027" t="b">
        <v>1</v>
      </c>
      <c r="L2027">
        <v>88</v>
      </c>
      <c r="M2027" t="b">
        <v>1</v>
      </c>
      <c r="N2027" t="s">
        <v>8269</v>
      </c>
      <c r="O2027" s="10" t="s">
        <v>8312</v>
      </c>
      <c r="P2027" t="s">
        <v>8313</v>
      </c>
      <c r="Q2027" s="15">
        <f t="shared" si="93"/>
        <v>42145.746689814812</v>
      </c>
      <c r="R2027" s="17">
        <f t="shared" si="94"/>
        <v>42175.746689814812</v>
      </c>
      <c r="S2027">
        <f t="shared" si="95"/>
        <v>2015</v>
      </c>
    </row>
    <row r="2028" spans="1:19" ht="60" x14ac:dyDescent="0.25">
      <c r="A2028">
        <v>3250</v>
      </c>
      <c r="B2028" s="3" t="s">
        <v>3250</v>
      </c>
      <c r="C2028" s="3" t="s">
        <v>7360</v>
      </c>
      <c r="D2028" s="6">
        <v>25000</v>
      </c>
      <c r="E2028" s="8">
        <v>25388</v>
      </c>
      <c r="F2028" t="s">
        <v>8218</v>
      </c>
      <c r="G2028" t="s">
        <v>8223</v>
      </c>
      <c r="H2028" t="s">
        <v>8245</v>
      </c>
      <c r="I2028">
        <v>1415213324</v>
      </c>
      <c r="J2028">
        <v>1412617724</v>
      </c>
      <c r="K2028" t="b">
        <v>1</v>
      </c>
      <c r="L2028">
        <v>213</v>
      </c>
      <c r="M2028" t="b">
        <v>1</v>
      </c>
      <c r="N2028" t="s">
        <v>8269</v>
      </c>
      <c r="O2028" s="10" t="s">
        <v>8312</v>
      </c>
      <c r="P2028" t="s">
        <v>8313</v>
      </c>
      <c r="Q2028" s="15">
        <f t="shared" si="93"/>
        <v>41918.742175925923</v>
      </c>
      <c r="R2028" s="17">
        <f t="shared" si="94"/>
        <v>41948.783842592595</v>
      </c>
      <c r="S2028">
        <f t="shared" si="95"/>
        <v>2014</v>
      </c>
    </row>
    <row r="2029" spans="1:19" ht="60" x14ac:dyDescent="0.25">
      <c r="A2029">
        <v>3251</v>
      </c>
      <c r="B2029" s="3" t="s">
        <v>3251</v>
      </c>
      <c r="C2029" s="3" t="s">
        <v>7361</v>
      </c>
      <c r="D2029" s="6">
        <v>1500</v>
      </c>
      <c r="E2029" s="8">
        <v>1661</v>
      </c>
      <c r="F2029" t="s">
        <v>8218</v>
      </c>
      <c r="G2029" t="s">
        <v>8223</v>
      </c>
      <c r="H2029" t="s">
        <v>8245</v>
      </c>
      <c r="I2029">
        <v>1434907966</v>
      </c>
      <c r="J2029">
        <v>1432315966</v>
      </c>
      <c r="K2029" t="b">
        <v>1</v>
      </c>
      <c r="L2029">
        <v>20</v>
      </c>
      <c r="M2029" t="b">
        <v>1</v>
      </c>
      <c r="N2029" t="s">
        <v>8269</v>
      </c>
      <c r="O2029" s="10" t="s">
        <v>8312</v>
      </c>
      <c r="P2029" t="s">
        <v>8313</v>
      </c>
      <c r="Q2029" s="15">
        <f t="shared" si="93"/>
        <v>42146.731087962966</v>
      </c>
      <c r="R2029" s="17">
        <f t="shared" si="94"/>
        <v>42176.731087962966</v>
      </c>
      <c r="S2029">
        <f t="shared" si="95"/>
        <v>2015</v>
      </c>
    </row>
    <row r="2030" spans="1:19" ht="45" x14ac:dyDescent="0.25">
      <c r="A2030">
        <v>3252</v>
      </c>
      <c r="B2030" s="3" t="s">
        <v>3252</v>
      </c>
      <c r="C2030" s="3" t="s">
        <v>7362</v>
      </c>
      <c r="D2030" s="6">
        <v>2250</v>
      </c>
      <c r="E2030" s="8">
        <v>2876</v>
      </c>
      <c r="F2030" t="s">
        <v>8218</v>
      </c>
      <c r="G2030" t="s">
        <v>8224</v>
      </c>
      <c r="H2030" t="s">
        <v>8246</v>
      </c>
      <c r="I2030">
        <v>1473247240</v>
      </c>
      <c r="J2030">
        <v>1470655240</v>
      </c>
      <c r="K2030" t="b">
        <v>1</v>
      </c>
      <c r="L2030">
        <v>50</v>
      </c>
      <c r="M2030" t="b">
        <v>1</v>
      </c>
      <c r="N2030" t="s">
        <v>8269</v>
      </c>
      <c r="O2030" s="10" t="s">
        <v>8312</v>
      </c>
      <c r="P2030" t="s">
        <v>8313</v>
      </c>
      <c r="Q2030" s="15">
        <f t="shared" si="93"/>
        <v>42590.472685185188</v>
      </c>
      <c r="R2030" s="17">
        <f t="shared" si="94"/>
        <v>42620.472685185188</v>
      </c>
      <c r="S2030">
        <f t="shared" si="95"/>
        <v>2016</v>
      </c>
    </row>
    <row r="2031" spans="1:19" ht="45" x14ac:dyDescent="0.25">
      <c r="A2031">
        <v>3253</v>
      </c>
      <c r="B2031" s="3" t="s">
        <v>3253</v>
      </c>
      <c r="C2031" s="3" t="s">
        <v>7363</v>
      </c>
      <c r="D2031" s="6">
        <v>20000</v>
      </c>
      <c r="E2031" s="8">
        <v>20365</v>
      </c>
      <c r="F2031" t="s">
        <v>8218</v>
      </c>
      <c r="G2031" t="s">
        <v>8223</v>
      </c>
      <c r="H2031" t="s">
        <v>8245</v>
      </c>
      <c r="I2031">
        <v>1473306300</v>
      </c>
      <c r="J2031">
        <v>1471701028</v>
      </c>
      <c r="K2031" t="b">
        <v>1</v>
      </c>
      <c r="L2031">
        <v>115</v>
      </c>
      <c r="M2031" t="b">
        <v>1</v>
      </c>
      <c r="N2031" t="s">
        <v>8269</v>
      </c>
      <c r="O2031" s="10" t="s">
        <v>8312</v>
      </c>
      <c r="P2031" t="s">
        <v>8313</v>
      </c>
      <c r="Q2031" s="15">
        <f t="shared" si="93"/>
        <v>42602.576712962968</v>
      </c>
      <c r="R2031" s="17">
        <f t="shared" si="94"/>
        <v>42621.15625</v>
      </c>
      <c r="S2031">
        <f t="shared" si="95"/>
        <v>2016</v>
      </c>
    </row>
    <row r="2032" spans="1:19" ht="60" x14ac:dyDescent="0.25">
      <c r="A2032">
        <v>3254</v>
      </c>
      <c r="B2032" s="3" t="s">
        <v>3254</v>
      </c>
      <c r="C2032" s="3" t="s">
        <v>7364</v>
      </c>
      <c r="D2032" s="6">
        <v>13000</v>
      </c>
      <c r="E2032" s="8">
        <v>13163.5</v>
      </c>
      <c r="F2032" t="s">
        <v>8218</v>
      </c>
      <c r="G2032" t="s">
        <v>8224</v>
      </c>
      <c r="H2032" t="s">
        <v>8246</v>
      </c>
      <c r="I2032">
        <v>1427331809</v>
      </c>
      <c r="J2032">
        <v>1424743409</v>
      </c>
      <c r="K2032" t="b">
        <v>1</v>
      </c>
      <c r="L2032">
        <v>186</v>
      </c>
      <c r="M2032" t="b">
        <v>1</v>
      </c>
      <c r="N2032" t="s">
        <v>8269</v>
      </c>
      <c r="O2032" s="10" t="s">
        <v>8312</v>
      </c>
      <c r="P2032" t="s">
        <v>8313</v>
      </c>
      <c r="Q2032" s="15">
        <f t="shared" si="93"/>
        <v>42059.085752314815</v>
      </c>
      <c r="R2032" s="17">
        <f t="shared" si="94"/>
        <v>42089.044085648144</v>
      </c>
      <c r="S2032">
        <f t="shared" si="95"/>
        <v>2015</v>
      </c>
    </row>
    <row r="2033" spans="1:19" ht="60" x14ac:dyDescent="0.25">
      <c r="A2033">
        <v>3255</v>
      </c>
      <c r="B2033" s="3" t="s">
        <v>3255</v>
      </c>
      <c r="C2033" s="3" t="s">
        <v>7365</v>
      </c>
      <c r="D2033" s="6">
        <v>300</v>
      </c>
      <c r="E2033" s="8">
        <v>525</v>
      </c>
      <c r="F2033" t="s">
        <v>8218</v>
      </c>
      <c r="G2033" t="s">
        <v>8224</v>
      </c>
      <c r="H2033" t="s">
        <v>8246</v>
      </c>
      <c r="I2033">
        <v>1412706375</v>
      </c>
      <c r="J2033">
        <v>1410114375</v>
      </c>
      <c r="K2033" t="b">
        <v>1</v>
      </c>
      <c r="L2033">
        <v>18</v>
      </c>
      <c r="M2033" t="b">
        <v>1</v>
      </c>
      <c r="N2033" t="s">
        <v>8269</v>
      </c>
      <c r="O2033" s="10" t="s">
        <v>8312</v>
      </c>
      <c r="P2033" t="s">
        <v>8313</v>
      </c>
      <c r="Q2033" s="15">
        <f t="shared" si="93"/>
        <v>41889.768229166664</v>
      </c>
      <c r="R2033" s="17">
        <f t="shared" si="94"/>
        <v>41919.768229166664</v>
      </c>
      <c r="S2033">
        <f t="shared" si="95"/>
        <v>2014</v>
      </c>
    </row>
    <row r="2034" spans="1:19" ht="45" x14ac:dyDescent="0.25">
      <c r="A2034">
        <v>3256</v>
      </c>
      <c r="B2034" s="3" t="s">
        <v>3256</v>
      </c>
      <c r="C2034" s="3" t="s">
        <v>7366</v>
      </c>
      <c r="D2034" s="6">
        <v>10000</v>
      </c>
      <c r="E2034" s="8">
        <v>12806</v>
      </c>
      <c r="F2034" t="s">
        <v>8218</v>
      </c>
      <c r="G2034" t="s">
        <v>8223</v>
      </c>
      <c r="H2034" t="s">
        <v>8245</v>
      </c>
      <c r="I2034">
        <v>1433995140</v>
      </c>
      <c r="J2034">
        <v>1432129577</v>
      </c>
      <c r="K2034" t="b">
        <v>1</v>
      </c>
      <c r="L2034">
        <v>176</v>
      </c>
      <c r="M2034" t="b">
        <v>1</v>
      </c>
      <c r="N2034" t="s">
        <v>8269</v>
      </c>
      <c r="O2034" s="10" t="s">
        <v>8312</v>
      </c>
      <c r="P2034" t="s">
        <v>8313</v>
      </c>
      <c r="Q2034" s="15">
        <f t="shared" si="93"/>
        <v>42144.573807870373</v>
      </c>
      <c r="R2034" s="17">
        <f t="shared" si="94"/>
        <v>42166.165972222225</v>
      </c>
      <c r="S2034">
        <f t="shared" si="95"/>
        <v>2015</v>
      </c>
    </row>
    <row r="2035" spans="1:19" ht="60" x14ac:dyDescent="0.25">
      <c r="A2035">
        <v>3257</v>
      </c>
      <c r="B2035" s="3" t="s">
        <v>3257</v>
      </c>
      <c r="C2035" s="3" t="s">
        <v>7367</v>
      </c>
      <c r="D2035" s="6">
        <v>2000</v>
      </c>
      <c r="E2035" s="8">
        <v>2125.9899999999998</v>
      </c>
      <c r="F2035" t="s">
        <v>8218</v>
      </c>
      <c r="G2035" t="s">
        <v>8224</v>
      </c>
      <c r="H2035" t="s">
        <v>8246</v>
      </c>
      <c r="I2035">
        <v>1487769952</v>
      </c>
      <c r="J2035">
        <v>1485177952</v>
      </c>
      <c r="K2035" t="b">
        <v>0</v>
      </c>
      <c r="L2035">
        <v>41</v>
      </c>
      <c r="M2035" t="b">
        <v>1</v>
      </c>
      <c r="N2035" t="s">
        <v>8269</v>
      </c>
      <c r="O2035" s="10" t="s">
        <v>8312</v>
      </c>
      <c r="P2035" t="s">
        <v>8313</v>
      </c>
      <c r="Q2035" s="15">
        <f t="shared" si="93"/>
        <v>42758.559629629628</v>
      </c>
      <c r="R2035" s="17">
        <f t="shared" si="94"/>
        <v>42788.559629629628</v>
      </c>
      <c r="S2035">
        <f t="shared" si="95"/>
        <v>2017</v>
      </c>
    </row>
    <row r="2036" spans="1:19" ht="45" x14ac:dyDescent="0.25">
      <c r="A2036">
        <v>3258</v>
      </c>
      <c r="B2036" s="3" t="s">
        <v>3258</v>
      </c>
      <c r="C2036" s="3" t="s">
        <v>7368</v>
      </c>
      <c r="D2036" s="6">
        <v>7000</v>
      </c>
      <c r="E2036" s="8">
        <v>7365</v>
      </c>
      <c r="F2036" t="s">
        <v>8218</v>
      </c>
      <c r="G2036" t="s">
        <v>8223</v>
      </c>
      <c r="H2036" t="s">
        <v>8245</v>
      </c>
      <c r="I2036">
        <v>1420751861</v>
      </c>
      <c r="J2036">
        <v>1418159861</v>
      </c>
      <c r="K2036" t="b">
        <v>1</v>
      </c>
      <c r="L2036">
        <v>75</v>
      </c>
      <c r="M2036" t="b">
        <v>1</v>
      </c>
      <c r="N2036" t="s">
        <v>8269</v>
      </c>
      <c r="O2036" s="10" t="s">
        <v>8312</v>
      </c>
      <c r="P2036" t="s">
        <v>8313</v>
      </c>
      <c r="Q2036" s="15">
        <f t="shared" si="93"/>
        <v>41982.887280092589</v>
      </c>
      <c r="R2036" s="17">
        <f t="shared" si="94"/>
        <v>42012.887280092589</v>
      </c>
      <c r="S2036">
        <f t="shared" si="95"/>
        <v>2014</v>
      </c>
    </row>
    <row r="2037" spans="1:19" ht="60" x14ac:dyDescent="0.25">
      <c r="A2037">
        <v>3259</v>
      </c>
      <c r="B2037" s="3" t="s">
        <v>3259</v>
      </c>
      <c r="C2037" s="3" t="s">
        <v>7369</v>
      </c>
      <c r="D2037" s="6">
        <v>23000</v>
      </c>
      <c r="E2037" s="8">
        <v>24418.6</v>
      </c>
      <c r="F2037" t="s">
        <v>8218</v>
      </c>
      <c r="G2037" t="s">
        <v>8223</v>
      </c>
      <c r="H2037" t="s">
        <v>8245</v>
      </c>
      <c r="I2037">
        <v>1475294340</v>
      </c>
      <c r="J2037">
        <v>1472753745</v>
      </c>
      <c r="K2037" t="b">
        <v>1</v>
      </c>
      <c r="L2037">
        <v>97</v>
      </c>
      <c r="M2037" t="b">
        <v>1</v>
      </c>
      <c r="N2037" t="s">
        <v>8269</v>
      </c>
      <c r="O2037" s="10" t="s">
        <v>8312</v>
      </c>
      <c r="P2037" t="s">
        <v>8313</v>
      </c>
      <c r="Q2037" s="15">
        <f t="shared" si="93"/>
        <v>42614.760937500003</v>
      </c>
      <c r="R2037" s="17">
        <f t="shared" si="94"/>
        <v>42644.165972222225</v>
      </c>
      <c r="S2037">
        <f t="shared" si="95"/>
        <v>2016</v>
      </c>
    </row>
    <row r="2038" spans="1:19" ht="45" x14ac:dyDescent="0.25">
      <c r="A2038">
        <v>3260</v>
      </c>
      <c r="B2038" s="3" t="s">
        <v>3260</v>
      </c>
      <c r="C2038" s="3" t="s">
        <v>7370</v>
      </c>
      <c r="D2038" s="6">
        <v>5000</v>
      </c>
      <c r="E2038" s="8">
        <v>5462</v>
      </c>
      <c r="F2038" t="s">
        <v>8218</v>
      </c>
      <c r="G2038" t="s">
        <v>8223</v>
      </c>
      <c r="H2038" t="s">
        <v>8245</v>
      </c>
      <c r="I2038">
        <v>1448903318</v>
      </c>
      <c r="J2038">
        <v>1445875718</v>
      </c>
      <c r="K2038" t="b">
        <v>1</v>
      </c>
      <c r="L2038">
        <v>73</v>
      </c>
      <c r="M2038" t="b">
        <v>1</v>
      </c>
      <c r="N2038" t="s">
        <v>8269</v>
      </c>
      <c r="O2038" s="10" t="s">
        <v>8312</v>
      </c>
      <c r="P2038" t="s">
        <v>8313</v>
      </c>
      <c r="Q2038" s="15">
        <f t="shared" si="93"/>
        <v>42303.672662037032</v>
      </c>
      <c r="R2038" s="17">
        <f t="shared" si="94"/>
        <v>42338.714328703703</v>
      </c>
      <c r="S2038">
        <f t="shared" si="95"/>
        <v>2015</v>
      </c>
    </row>
    <row r="2039" spans="1:19" ht="45" x14ac:dyDescent="0.25">
      <c r="A2039">
        <v>3261</v>
      </c>
      <c r="B2039" s="3" t="s">
        <v>3261</v>
      </c>
      <c r="C2039" s="3" t="s">
        <v>7371</v>
      </c>
      <c r="D2039" s="6">
        <v>3300</v>
      </c>
      <c r="E2039" s="8">
        <v>3315</v>
      </c>
      <c r="F2039" t="s">
        <v>8218</v>
      </c>
      <c r="G2039" t="s">
        <v>8223</v>
      </c>
      <c r="H2039" t="s">
        <v>8245</v>
      </c>
      <c r="I2039">
        <v>1437067476</v>
      </c>
      <c r="J2039">
        <v>1434475476</v>
      </c>
      <c r="K2039" t="b">
        <v>1</v>
      </c>
      <c r="L2039">
        <v>49</v>
      </c>
      <c r="M2039" t="b">
        <v>1</v>
      </c>
      <c r="N2039" t="s">
        <v>8269</v>
      </c>
      <c r="O2039" s="10" t="s">
        <v>8312</v>
      </c>
      <c r="P2039" t="s">
        <v>8313</v>
      </c>
      <c r="Q2039" s="15">
        <f t="shared" si="93"/>
        <v>42171.725416666668</v>
      </c>
      <c r="R2039" s="17">
        <f t="shared" si="94"/>
        <v>42201.725416666668</v>
      </c>
      <c r="S2039">
        <f t="shared" si="95"/>
        <v>2015</v>
      </c>
    </row>
    <row r="2040" spans="1:19" ht="30" x14ac:dyDescent="0.25">
      <c r="A2040">
        <v>3262</v>
      </c>
      <c r="B2040" s="3" t="s">
        <v>3262</v>
      </c>
      <c r="C2040" s="3" t="s">
        <v>7372</v>
      </c>
      <c r="D2040" s="6">
        <v>12200</v>
      </c>
      <c r="E2040" s="8">
        <v>12571</v>
      </c>
      <c r="F2040" t="s">
        <v>8218</v>
      </c>
      <c r="G2040" t="s">
        <v>8223</v>
      </c>
      <c r="H2040" t="s">
        <v>8245</v>
      </c>
      <c r="I2040">
        <v>1419220800</v>
      </c>
      <c r="J2040">
        <v>1416555262</v>
      </c>
      <c r="K2040" t="b">
        <v>1</v>
      </c>
      <c r="L2040">
        <v>134</v>
      </c>
      <c r="M2040" t="b">
        <v>1</v>
      </c>
      <c r="N2040" t="s">
        <v>8269</v>
      </c>
      <c r="O2040" s="10" t="s">
        <v>8312</v>
      </c>
      <c r="P2040" t="s">
        <v>8313</v>
      </c>
      <c r="Q2040" s="15">
        <f t="shared" si="93"/>
        <v>41964.315532407403</v>
      </c>
      <c r="R2040" s="17">
        <f t="shared" si="94"/>
        <v>41995.166666666672</v>
      </c>
      <c r="S2040">
        <f t="shared" si="95"/>
        <v>2014</v>
      </c>
    </row>
    <row r="2041" spans="1:19" ht="45" x14ac:dyDescent="0.25">
      <c r="A2041">
        <v>3263</v>
      </c>
      <c r="B2041" s="3" t="s">
        <v>3263</v>
      </c>
      <c r="C2041" s="3" t="s">
        <v>7373</v>
      </c>
      <c r="D2041" s="6">
        <v>2500</v>
      </c>
      <c r="E2041" s="8">
        <v>2804.16</v>
      </c>
      <c r="F2041" t="s">
        <v>8218</v>
      </c>
      <c r="G2041" t="s">
        <v>8223</v>
      </c>
      <c r="H2041" t="s">
        <v>8245</v>
      </c>
      <c r="I2041">
        <v>1446238800</v>
      </c>
      <c r="J2041">
        <v>1444220588</v>
      </c>
      <c r="K2041" t="b">
        <v>1</v>
      </c>
      <c r="L2041">
        <v>68</v>
      </c>
      <c r="M2041" t="b">
        <v>1</v>
      </c>
      <c r="N2041" t="s">
        <v>8269</v>
      </c>
      <c r="O2041" s="10" t="s">
        <v>8312</v>
      </c>
      <c r="P2041" t="s">
        <v>8313</v>
      </c>
      <c r="Q2041" s="15">
        <f t="shared" si="93"/>
        <v>42284.516064814816</v>
      </c>
      <c r="R2041" s="17">
        <f t="shared" si="94"/>
        <v>42307.875</v>
      </c>
      <c r="S2041">
        <f t="shared" si="95"/>
        <v>2015</v>
      </c>
    </row>
    <row r="2042" spans="1:19" ht="45" x14ac:dyDescent="0.25">
      <c r="A2042">
        <v>3264</v>
      </c>
      <c r="B2042" s="3" t="s">
        <v>3264</v>
      </c>
      <c r="C2042" s="3" t="s">
        <v>7374</v>
      </c>
      <c r="D2042" s="6">
        <v>2500</v>
      </c>
      <c r="E2042" s="8">
        <v>2575</v>
      </c>
      <c r="F2042" t="s">
        <v>8218</v>
      </c>
      <c r="G2042" t="s">
        <v>8223</v>
      </c>
      <c r="H2042" t="s">
        <v>8245</v>
      </c>
      <c r="I2042">
        <v>1422482400</v>
      </c>
      <c r="J2042">
        <v>1421089938</v>
      </c>
      <c r="K2042" t="b">
        <v>1</v>
      </c>
      <c r="L2042">
        <v>49</v>
      </c>
      <c r="M2042" t="b">
        <v>1</v>
      </c>
      <c r="N2042" t="s">
        <v>8269</v>
      </c>
      <c r="O2042" s="10" t="s">
        <v>8312</v>
      </c>
      <c r="P2042" t="s">
        <v>8313</v>
      </c>
      <c r="Q2042" s="15">
        <f t="shared" si="93"/>
        <v>42016.800208333334</v>
      </c>
      <c r="R2042" s="17">
        <f t="shared" si="94"/>
        <v>42032.916666666672</v>
      </c>
      <c r="S2042">
        <f t="shared" si="95"/>
        <v>2015</v>
      </c>
    </row>
    <row r="2043" spans="1:19" ht="45" x14ac:dyDescent="0.25">
      <c r="A2043">
        <v>3265</v>
      </c>
      <c r="B2043" s="3" t="s">
        <v>3265</v>
      </c>
      <c r="C2043" s="3" t="s">
        <v>7375</v>
      </c>
      <c r="D2043" s="6">
        <v>2700</v>
      </c>
      <c r="E2043" s="8">
        <v>4428</v>
      </c>
      <c r="F2043" t="s">
        <v>8218</v>
      </c>
      <c r="G2043" t="s">
        <v>8240</v>
      </c>
      <c r="H2043" t="s">
        <v>8248</v>
      </c>
      <c r="I2043">
        <v>1449162000</v>
      </c>
      <c r="J2043">
        <v>1446570315</v>
      </c>
      <c r="K2043" t="b">
        <v>1</v>
      </c>
      <c r="L2043">
        <v>63</v>
      </c>
      <c r="M2043" t="b">
        <v>1</v>
      </c>
      <c r="N2043" t="s">
        <v>8269</v>
      </c>
      <c r="O2043" s="10" t="s">
        <v>8312</v>
      </c>
      <c r="P2043" t="s">
        <v>8313</v>
      </c>
      <c r="Q2043" s="15">
        <f t="shared" si="93"/>
        <v>42311.711979166663</v>
      </c>
      <c r="R2043" s="17">
        <f t="shared" si="94"/>
        <v>42341.708333333328</v>
      </c>
      <c r="S2043">
        <f t="shared" si="95"/>
        <v>2015</v>
      </c>
    </row>
    <row r="2044" spans="1:19" ht="45" x14ac:dyDescent="0.25">
      <c r="A2044">
        <v>3266</v>
      </c>
      <c r="B2044" s="3" t="s">
        <v>3266</v>
      </c>
      <c r="C2044" s="3" t="s">
        <v>7376</v>
      </c>
      <c r="D2044" s="6">
        <v>6000</v>
      </c>
      <c r="E2044" s="8">
        <v>7877</v>
      </c>
      <c r="F2044" t="s">
        <v>8218</v>
      </c>
      <c r="G2044" t="s">
        <v>8223</v>
      </c>
      <c r="H2044" t="s">
        <v>8245</v>
      </c>
      <c r="I2044">
        <v>1434142800</v>
      </c>
      <c r="J2044">
        <v>1431435122</v>
      </c>
      <c r="K2044" t="b">
        <v>1</v>
      </c>
      <c r="L2044">
        <v>163</v>
      </c>
      <c r="M2044" t="b">
        <v>1</v>
      </c>
      <c r="N2044" t="s">
        <v>8269</v>
      </c>
      <c r="O2044" s="10" t="s">
        <v>8312</v>
      </c>
      <c r="P2044" t="s">
        <v>8313</v>
      </c>
      <c r="Q2044" s="15">
        <f t="shared" si="93"/>
        <v>42136.536134259266</v>
      </c>
      <c r="R2044" s="17">
        <f t="shared" si="94"/>
        <v>42167.875</v>
      </c>
      <c r="S2044">
        <f t="shared" si="95"/>
        <v>2015</v>
      </c>
    </row>
    <row r="2045" spans="1:19" ht="60" x14ac:dyDescent="0.25">
      <c r="A2045">
        <v>3267</v>
      </c>
      <c r="B2045" s="3" t="s">
        <v>3267</v>
      </c>
      <c r="C2045" s="3" t="s">
        <v>7377</v>
      </c>
      <c r="D2045" s="6">
        <v>15000</v>
      </c>
      <c r="E2045" s="8">
        <v>15315</v>
      </c>
      <c r="F2045" t="s">
        <v>8218</v>
      </c>
      <c r="G2045" t="s">
        <v>8223</v>
      </c>
      <c r="H2045" t="s">
        <v>8245</v>
      </c>
      <c r="I2045">
        <v>1437156660</v>
      </c>
      <c r="J2045">
        <v>1434564660</v>
      </c>
      <c r="K2045" t="b">
        <v>1</v>
      </c>
      <c r="L2045">
        <v>288</v>
      </c>
      <c r="M2045" t="b">
        <v>1</v>
      </c>
      <c r="N2045" t="s">
        <v>8269</v>
      </c>
      <c r="O2045" s="10" t="s">
        <v>8312</v>
      </c>
      <c r="P2045" t="s">
        <v>8313</v>
      </c>
      <c r="Q2045" s="15">
        <f t="shared" si="93"/>
        <v>42172.757638888885</v>
      </c>
      <c r="R2045" s="17">
        <f t="shared" si="94"/>
        <v>42202.757638888885</v>
      </c>
      <c r="S2045">
        <f t="shared" si="95"/>
        <v>2015</v>
      </c>
    </row>
    <row r="2046" spans="1:19" ht="45" x14ac:dyDescent="0.25">
      <c r="A2046">
        <v>3268</v>
      </c>
      <c r="B2046" s="3" t="s">
        <v>3268</v>
      </c>
      <c r="C2046" s="3" t="s">
        <v>7378</v>
      </c>
      <c r="D2046" s="6">
        <v>2000</v>
      </c>
      <c r="E2046" s="8">
        <v>2560</v>
      </c>
      <c r="F2046" t="s">
        <v>8218</v>
      </c>
      <c r="G2046" t="s">
        <v>8223</v>
      </c>
      <c r="H2046" t="s">
        <v>8245</v>
      </c>
      <c r="I2046">
        <v>1472074928</v>
      </c>
      <c r="J2046">
        <v>1470692528</v>
      </c>
      <c r="K2046" t="b">
        <v>1</v>
      </c>
      <c r="L2046">
        <v>42</v>
      </c>
      <c r="M2046" t="b">
        <v>1</v>
      </c>
      <c r="N2046" t="s">
        <v>8269</v>
      </c>
      <c r="O2046" s="10" t="s">
        <v>8312</v>
      </c>
      <c r="P2046" t="s">
        <v>8313</v>
      </c>
      <c r="Q2046" s="15">
        <f t="shared" si="93"/>
        <v>42590.90425925926</v>
      </c>
      <c r="R2046" s="17">
        <f t="shared" si="94"/>
        <v>42606.90425925926</v>
      </c>
      <c r="S2046">
        <f t="shared" si="95"/>
        <v>2016</v>
      </c>
    </row>
    <row r="2047" spans="1:19" ht="45" x14ac:dyDescent="0.25">
      <c r="A2047">
        <v>3269</v>
      </c>
      <c r="B2047" s="3" t="s">
        <v>3269</v>
      </c>
      <c r="C2047" s="3" t="s">
        <v>7379</v>
      </c>
      <c r="D2047" s="6">
        <v>8000</v>
      </c>
      <c r="E2047" s="8">
        <v>8120</v>
      </c>
      <c r="F2047" t="s">
        <v>8218</v>
      </c>
      <c r="G2047" t="s">
        <v>8224</v>
      </c>
      <c r="H2047" t="s">
        <v>8246</v>
      </c>
      <c r="I2047">
        <v>1434452400</v>
      </c>
      <c r="J2047">
        <v>1431509397</v>
      </c>
      <c r="K2047" t="b">
        <v>1</v>
      </c>
      <c r="L2047">
        <v>70</v>
      </c>
      <c r="M2047" t="b">
        <v>1</v>
      </c>
      <c r="N2047" t="s">
        <v>8269</v>
      </c>
      <c r="O2047" s="10" t="s">
        <v>8312</v>
      </c>
      <c r="P2047" t="s">
        <v>8313</v>
      </c>
      <c r="Q2047" s="15">
        <f t="shared" si="93"/>
        <v>42137.395798611105</v>
      </c>
      <c r="R2047" s="17">
        <f t="shared" si="94"/>
        <v>42171.458333333328</v>
      </c>
      <c r="S2047">
        <f t="shared" si="95"/>
        <v>2015</v>
      </c>
    </row>
    <row r="2048" spans="1:19" ht="60" x14ac:dyDescent="0.25">
      <c r="A2048">
        <v>3270</v>
      </c>
      <c r="B2048" s="3" t="s">
        <v>3270</v>
      </c>
      <c r="C2048" s="3" t="s">
        <v>7380</v>
      </c>
      <c r="D2048" s="6">
        <v>1800</v>
      </c>
      <c r="E2048" s="8">
        <v>1830</v>
      </c>
      <c r="F2048" t="s">
        <v>8218</v>
      </c>
      <c r="G2048" t="s">
        <v>8224</v>
      </c>
      <c r="H2048" t="s">
        <v>8246</v>
      </c>
      <c r="I2048">
        <v>1436705265</v>
      </c>
      <c r="J2048">
        <v>1434113265</v>
      </c>
      <c r="K2048" t="b">
        <v>1</v>
      </c>
      <c r="L2048">
        <v>30</v>
      </c>
      <c r="M2048" t="b">
        <v>1</v>
      </c>
      <c r="N2048" t="s">
        <v>8269</v>
      </c>
      <c r="O2048" s="10" t="s">
        <v>8312</v>
      </c>
      <c r="P2048" t="s">
        <v>8313</v>
      </c>
      <c r="Q2048" s="15">
        <f t="shared" si="93"/>
        <v>42167.533159722225</v>
      </c>
      <c r="R2048" s="17">
        <f t="shared" si="94"/>
        <v>42197.533159722225</v>
      </c>
      <c r="S2048">
        <f t="shared" si="95"/>
        <v>2015</v>
      </c>
    </row>
    <row r="2049" spans="1:19" ht="30" x14ac:dyDescent="0.25">
      <c r="A2049">
        <v>3271</v>
      </c>
      <c r="B2049" s="3" t="s">
        <v>3271</v>
      </c>
      <c r="C2049" s="3" t="s">
        <v>7381</v>
      </c>
      <c r="D2049" s="6">
        <v>1500</v>
      </c>
      <c r="E2049" s="8">
        <v>1950</v>
      </c>
      <c r="F2049" t="s">
        <v>8218</v>
      </c>
      <c r="G2049" t="s">
        <v>8224</v>
      </c>
      <c r="H2049" t="s">
        <v>8246</v>
      </c>
      <c r="I2049">
        <v>1414927775</v>
      </c>
      <c r="J2049">
        <v>1412332175</v>
      </c>
      <c r="K2049" t="b">
        <v>1</v>
      </c>
      <c r="L2049">
        <v>51</v>
      </c>
      <c r="M2049" t="b">
        <v>1</v>
      </c>
      <c r="N2049" t="s">
        <v>8269</v>
      </c>
      <c r="O2049" s="10" t="s">
        <v>8312</v>
      </c>
      <c r="P2049" t="s">
        <v>8313</v>
      </c>
      <c r="Q2049" s="15">
        <f t="shared" si="93"/>
        <v>41915.437210648146</v>
      </c>
      <c r="R2049" s="17">
        <f t="shared" si="94"/>
        <v>41945.478877314818</v>
      </c>
      <c r="S2049">
        <f t="shared" si="95"/>
        <v>2014</v>
      </c>
    </row>
    <row r="2050" spans="1:19" ht="45" x14ac:dyDescent="0.25">
      <c r="A2050">
        <v>3272</v>
      </c>
      <c r="B2050" s="3" t="s">
        <v>3272</v>
      </c>
      <c r="C2050" s="3" t="s">
        <v>7382</v>
      </c>
      <c r="D2050" s="6">
        <v>10000</v>
      </c>
      <c r="E2050" s="8">
        <v>15443</v>
      </c>
      <c r="F2050" t="s">
        <v>8218</v>
      </c>
      <c r="G2050" t="s">
        <v>8223</v>
      </c>
      <c r="H2050" t="s">
        <v>8245</v>
      </c>
      <c r="I2050">
        <v>1446814809</v>
      </c>
      <c r="J2050">
        <v>1444219209</v>
      </c>
      <c r="K2050" t="b">
        <v>1</v>
      </c>
      <c r="L2050">
        <v>145</v>
      </c>
      <c r="M2050" t="b">
        <v>1</v>
      </c>
      <c r="N2050" t="s">
        <v>8269</v>
      </c>
      <c r="O2050" s="10" t="s">
        <v>8312</v>
      </c>
      <c r="P2050" t="s">
        <v>8313</v>
      </c>
      <c r="Q2050" s="15">
        <f t="shared" ref="Q2050:Q2113" si="96">(((J2050/60)/60)/24)+DATE(1970,1,1)</f>
        <v>42284.500104166669</v>
      </c>
      <c r="R2050" s="17">
        <f t="shared" ref="R2050:R2113" si="97">(((I2050/60)/60)/24)+DATE(1970,1,1)</f>
        <v>42314.541770833333</v>
      </c>
      <c r="S2050">
        <f t="shared" ref="S2050:S2113" si="98">YEAR(Q:Q)</f>
        <v>2015</v>
      </c>
    </row>
    <row r="2051" spans="1:19" ht="60" x14ac:dyDescent="0.25">
      <c r="A2051">
        <v>3273</v>
      </c>
      <c r="B2051" s="3" t="s">
        <v>3273</v>
      </c>
      <c r="C2051" s="3" t="s">
        <v>7383</v>
      </c>
      <c r="D2051" s="6">
        <v>4000</v>
      </c>
      <c r="E2051" s="8">
        <v>4296</v>
      </c>
      <c r="F2051" t="s">
        <v>8218</v>
      </c>
      <c r="G2051" t="s">
        <v>8223</v>
      </c>
      <c r="H2051" t="s">
        <v>8245</v>
      </c>
      <c r="I2051">
        <v>1473879600</v>
      </c>
      <c r="J2051">
        <v>1472498042</v>
      </c>
      <c r="K2051" t="b">
        <v>1</v>
      </c>
      <c r="L2051">
        <v>21</v>
      </c>
      <c r="M2051" t="b">
        <v>1</v>
      </c>
      <c r="N2051" t="s">
        <v>8269</v>
      </c>
      <c r="O2051" s="10" t="s">
        <v>8312</v>
      </c>
      <c r="P2051" t="s">
        <v>8313</v>
      </c>
      <c r="Q2051" s="15">
        <f t="shared" si="96"/>
        <v>42611.801412037035</v>
      </c>
      <c r="R2051" s="17">
        <f t="shared" si="97"/>
        <v>42627.791666666672</v>
      </c>
      <c r="S2051">
        <f t="shared" si="98"/>
        <v>2016</v>
      </c>
    </row>
    <row r="2052" spans="1:19" ht="45" x14ac:dyDescent="0.25">
      <c r="A2052">
        <v>3274</v>
      </c>
      <c r="B2052" s="3" t="s">
        <v>3274</v>
      </c>
      <c r="C2052" s="3" t="s">
        <v>7384</v>
      </c>
      <c r="D2052" s="6">
        <v>15500</v>
      </c>
      <c r="E2052" s="8">
        <v>15705</v>
      </c>
      <c r="F2052" t="s">
        <v>8218</v>
      </c>
      <c r="G2052" t="s">
        <v>8223</v>
      </c>
      <c r="H2052" t="s">
        <v>8245</v>
      </c>
      <c r="I2052">
        <v>1458075600</v>
      </c>
      <c r="J2052">
        <v>1454259272</v>
      </c>
      <c r="K2052" t="b">
        <v>1</v>
      </c>
      <c r="L2052">
        <v>286</v>
      </c>
      <c r="M2052" t="b">
        <v>1</v>
      </c>
      <c r="N2052" t="s">
        <v>8269</v>
      </c>
      <c r="O2052" s="10" t="s">
        <v>8312</v>
      </c>
      <c r="P2052" t="s">
        <v>8313</v>
      </c>
      <c r="Q2052" s="15">
        <f t="shared" si="96"/>
        <v>42400.704537037032</v>
      </c>
      <c r="R2052" s="17">
        <f t="shared" si="97"/>
        <v>42444.875</v>
      </c>
      <c r="S2052">
        <f t="shared" si="98"/>
        <v>2016</v>
      </c>
    </row>
    <row r="2053" spans="1:19" ht="60" x14ac:dyDescent="0.25">
      <c r="A2053">
        <v>3275</v>
      </c>
      <c r="B2053" s="3" t="s">
        <v>3275</v>
      </c>
      <c r="C2053" s="3" t="s">
        <v>7385</v>
      </c>
      <c r="D2053" s="6">
        <v>1800</v>
      </c>
      <c r="E2053" s="8">
        <v>1805</v>
      </c>
      <c r="F2053" t="s">
        <v>8218</v>
      </c>
      <c r="G2053" t="s">
        <v>8223</v>
      </c>
      <c r="H2053" t="s">
        <v>8245</v>
      </c>
      <c r="I2053">
        <v>1423456200</v>
      </c>
      <c r="J2053">
        <v>1421183271</v>
      </c>
      <c r="K2053" t="b">
        <v>1</v>
      </c>
      <c r="L2053">
        <v>12</v>
      </c>
      <c r="M2053" t="b">
        <v>1</v>
      </c>
      <c r="N2053" t="s">
        <v>8269</v>
      </c>
      <c r="O2053" s="10" t="s">
        <v>8312</v>
      </c>
      <c r="P2053" t="s">
        <v>8313</v>
      </c>
      <c r="Q2053" s="15">
        <f t="shared" si="96"/>
        <v>42017.88045138889</v>
      </c>
      <c r="R2053" s="17">
        <f t="shared" si="97"/>
        <v>42044.1875</v>
      </c>
      <c r="S2053">
        <f t="shared" si="98"/>
        <v>2015</v>
      </c>
    </row>
    <row r="2054" spans="1:19" ht="60" x14ac:dyDescent="0.25">
      <c r="A2054">
        <v>3276</v>
      </c>
      <c r="B2054" s="3" t="s">
        <v>3276</v>
      </c>
      <c r="C2054" s="3" t="s">
        <v>7386</v>
      </c>
      <c r="D2054" s="6">
        <v>4500</v>
      </c>
      <c r="E2054" s="8">
        <v>5258</v>
      </c>
      <c r="F2054" t="s">
        <v>8218</v>
      </c>
      <c r="G2054" t="s">
        <v>8228</v>
      </c>
      <c r="H2054" t="s">
        <v>8250</v>
      </c>
      <c r="I2054">
        <v>1459483140</v>
      </c>
      <c r="J2054">
        <v>1456526879</v>
      </c>
      <c r="K2054" t="b">
        <v>1</v>
      </c>
      <c r="L2054">
        <v>100</v>
      </c>
      <c r="M2054" t="b">
        <v>1</v>
      </c>
      <c r="N2054" t="s">
        <v>8269</v>
      </c>
      <c r="O2054" s="10" t="s">
        <v>8312</v>
      </c>
      <c r="P2054" t="s">
        <v>8313</v>
      </c>
      <c r="Q2054" s="15">
        <f t="shared" si="96"/>
        <v>42426.949988425928</v>
      </c>
      <c r="R2054" s="17">
        <f t="shared" si="97"/>
        <v>42461.165972222225</v>
      </c>
      <c r="S2054">
        <f t="shared" si="98"/>
        <v>2016</v>
      </c>
    </row>
    <row r="2055" spans="1:19" ht="60" x14ac:dyDescent="0.25">
      <c r="A2055">
        <v>3277</v>
      </c>
      <c r="B2055" s="3" t="s">
        <v>3277</v>
      </c>
      <c r="C2055" s="3" t="s">
        <v>7387</v>
      </c>
      <c r="D2055" s="6">
        <v>5000</v>
      </c>
      <c r="E2055" s="8">
        <v>5430</v>
      </c>
      <c r="F2055" t="s">
        <v>8218</v>
      </c>
      <c r="G2055" t="s">
        <v>8224</v>
      </c>
      <c r="H2055" t="s">
        <v>8246</v>
      </c>
      <c r="I2055">
        <v>1416331406</v>
      </c>
      <c r="J2055">
        <v>1413735806</v>
      </c>
      <c r="K2055" t="b">
        <v>1</v>
      </c>
      <c r="L2055">
        <v>100</v>
      </c>
      <c r="M2055" t="b">
        <v>1</v>
      </c>
      <c r="N2055" t="s">
        <v>8269</v>
      </c>
      <c r="O2055" s="10" t="s">
        <v>8312</v>
      </c>
      <c r="P2055" t="s">
        <v>8313</v>
      </c>
      <c r="Q2055" s="15">
        <f t="shared" si="96"/>
        <v>41931.682939814818</v>
      </c>
      <c r="R2055" s="17">
        <f t="shared" si="97"/>
        <v>41961.724606481483</v>
      </c>
      <c r="S2055">
        <f t="shared" si="98"/>
        <v>2014</v>
      </c>
    </row>
    <row r="2056" spans="1:19" ht="60" x14ac:dyDescent="0.25">
      <c r="A2056">
        <v>3278</v>
      </c>
      <c r="B2056" s="3" t="s">
        <v>3278</v>
      </c>
      <c r="C2056" s="3" t="s">
        <v>7388</v>
      </c>
      <c r="D2056" s="6">
        <v>2500</v>
      </c>
      <c r="E2056" s="8">
        <v>2585</v>
      </c>
      <c r="F2056" t="s">
        <v>8218</v>
      </c>
      <c r="G2056" t="s">
        <v>8224</v>
      </c>
      <c r="H2056" t="s">
        <v>8246</v>
      </c>
      <c r="I2056">
        <v>1433017303</v>
      </c>
      <c r="J2056">
        <v>1430425303</v>
      </c>
      <c r="K2056" t="b">
        <v>1</v>
      </c>
      <c r="L2056">
        <v>34</v>
      </c>
      <c r="M2056" t="b">
        <v>1</v>
      </c>
      <c r="N2056" t="s">
        <v>8269</v>
      </c>
      <c r="O2056" s="10" t="s">
        <v>8312</v>
      </c>
      <c r="P2056" t="s">
        <v>8313</v>
      </c>
      <c r="Q2056" s="15">
        <f t="shared" si="96"/>
        <v>42124.848414351851</v>
      </c>
      <c r="R2056" s="17">
        <f t="shared" si="97"/>
        <v>42154.848414351851</v>
      </c>
      <c r="S2056">
        <f t="shared" si="98"/>
        <v>2015</v>
      </c>
    </row>
    <row r="2057" spans="1:19" ht="60" x14ac:dyDescent="0.25">
      <c r="A2057">
        <v>3279</v>
      </c>
      <c r="B2057" s="3" t="s">
        <v>3279</v>
      </c>
      <c r="C2057" s="3" t="s">
        <v>7389</v>
      </c>
      <c r="D2057" s="6">
        <v>5800</v>
      </c>
      <c r="E2057" s="8">
        <v>6628</v>
      </c>
      <c r="F2057" t="s">
        <v>8218</v>
      </c>
      <c r="G2057" t="s">
        <v>8223</v>
      </c>
      <c r="H2057" t="s">
        <v>8245</v>
      </c>
      <c r="I2057">
        <v>1459474059</v>
      </c>
      <c r="J2057">
        <v>1456885659</v>
      </c>
      <c r="K2057" t="b">
        <v>0</v>
      </c>
      <c r="L2057">
        <v>63</v>
      </c>
      <c r="M2057" t="b">
        <v>1</v>
      </c>
      <c r="N2057" t="s">
        <v>8269</v>
      </c>
      <c r="O2057" s="10" t="s">
        <v>8312</v>
      </c>
      <c r="P2057" t="s">
        <v>8313</v>
      </c>
      <c r="Q2057" s="15">
        <f t="shared" si="96"/>
        <v>42431.102534722217</v>
      </c>
      <c r="R2057" s="17">
        <f t="shared" si="97"/>
        <v>42461.06086805556</v>
      </c>
      <c r="S2057">
        <f t="shared" si="98"/>
        <v>2016</v>
      </c>
    </row>
    <row r="2058" spans="1:19" ht="60" x14ac:dyDescent="0.25">
      <c r="A2058">
        <v>3280</v>
      </c>
      <c r="B2058" s="3" t="s">
        <v>3280</v>
      </c>
      <c r="C2058" s="3" t="s">
        <v>7390</v>
      </c>
      <c r="D2058" s="6">
        <v>2000</v>
      </c>
      <c r="E2058" s="8">
        <v>2060</v>
      </c>
      <c r="F2058" t="s">
        <v>8218</v>
      </c>
      <c r="G2058" t="s">
        <v>8223</v>
      </c>
      <c r="H2058" t="s">
        <v>8245</v>
      </c>
      <c r="I2058">
        <v>1433134800</v>
      </c>
      <c r="J2058">
        <v>1430158198</v>
      </c>
      <c r="K2058" t="b">
        <v>0</v>
      </c>
      <c r="L2058">
        <v>30</v>
      </c>
      <c r="M2058" t="b">
        <v>1</v>
      </c>
      <c r="N2058" t="s">
        <v>8269</v>
      </c>
      <c r="O2058" s="10" t="s">
        <v>8312</v>
      </c>
      <c r="P2058" t="s">
        <v>8313</v>
      </c>
      <c r="Q2058" s="15">
        <f t="shared" si="96"/>
        <v>42121.756921296299</v>
      </c>
      <c r="R2058" s="17">
        <f t="shared" si="97"/>
        <v>42156.208333333328</v>
      </c>
      <c r="S2058">
        <f t="shared" si="98"/>
        <v>2015</v>
      </c>
    </row>
    <row r="2059" spans="1:19" ht="45" x14ac:dyDescent="0.25">
      <c r="A2059">
        <v>3281</v>
      </c>
      <c r="B2059" s="3" t="s">
        <v>3281</v>
      </c>
      <c r="C2059" s="3" t="s">
        <v>7391</v>
      </c>
      <c r="D2059" s="6">
        <v>5000</v>
      </c>
      <c r="E2059" s="8">
        <v>6080</v>
      </c>
      <c r="F2059" t="s">
        <v>8218</v>
      </c>
      <c r="G2059" t="s">
        <v>8223</v>
      </c>
      <c r="H2059" t="s">
        <v>8245</v>
      </c>
      <c r="I2059">
        <v>1441153705</v>
      </c>
      <c r="J2059">
        <v>1438561705</v>
      </c>
      <c r="K2059" t="b">
        <v>0</v>
      </c>
      <c r="L2059">
        <v>47</v>
      </c>
      <c r="M2059" t="b">
        <v>1</v>
      </c>
      <c r="N2059" t="s">
        <v>8269</v>
      </c>
      <c r="O2059" s="10" t="s">
        <v>8312</v>
      </c>
      <c r="P2059" t="s">
        <v>8313</v>
      </c>
      <c r="Q2059" s="15">
        <f t="shared" si="96"/>
        <v>42219.019733796296</v>
      </c>
      <c r="R2059" s="17">
        <f t="shared" si="97"/>
        <v>42249.019733796296</v>
      </c>
      <c r="S2059">
        <f t="shared" si="98"/>
        <v>2015</v>
      </c>
    </row>
    <row r="2060" spans="1:19" ht="60" x14ac:dyDescent="0.25">
      <c r="A2060">
        <v>3282</v>
      </c>
      <c r="B2060" s="3" t="s">
        <v>3282</v>
      </c>
      <c r="C2060" s="3" t="s">
        <v>7392</v>
      </c>
      <c r="D2060" s="6">
        <v>31000</v>
      </c>
      <c r="E2060" s="8">
        <v>31820.5</v>
      </c>
      <c r="F2060" t="s">
        <v>8218</v>
      </c>
      <c r="G2060" t="s">
        <v>8223</v>
      </c>
      <c r="H2060" t="s">
        <v>8245</v>
      </c>
      <c r="I2060">
        <v>1461904788</v>
      </c>
      <c r="J2060">
        <v>1458103188</v>
      </c>
      <c r="K2060" t="b">
        <v>0</v>
      </c>
      <c r="L2060">
        <v>237</v>
      </c>
      <c r="M2060" t="b">
        <v>1</v>
      </c>
      <c r="N2060" t="s">
        <v>8269</v>
      </c>
      <c r="O2060" s="10" t="s">
        <v>8312</v>
      </c>
      <c r="P2060" t="s">
        <v>8313</v>
      </c>
      <c r="Q2060" s="15">
        <f t="shared" si="96"/>
        <v>42445.19430555556</v>
      </c>
      <c r="R2060" s="17">
        <f t="shared" si="97"/>
        <v>42489.19430555556</v>
      </c>
      <c r="S2060">
        <f t="shared" si="98"/>
        <v>2016</v>
      </c>
    </row>
    <row r="2061" spans="1:19" ht="60" x14ac:dyDescent="0.25">
      <c r="A2061">
        <v>3283</v>
      </c>
      <c r="B2061" s="3" t="s">
        <v>3283</v>
      </c>
      <c r="C2061" s="3" t="s">
        <v>7393</v>
      </c>
      <c r="D2061" s="6">
        <v>800</v>
      </c>
      <c r="E2061" s="8">
        <v>838</v>
      </c>
      <c r="F2061" t="s">
        <v>8218</v>
      </c>
      <c r="G2061" t="s">
        <v>8224</v>
      </c>
      <c r="H2061" t="s">
        <v>8246</v>
      </c>
      <c r="I2061">
        <v>1455138000</v>
      </c>
      <c r="J2061">
        <v>1452448298</v>
      </c>
      <c r="K2061" t="b">
        <v>0</v>
      </c>
      <c r="L2061">
        <v>47</v>
      </c>
      <c r="M2061" t="b">
        <v>1</v>
      </c>
      <c r="N2061" t="s">
        <v>8269</v>
      </c>
      <c r="O2061" s="10" t="s">
        <v>8312</v>
      </c>
      <c r="P2061" t="s">
        <v>8313</v>
      </c>
      <c r="Q2061" s="15">
        <f t="shared" si="96"/>
        <v>42379.74418981481</v>
      </c>
      <c r="R2061" s="17">
        <f t="shared" si="97"/>
        <v>42410.875</v>
      </c>
      <c r="S2061">
        <f t="shared" si="98"/>
        <v>2016</v>
      </c>
    </row>
    <row r="2062" spans="1:19" ht="45" x14ac:dyDescent="0.25">
      <c r="A2062">
        <v>3284</v>
      </c>
      <c r="B2062" s="3" t="s">
        <v>3284</v>
      </c>
      <c r="C2062" s="3" t="s">
        <v>7394</v>
      </c>
      <c r="D2062" s="6">
        <v>3000</v>
      </c>
      <c r="E2062" s="8">
        <v>3048</v>
      </c>
      <c r="F2062" t="s">
        <v>8218</v>
      </c>
      <c r="G2062" t="s">
        <v>8223</v>
      </c>
      <c r="H2062" t="s">
        <v>8245</v>
      </c>
      <c r="I2062">
        <v>1454047140</v>
      </c>
      <c r="J2062">
        <v>1452546853</v>
      </c>
      <c r="K2062" t="b">
        <v>0</v>
      </c>
      <c r="L2062">
        <v>15</v>
      </c>
      <c r="M2062" t="b">
        <v>1</v>
      </c>
      <c r="N2062" t="s">
        <v>8269</v>
      </c>
      <c r="O2062" s="10" t="s">
        <v>8312</v>
      </c>
      <c r="P2062" t="s">
        <v>8313</v>
      </c>
      <c r="Q2062" s="15">
        <f t="shared" si="96"/>
        <v>42380.884872685187</v>
      </c>
      <c r="R2062" s="17">
        <f t="shared" si="97"/>
        <v>42398.249305555553</v>
      </c>
      <c r="S2062">
        <f t="shared" si="98"/>
        <v>2016</v>
      </c>
    </row>
    <row r="2063" spans="1:19" ht="15.75" x14ac:dyDescent="0.25">
      <c r="A2063">
        <v>3285</v>
      </c>
      <c r="B2063" s="3" t="s">
        <v>3285</v>
      </c>
      <c r="C2063" s="3" t="s">
        <v>7395</v>
      </c>
      <c r="D2063" s="6">
        <v>4999</v>
      </c>
      <c r="E2063" s="8">
        <v>5604</v>
      </c>
      <c r="F2063" t="s">
        <v>8218</v>
      </c>
      <c r="G2063" t="s">
        <v>8223</v>
      </c>
      <c r="H2063" t="s">
        <v>8245</v>
      </c>
      <c r="I2063">
        <v>1488258000</v>
      </c>
      <c r="J2063">
        <v>1485556626</v>
      </c>
      <c r="K2063" t="b">
        <v>0</v>
      </c>
      <c r="L2063">
        <v>81</v>
      </c>
      <c r="M2063" t="b">
        <v>1</v>
      </c>
      <c r="N2063" t="s">
        <v>8269</v>
      </c>
      <c r="O2063" s="10" t="s">
        <v>8312</v>
      </c>
      <c r="P2063" t="s">
        <v>8313</v>
      </c>
      <c r="Q2063" s="15">
        <f t="shared" si="96"/>
        <v>42762.942430555559</v>
      </c>
      <c r="R2063" s="17">
        <f t="shared" si="97"/>
        <v>42794.208333333328</v>
      </c>
      <c r="S2063">
        <f t="shared" si="98"/>
        <v>2017</v>
      </c>
    </row>
    <row r="2064" spans="1:19" ht="60" x14ac:dyDescent="0.25">
      <c r="A2064">
        <v>3286</v>
      </c>
      <c r="B2064" s="3" t="s">
        <v>3286</v>
      </c>
      <c r="C2064" s="3" t="s">
        <v>7396</v>
      </c>
      <c r="D2064" s="6">
        <v>15000</v>
      </c>
      <c r="E2064" s="8">
        <v>15265</v>
      </c>
      <c r="F2064" t="s">
        <v>8218</v>
      </c>
      <c r="G2064" t="s">
        <v>8223</v>
      </c>
      <c r="H2064" t="s">
        <v>8245</v>
      </c>
      <c r="I2064">
        <v>1471291782</v>
      </c>
      <c r="J2064">
        <v>1468699782</v>
      </c>
      <c r="K2064" t="b">
        <v>0</v>
      </c>
      <c r="L2064">
        <v>122</v>
      </c>
      <c r="M2064" t="b">
        <v>1</v>
      </c>
      <c r="N2064" t="s">
        <v>8269</v>
      </c>
      <c r="O2064" s="10" t="s">
        <v>8312</v>
      </c>
      <c r="P2064" t="s">
        <v>8313</v>
      </c>
      <c r="Q2064" s="15">
        <f t="shared" si="96"/>
        <v>42567.840069444443</v>
      </c>
      <c r="R2064" s="17">
        <f t="shared" si="97"/>
        <v>42597.840069444443</v>
      </c>
      <c r="S2064">
        <f t="shared" si="98"/>
        <v>2016</v>
      </c>
    </row>
    <row r="2065" spans="1:19" ht="30" x14ac:dyDescent="0.25">
      <c r="A2065">
        <v>3287</v>
      </c>
      <c r="B2065" s="3" t="s">
        <v>3287</v>
      </c>
      <c r="C2065" s="3" t="s">
        <v>7397</v>
      </c>
      <c r="D2065" s="6">
        <v>2500</v>
      </c>
      <c r="E2065" s="8">
        <v>2500</v>
      </c>
      <c r="F2065" t="s">
        <v>8218</v>
      </c>
      <c r="G2065" t="s">
        <v>8228</v>
      </c>
      <c r="H2065" t="s">
        <v>8250</v>
      </c>
      <c r="I2065">
        <v>1448733628</v>
      </c>
      <c r="J2065">
        <v>1446573628</v>
      </c>
      <c r="K2065" t="b">
        <v>0</v>
      </c>
      <c r="L2065">
        <v>34</v>
      </c>
      <c r="M2065" t="b">
        <v>1</v>
      </c>
      <c r="N2065" t="s">
        <v>8269</v>
      </c>
      <c r="O2065" s="10" t="s">
        <v>8312</v>
      </c>
      <c r="P2065" t="s">
        <v>8313</v>
      </c>
      <c r="Q2065" s="15">
        <f t="shared" si="96"/>
        <v>42311.750324074077</v>
      </c>
      <c r="R2065" s="17">
        <f t="shared" si="97"/>
        <v>42336.750324074077</v>
      </c>
      <c r="S2065">
        <f t="shared" si="98"/>
        <v>2015</v>
      </c>
    </row>
    <row r="2066" spans="1:19" ht="60" x14ac:dyDescent="0.25">
      <c r="A2066">
        <v>3288</v>
      </c>
      <c r="B2066" s="3" t="s">
        <v>3288</v>
      </c>
      <c r="C2066" s="3" t="s">
        <v>7398</v>
      </c>
      <c r="D2066" s="6">
        <v>10000</v>
      </c>
      <c r="E2066" s="8">
        <v>10026.49</v>
      </c>
      <c r="F2066" t="s">
        <v>8218</v>
      </c>
      <c r="G2066" t="s">
        <v>8224</v>
      </c>
      <c r="H2066" t="s">
        <v>8246</v>
      </c>
      <c r="I2066">
        <v>1466463600</v>
      </c>
      <c r="J2066">
        <v>1463337315</v>
      </c>
      <c r="K2066" t="b">
        <v>0</v>
      </c>
      <c r="L2066">
        <v>207</v>
      </c>
      <c r="M2066" t="b">
        <v>1</v>
      </c>
      <c r="N2066" t="s">
        <v>8269</v>
      </c>
      <c r="O2066" s="10" t="s">
        <v>8312</v>
      </c>
      <c r="P2066" t="s">
        <v>8313</v>
      </c>
      <c r="Q2066" s="15">
        <f t="shared" si="96"/>
        <v>42505.774479166663</v>
      </c>
      <c r="R2066" s="17">
        <f t="shared" si="97"/>
        <v>42541.958333333328</v>
      </c>
      <c r="S2066">
        <f t="shared" si="98"/>
        <v>2016</v>
      </c>
    </row>
    <row r="2067" spans="1:19" ht="60" x14ac:dyDescent="0.25">
      <c r="A2067">
        <v>3289</v>
      </c>
      <c r="B2067" s="3" t="s">
        <v>3289</v>
      </c>
      <c r="C2067" s="3" t="s">
        <v>7399</v>
      </c>
      <c r="D2067" s="6">
        <v>500</v>
      </c>
      <c r="E2067" s="8">
        <v>665.21</v>
      </c>
      <c r="F2067" t="s">
        <v>8218</v>
      </c>
      <c r="G2067" t="s">
        <v>8224</v>
      </c>
      <c r="H2067" t="s">
        <v>8246</v>
      </c>
      <c r="I2067">
        <v>1487580602</v>
      </c>
      <c r="J2067">
        <v>1485161402</v>
      </c>
      <c r="K2067" t="b">
        <v>0</v>
      </c>
      <c r="L2067">
        <v>25</v>
      </c>
      <c r="M2067" t="b">
        <v>1</v>
      </c>
      <c r="N2067" t="s">
        <v>8269</v>
      </c>
      <c r="O2067" s="10" t="s">
        <v>8312</v>
      </c>
      <c r="P2067" t="s">
        <v>8313</v>
      </c>
      <c r="Q2067" s="15">
        <f t="shared" si="96"/>
        <v>42758.368078703701</v>
      </c>
      <c r="R2067" s="17">
        <f t="shared" si="97"/>
        <v>42786.368078703701</v>
      </c>
      <c r="S2067">
        <f t="shared" si="98"/>
        <v>2017</v>
      </c>
    </row>
    <row r="2068" spans="1:19" ht="75" x14ac:dyDescent="0.25">
      <c r="A2068">
        <v>3290</v>
      </c>
      <c r="B2068" s="3" t="s">
        <v>3290</v>
      </c>
      <c r="C2068" s="3" t="s">
        <v>7400</v>
      </c>
      <c r="D2068" s="6">
        <v>2000</v>
      </c>
      <c r="E2068" s="8">
        <v>2424</v>
      </c>
      <c r="F2068" t="s">
        <v>8218</v>
      </c>
      <c r="G2068" t="s">
        <v>8224</v>
      </c>
      <c r="H2068" t="s">
        <v>8246</v>
      </c>
      <c r="I2068">
        <v>1489234891</v>
      </c>
      <c r="J2068">
        <v>1486642891</v>
      </c>
      <c r="K2068" t="b">
        <v>0</v>
      </c>
      <c r="L2068">
        <v>72</v>
      </c>
      <c r="M2068" t="b">
        <v>1</v>
      </c>
      <c r="N2068" t="s">
        <v>8269</v>
      </c>
      <c r="O2068" s="10" t="s">
        <v>8312</v>
      </c>
      <c r="P2068" t="s">
        <v>8313</v>
      </c>
      <c r="Q2068" s="15">
        <f t="shared" si="96"/>
        <v>42775.51494212963</v>
      </c>
      <c r="R2068" s="17">
        <f t="shared" si="97"/>
        <v>42805.51494212963</v>
      </c>
      <c r="S2068">
        <f t="shared" si="98"/>
        <v>2017</v>
      </c>
    </row>
    <row r="2069" spans="1:19" ht="60" x14ac:dyDescent="0.25">
      <c r="A2069">
        <v>3291</v>
      </c>
      <c r="B2069" s="3" t="s">
        <v>3291</v>
      </c>
      <c r="C2069" s="3" t="s">
        <v>7401</v>
      </c>
      <c r="D2069" s="6">
        <v>500</v>
      </c>
      <c r="E2069" s="8">
        <v>570</v>
      </c>
      <c r="F2069" t="s">
        <v>8218</v>
      </c>
      <c r="G2069" t="s">
        <v>8223</v>
      </c>
      <c r="H2069" t="s">
        <v>8245</v>
      </c>
      <c r="I2069">
        <v>1442462340</v>
      </c>
      <c r="J2069">
        <v>1439743900</v>
      </c>
      <c r="K2069" t="b">
        <v>0</v>
      </c>
      <c r="L2069">
        <v>14</v>
      </c>
      <c r="M2069" t="b">
        <v>1</v>
      </c>
      <c r="N2069" t="s">
        <v>8269</v>
      </c>
      <c r="O2069" s="10" t="s">
        <v>8312</v>
      </c>
      <c r="P2069" t="s">
        <v>8313</v>
      </c>
      <c r="Q2069" s="15">
        <f t="shared" si="96"/>
        <v>42232.702546296292</v>
      </c>
      <c r="R2069" s="17">
        <f t="shared" si="97"/>
        <v>42264.165972222225</v>
      </c>
      <c r="S2069">
        <f t="shared" si="98"/>
        <v>2015</v>
      </c>
    </row>
    <row r="2070" spans="1:19" ht="45" x14ac:dyDescent="0.25">
      <c r="A2070">
        <v>3292</v>
      </c>
      <c r="B2070" s="3" t="s">
        <v>3292</v>
      </c>
      <c r="C2070" s="3" t="s">
        <v>7402</v>
      </c>
      <c r="D2070" s="6">
        <v>101</v>
      </c>
      <c r="E2070" s="8">
        <v>289</v>
      </c>
      <c r="F2070" t="s">
        <v>8218</v>
      </c>
      <c r="G2070" t="s">
        <v>8224</v>
      </c>
      <c r="H2070" t="s">
        <v>8246</v>
      </c>
      <c r="I2070">
        <v>1449257348</v>
      </c>
      <c r="J2070">
        <v>1444069748</v>
      </c>
      <c r="K2070" t="b">
        <v>0</v>
      </c>
      <c r="L2070">
        <v>15</v>
      </c>
      <c r="M2070" t="b">
        <v>1</v>
      </c>
      <c r="N2070" t="s">
        <v>8269</v>
      </c>
      <c r="O2070" s="10" t="s">
        <v>8312</v>
      </c>
      <c r="P2070" t="s">
        <v>8313</v>
      </c>
      <c r="Q2070" s="15">
        <f t="shared" si="96"/>
        <v>42282.770231481481</v>
      </c>
      <c r="R2070" s="17">
        <f t="shared" si="97"/>
        <v>42342.811898148153</v>
      </c>
      <c r="S2070">
        <f t="shared" si="98"/>
        <v>2015</v>
      </c>
    </row>
    <row r="2071" spans="1:19" ht="60" x14ac:dyDescent="0.25">
      <c r="A2071">
        <v>3293</v>
      </c>
      <c r="B2071" s="3" t="s">
        <v>3293</v>
      </c>
      <c r="C2071" s="3" t="s">
        <v>7403</v>
      </c>
      <c r="D2071" s="6">
        <v>4500</v>
      </c>
      <c r="E2071" s="8">
        <v>7670</v>
      </c>
      <c r="F2071" t="s">
        <v>8218</v>
      </c>
      <c r="G2071" t="s">
        <v>8227</v>
      </c>
      <c r="H2071" t="s">
        <v>8249</v>
      </c>
      <c r="I2071">
        <v>1488622352</v>
      </c>
      <c r="J2071">
        <v>1486030352</v>
      </c>
      <c r="K2071" t="b">
        <v>0</v>
      </c>
      <c r="L2071">
        <v>91</v>
      </c>
      <c r="M2071" t="b">
        <v>1</v>
      </c>
      <c r="N2071" t="s">
        <v>8269</v>
      </c>
      <c r="O2071" s="10" t="s">
        <v>8312</v>
      </c>
      <c r="P2071" t="s">
        <v>8313</v>
      </c>
      <c r="Q2071" s="15">
        <f t="shared" si="96"/>
        <v>42768.425370370373</v>
      </c>
      <c r="R2071" s="17">
        <f t="shared" si="97"/>
        <v>42798.425370370373</v>
      </c>
      <c r="S2071">
        <f t="shared" si="98"/>
        <v>2017</v>
      </c>
    </row>
    <row r="2072" spans="1:19" ht="60" x14ac:dyDescent="0.25">
      <c r="A2072">
        <v>3294</v>
      </c>
      <c r="B2072" s="3" t="s">
        <v>3294</v>
      </c>
      <c r="C2072" s="3" t="s">
        <v>7404</v>
      </c>
      <c r="D2072" s="6">
        <v>600</v>
      </c>
      <c r="E2072" s="8">
        <v>710</v>
      </c>
      <c r="F2072" t="s">
        <v>8218</v>
      </c>
      <c r="G2072" t="s">
        <v>8224</v>
      </c>
      <c r="H2072" t="s">
        <v>8246</v>
      </c>
      <c r="I2072">
        <v>1434459554</v>
      </c>
      <c r="J2072">
        <v>1431867554</v>
      </c>
      <c r="K2072" t="b">
        <v>0</v>
      </c>
      <c r="L2072">
        <v>24</v>
      </c>
      <c r="M2072" t="b">
        <v>1</v>
      </c>
      <c r="N2072" t="s">
        <v>8269</v>
      </c>
      <c r="O2072" s="10" t="s">
        <v>8312</v>
      </c>
      <c r="P2072" t="s">
        <v>8313</v>
      </c>
      <c r="Q2072" s="15">
        <f t="shared" si="96"/>
        <v>42141.541134259256</v>
      </c>
      <c r="R2072" s="17">
        <f t="shared" si="97"/>
        <v>42171.541134259256</v>
      </c>
      <c r="S2072">
        <f t="shared" si="98"/>
        <v>2015</v>
      </c>
    </row>
    <row r="2073" spans="1:19" ht="60" x14ac:dyDescent="0.25">
      <c r="A2073">
        <v>3295</v>
      </c>
      <c r="B2073" s="3" t="s">
        <v>3295</v>
      </c>
      <c r="C2073" s="3" t="s">
        <v>7405</v>
      </c>
      <c r="D2073" s="6">
        <v>700</v>
      </c>
      <c r="E2073" s="8">
        <v>720.01</v>
      </c>
      <c r="F2073" t="s">
        <v>8218</v>
      </c>
      <c r="G2073" t="s">
        <v>8224</v>
      </c>
      <c r="H2073" t="s">
        <v>8246</v>
      </c>
      <c r="I2073">
        <v>1474886229</v>
      </c>
      <c r="J2073">
        <v>1472294229</v>
      </c>
      <c r="K2073" t="b">
        <v>0</v>
      </c>
      <c r="L2073">
        <v>27</v>
      </c>
      <c r="M2073" t="b">
        <v>1</v>
      </c>
      <c r="N2073" t="s">
        <v>8269</v>
      </c>
      <c r="O2073" s="10" t="s">
        <v>8312</v>
      </c>
      <c r="P2073" t="s">
        <v>8313</v>
      </c>
      <c r="Q2073" s="15">
        <f t="shared" si="96"/>
        <v>42609.442465277782</v>
      </c>
      <c r="R2073" s="17">
        <f t="shared" si="97"/>
        <v>42639.442465277782</v>
      </c>
      <c r="S2073">
        <f t="shared" si="98"/>
        <v>2016</v>
      </c>
    </row>
    <row r="2074" spans="1:19" ht="60" x14ac:dyDescent="0.25">
      <c r="A2074">
        <v>3296</v>
      </c>
      <c r="B2074" s="3" t="s">
        <v>3296</v>
      </c>
      <c r="C2074" s="3" t="s">
        <v>7406</v>
      </c>
      <c r="D2074" s="6">
        <v>1500</v>
      </c>
      <c r="E2074" s="8">
        <v>2161</v>
      </c>
      <c r="F2074" t="s">
        <v>8218</v>
      </c>
      <c r="G2074" t="s">
        <v>8224</v>
      </c>
      <c r="H2074" t="s">
        <v>8246</v>
      </c>
      <c r="I2074">
        <v>1448229600</v>
      </c>
      <c r="J2074">
        <v>1446401372</v>
      </c>
      <c r="K2074" t="b">
        <v>0</v>
      </c>
      <c r="L2074">
        <v>47</v>
      </c>
      <c r="M2074" t="b">
        <v>1</v>
      </c>
      <c r="N2074" t="s">
        <v>8269</v>
      </c>
      <c r="O2074" s="10" t="s">
        <v>8312</v>
      </c>
      <c r="P2074" t="s">
        <v>8313</v>
      </c>
      <c r="Q2074" s="15">
        <f t="shared" si="96"/>
        <v>42309.756620370375</v>
      </c>
      <c r="R2074" s="17">
        <f t="shared" si="97"/>
        <v>42330.916666666672</v>
      </c>
      <c r="S2074">
        <f t="shared" si="98"/>
        <v>2015</v>
      </c>
    </row>
    <row r="2075" spans="1:19" ht="45" x14ac:dyDescent="0.25">
      <c r="A2075">
        <v>3297</v>
      </c>
      <c r="B2075" s="3" t="s">
        <v>3297</v>
      </c>
      <c r="C2075" s="3" t="s">
        <v>7407</v>
      </c>
      <c r="D2075" s="6">
        <v>5500</v>
      </c>
      <c r="E2075" s="8">
        <v>5504</v>
      </c>
      <c r="F2075" t="s">
        <v>8218</v>
      </c>
      <c r="G2075" t="s">
        <v>8224</v>
      </c>
      <c r="H2075" t="s">
        <v>8246</v>
      </c>
      <c r="I2075">
        <v>1438037940</v>
      </c>
      <c r="J2075">
        <v>1436380256</v>
      </c>
      <c r="K2075" t="b">
        <v>0</v>
      </c>
      <c r="L2075">
        <v>44</v>
      </c>
      <c r="M2075" t="b">
        <v>1</v>
      </c>
      <c r="N2075" t="s">
        <v>8269</v>
      </c>
      <c r="O2075" s="10" t="s">
        <v>8312</v>
      </c>
      <c r="P2075" t="s">
        <v>8313</v>
      </c>
      <c r="Q2075" s="15">
        <f t="shared" si="96"/>
        <v>42193.771481481483</v>
      </c>
      <c r="R2075" s="17">
        <f t="shared" si="97"/>
        <v>42212.957638888889</v>
      </c>
      <c r="S2075">
        <f t="shared" si="98"/>
        <v>2015</v>
      </c>
    </row>
    <row r="2076" spans="1:19" ht="60" x14ac:dyDescent="0.25">
      <c r="A2076">
        <v>3298</v>
      </c>
      <c r="B2076" s="3" t="s">
        <v>3298</v>
      </c>
      <c r="C2076" s="3" t="s">
        <v>7408</v>
      </c>
      <c r="D2076" s="6">
        <v>10000</v>
      </c>
      <c r="E2076" s="8">
        <v>10173</v>
      </c>
      <c r="F2076" t="s">
        <v>8218</v>
      </c>
      <c r="G2076" t="s">
        <v>8223</v>
      </c>
      <c r="H2076" t="s">
        <v>8245</v>
      </c>
      <c r="I2076">
        <v>1442102400</v>
      </c>
      <c r="J2076">
        <v>1440370768</v>
      </c>
      <c r="K2076" t="b">
        <v>0</v>
      </c>
      <c r="L2076">
        <v>72</v>
      </c>
      <c r="M2076" t="b">
        <v>1</v>
      </c>
      <c r="N2076" t="s">
        <v>8269</v>
      </c>
      <c r="O2076" s="10" t="s">
        <v>8312</v>
      </c>
      <c r="P2076" t="s">
        <v>8313</v>
      </c>
      <c r="Q2076" s="15">
        <f t="shared" si="96"/>
        <v>42239.957962962959</v>
      </c>
      <c r="R2076" s="17">
        <f t="shared" si="97"/>
        <v>42260</v>
      </c>
      <c r="S2076">
        <f t="shared" si="98"/>
        <v>2015</v>
      </c>
    </row>
    <row r="2077" spans="1:19" ht="60" x14ac:dyDescent="0.25">
      <c r="A2077">
        <v>3299</v>
      </c>
      <c r="B2077" s="3" t="s">
        <v>3299</v>
      </c>
      <c r="C2077" s="3" t="s">
        <v>7409</v>
      </c>
      <c r="D2077" s="6">
        <v>3000</v>
      </c>
      <c r="E2077" s="8">
        <v>3486</v>
      </c>
      <c r="F2077" t="s">
        <v>8218</v>
      </c>
      <c r="G2077" t="s">
        <v>8223</v>
      </c>
      <c r="H2077" t="s">
        <v>8245</v>
      </c>
      <c r="I2077">
        <v>1444860063</v>
      </c>
      <c r="J2077">
        <v>1442268063</v>
      </c>
      <c r="K2077" t="b">
        <v>0</v>
      </c>
      <c r="L2077">
        <v>63</v>
      </c>
      <c r="M2077" t="b">
        <v>1</v>
      </c>
      <c r="N2077" t="s">
        <v>8269</v>
      </c>
      <c r="O2077" s="10" t="s">
        <v>8312</v>
      </c>
      <c r="P2077" t="s">
        <v>8313</v>
      </c>
      <c r="Q2077" s="15">
        <f t="shared" si="96"/>
        <v>42261.917395833334</v>
      </c>
      <c r="R2077" s="17">
        <f t="shared" si="97"/>
        <v>42291.917395833334</v>
      </c>
      <c r="S2077">
        <f t="shared" si="98"/>
        <v>2015</v>
      </c>
    </row>
    <row r="2078" spans="1:19" ht="45" x14ac:dyDescent="0.25">
      <c r="A2078">
        <v>3300</v>
      </c>
      <c r="B2078" s="3" t="s">
        <v>3300</v>
      </c>
      <c r="C2078" s="3" t="s">
        <v>7410</v>
      </c>
      <c r="D2078" s="6">
        <v>3000</v>
      </c>
      <c r="E2078" s="8">
        <v>4085</v>
      </c>
      <c r="F2078" t="s">
        <v>8218</v>
      </c>
      <c r="G2078" t="s">
        <v>8223</v>
      </c>
      <c r="H2078" t="s">
        <v>8245</v>
      </c>
      <c r="I2078">
        <v>1430329862</v>
      </c>
      <c r="J2078">
        <v>1428515462</v>
      </c>
      <c r="K2078" t="b">
        <v>0</v>
      </c>
      <c r="L2078">
        <v>88</v>
      </c>
      <c r="M2078" t="b">
        <v>1</v>
      </c>
      <c r="N2078" t="s">
        <v>8269</v>
      </c>
      <c r="O2078" s="10" t="s">
        <v>8312</v>
      </c>
      <c r="P2078" t="s">
        <v>8313</v>
      </c>
      <c r="Q2078" s="15">
        <f t="shared" si="96"/>
        <v>42102.743773148148</v>
      </c>
      <c r="R2078" s="17">
        <f t="shared" si="97"/>
        <v>42123.743773148148</v>
      </c>
      <c r="S2078">
        <f t="shared" si="98"/>
        <v>2015</v>
      </c>
    </row>
    <row r="2079" spans="1:19" ht="60" x14ac:dyDescent="0.25">
      <c r="A2079">
        <v>3301</v>
      </c>
      <c r="B2079" s="3" t="s">
        <v>3301</v>
      </c>
      <c r="C2079" s="3" t="s">
        <v>7411</v>
      </c>
      <c r="D2079" s="6">
        <v>3000</v>
      </c>
      <c r="E2079" s="8">
        <v>4004</v>
      </c>
      <c r="F2079" t="s">
        <v>8218</v>
      </c>
      <c r="G2079" t="s">
        <v>8223</v>
      </c>
      <c r="H2079" t="s">
        <v>8245</v>
      </c>
      <c r="I2079">
        <v>1470034740</v>
      </c>
      <c r="J2079">
        <v>1466185176</v>
      </c>
      <c r="K2079" t="b">
        <v>0</v>
      </c>
      <c r="L2079">
        <v>70</v>
      </c>
      <c r="M2079" t="b">
        <v>1</v>
      </c>
      <c r="N2079" t="s">
        <v>8269</v>
      </c>
      <c r="O2079" s="10" t="s">
        <v>8312</v>
      </c>
      <c r="P2079" t="s">
        <v>8313</v>
      </c>
      <c r="Q2079" s="15">
        <f t="shared" si="96"/>
        <v>42538.73583333334</v>
      </c>
      <c r="R2079" s="17">
        <f t="shared" si="97"/>
        <v>42583.290972222225</v>
      </c>
      <c r="S2079">
        <f t="shared" si="98"/>
        <v>2016</v>
      </c>
    </row>
    <row r="2080" spans="1:19" ht="15.75" x14ac:dyDescent="0.25">
      <c r="A2080">
        <v>3302</v>
      </c>
      <c r="B2080" s="3" t="s">
        <v>3302</v>
      </c>
      <c r="C2080" s="3" t="s">
        <v>7412</v>
      </c>
      <c r="D2080" s="6">
        <v>8400</v>
      </c>
      <c r="E2080" s="8">
        <v>8685</v>
      </c>
      <c r="F2080" t="s">
        <v>8218</v>
      </c>
      <c r="G2080" t="s">
        <v>8226</v>
      </c>
      <c r="H2080" t="s">
        <v>8248</v>
      </c>
      <c r="I2080">
        <v>1481099176</v>
      </c>
      <c r="J2080">
        <v>1478507176</v>
      </c>
      <c r="K2080" t="b">
        <v>0</v>
      </c>
      <c r="L2080">
        <v>50</v>
      </c>
      <c r="M2080" t="b">
        <v>1</v>
      </c>
      <c r="N2080" t="s">
        <v>8269</v>
      </c>
      <c r="O2080" s="10" t="s">
        <v>8312</v>
      </c>
      <c r="P2080" t="s">
        <v>8313</v>
      </c>
      <c r="Q2080" s="15">
        <f t="shared" si="96"/>
        <v>42681.35157407407</v>
      </c>
      <c r="R2080" s="17">
        <f t="shared" si="97"/>
        <v>42711.35157407407</v>
      </c>
      <c r="S2080">
        <f t="shared" si="98"/>
        <v>2016</v>
      </c>
    </row>
    <row r="2081" spans="1:19" ht="60" x14ac:dyDescent="0.25">
      <c r="A2081">
        <v>3303</v>
      </c>
      <c r="B2081" s="3" t="s">
        <v>3303</v>
      </c>
      <c r="C2081" s="3" t="s">
        <v>7413</v>
      </c>
      <c r="D2081" s="6">
        <v>1800</v>
      </c>
      <c r="E2081" s="8">
        <v>2086</v>
      </c>
      <c r="F2081" t="s">
        <v>8218</v>
      </c>
      <c r="G2081" t="s">
        <v>8223</v>
      </c>
      <c r="H2081" t="s">
        <v>8245</v>
      </c>
      <c r="I2081">
        <v>1427553484</v>
      </c>
      <c r="J2081">
        <v>1424533084</v>
      </c>
      <c r="K2081" t="b">
        <v>0</v>
      </c>
      <c r="L2081">
        <v>35</v>
      </c>
      <c r="M2081" t="b">
        <v>1</v>
      </c>
      <c r="N2081" t="s">
        <v>8269</v>
      </c>
      <c r="O2081" s="10" t="s">
        <v>8312</v>
      </c>
      <c r="P2081" t="s">
        <v>8313</v>
      </c>
      <c r="Q2081" s="15">
        <f t="shared" si="96"/>
        <v>42056.65143518518</v>
      </c>
      <c r="R2081" s="17">
        <f t="shared" si="97"/>
        <v>42091.609768518523</v>
      </c>
      <c r="S2081">
        <f t="shared" si="98"/>
        <v>2015</v>
      </c>
    </row>
    <row r="2082" spans="1:19" ht="45" x14ac:dyDescent="0.25">
      <c r="A2082">
        <v>3304</v>
      </c>
      <c r="B2082" s="3" t="s">
        <v>3304</v>
      </c>
      <c r="C2082" s="3" t="s">
        <v>7414</v>
      </c>
      <c r="D2082" s="6">
        <v>15000</v>
      </c>
      <c r="E2082" s="8">
        <v>15677.5</v>
      </c>
      <c r="F2082" t="s">
        <v>8218</v>
      </c>
      <c r="G2082" t="s">
        <v>8223</v>
      </c>
      <c r="H2082" t="s">
        <v>8245</v>
      </c>
      <c r="I2082">
        <v>1482418752</v>
      </c>
      <c r="J2082">
        <v>1479826752</v>
      </c>
      <c r="K2082" t="b">
        <v>0</v>
      </c>
      <c r="L2082">
        <v>175</v>
      </c>
      <c r="M2082" t="b">
        <v>1</v>
      </c>
      <c r="N2082" t="s">
        <v>8269</v>
      </c>
      <c r="O2082" s="10" t="s">
        <v>8312</v>
      </c>
      <c r="P2082" t="s">
        <v>8313</v>
      </c>
      <c r="Q2082" s="15">
        <f t="shared" si="96"/>
        <v>42696.624444444446</v>
      </c>
      <c r="R2082" s="17">
        <f t="shared" si="97"/>
        <v>42726.624444444446</v>
      </c>
      <c r="S2082">
        <f t="shared" si="98"/>
        <v>2016</v>
      </c>
    </row>
    <row r="2083" spans="1:19" ht="60" x14ac:dyDescent="0.25">
      <c r="A2083">
        <v>3305</v>
      </c>
      <c r="B2083" s="3" t="s">
        <v>3305</v>
      </c>
      <c r="C2083" s="3" t="s">
        <v>7415</v>
      </c>
      <c r="D2083" s="6">
        <v>4000</v>
      </c>
      <c r="E2083" s="8">
        <v>4081</v>
      </c>
      <c r="F2083" t="s">
        <v>8218</v>
      </c>
      <c r="G2083" t="s">
        <v>8223</v>
      </c>
      <c r="H2083" t="s">
        <v>8245</v>
      </c>
      <c r="I2083">
        <v>1438374748</v>
      </c>
      <c r="J2083">
        <v>1435782748</v>
      </c>
      <c r="K2083" t="b">
        <v>0</v>
      </c>
      <c r="L2083">
        <v>20</v>
      </c>
      <c r="M2083" t="b">
        <v>1</v>
      </c>
      <c r="N2083" t="s">
        <v>8269</v>
      </c>
      <c r="O2083" s="10" t="s">
        <v>8312</v>
      </c>
      <c r="P2083" t="s">
        <v>8313</v>
      </c>
      <c r="Q2083" s="15">
        <f t="shared" si="96"/>
        <v>42186.855879629627</v>
      </c>
      <c r="R2083" s="17">
        <f t="shared" si="97"/>
        <v>42216.855879629627</v>
      </c>
      <c r="S2083">
        <f t="shared" si="98"/>
        <v>2015</v>
      </c>
    </row>
    <row r="2084" spans="1:19" ht="60" x14ac:dyDescent="0.25">
      <c r="A2084">
        <v>3306</v>
      </c>
      <c r="B2084" s="3" t="s">
        <v>3306</v>
      </c>
      <c r="C2084" s="3" t="s">
        <v>7416</v>
      </c>
      <c r="D2084" s="6">
        <v>1500</v>
      </c>
      <c r="E2084" s="8">
        <v>2630</v>
      </c>
      <c r="F2084" t="s">
        <v>8218</v>
      </c>
      <c r="G2084" t="s">
        <v>8223</v>
      </c>
      <c r="H2084" t="s">
        <v>8245</v>
      </c>
      <c r="I2084">
        <v>1465527600</v>
      </c>
      <c r="J2084">
        <v>1462252542</v>
      </c>
      <c r="K2084" t="b">
        <v>0</v>
      </c>
      <c r="L2084">
        <v>54</v>
      </c>
      <c r="M2084" t="b">
        <v>1</v>
      </c>
      <c r="N2084" t="s">
        <v>8269</v>
      </c>
      <c r="O2084" s="10" t="s">
        <v>8312</v>
      </c>
      <c r="P2084" t="s">
        <v>8313</v>
      </c>
      <c r="Q2084" s="15">
        <f t="shared" si="96"/>
        <v>42493.219236111108</v>
      </c>
      <c r="R2084" s="17">
        <f t="shared" si="97"/>
        <v>42531.125</v>
      </c>
      <c r="S2084">
        <f t="shared" si="98"/>
        <v>2016</v>
      </c>
    </row>
    <row r="2085" spans="1:19" ht="60" x14ac:dyDescent="0.25">
      <c r="A2085">
        <v>3307</v>
      </c>
      <c r="B2085" s="3" t="s">
        <v>3307</v>
      </c>
      <c r="C2085" s="3" t="s">
        <v>7417</v>
      </c>
      <c r="D2085" s="6">
        <v>1000</v>
      </c>
      <c r="E2085" s="8">
        <v>1066.8</v>
      </c>
      <c r="F2085" t="s">
        <v>8218</v>
      </c>
      <c r="G2085" t="s">
        <v>8223</v>
      </c>
      <c r="H2085" t="s">
        <v>8245</v>
      </c>
      <c r="I2085">
        <v>1463275339</v>
      </c>
      <c r="J2085">
        <v>1460683339</v>
      </c>
      <c r="K2085" t="b">
        <v>0</v>
      </c>
      <c r="L2085">
        <v>20</v>
      </c>
      <c r="M2085" t="b">
        <v>1</v>
      </c>
      <c r="N2085" t="s">
        <v>8269</v>
      </c>
      <c r="O2085" s="10" t="s">
        <v>8312</v>
      </c>
      <c r="P2085" t="s">
        <v>8313</v>
      </c>
      <c r="Q2085" s="15">
        <f t="shared" si="96"/>
        <v>42475.057164351849</v>
      </c>
      <c r="R2085" s="17">
        <f t="shared" si="97"/>
        <v>42505.057164351849</v>
      </c>
      <c r="S2085">
        <f t="shared" si="98"/>
        <v>2016</v>
      </c>
    </row>
    <row r="2086" spans="1:19" ht="45" x14ac:dyDescent="0.25">
      <c r="A2086">
        <v>3308</v>
      </c>
      <c r="B2086" s="3" t="s">
        <v>3308</v>
      </c>
      <c r="C2086" s="3" t="s">
        <v>7418</v>
      </c>
      <c r="D2086" s="6">
        <v>3500</v>
      </c>
      <c r="E2086" s="8">
        <v>4280</v>
      </c>
      <c r="F2086" t="s">
        <v>8218</v>
      </c>
      <c r="G2086" t="s">
        <v>8223</v>
      </c>
      <c r="H2086" t="s">
        <v>8245</v>
      </c>
      <c r="I2086">
        <v>1460581365</v>
      </c>
      <c r="J2086">
        <v>1458766965</v>
      </c>
      <c r="K2086" t="b">
        <v>0</v>
      </c>
      <c r="L2086">
        <v>57</v>
      </c>
      <c r="M2086" t="b">
        <v>1</v>
      </c>
      <c r="N2086" t="s">
        <v>8269</v>
      </c>
      <c r="O2086" s="10" t="s">
        <v>8312</v>
      </c>
      <c r="P2086" t="s">
        <v>8313</v>
      </c>
      <c r="Q2086" s="15">
        <f t="shared" si="96"/>
        <v>42452.876909722225</v>
      </c>
      <c r="R2086" s="17">
        <f t="shared" si="97"/>
        <v>42473.876909722225</v>
      </c>
      <c r="S2086">
        <f t="shared" si="98"/>
        <v>2016</v>
      </c>
    </row>
    <row r="2087" spans="1:19" ht="30" x14ac:dyDescent="0.25">
      <c r="A2087">
        <v>3309</v>
      </c>
      <c r="B2087" s="3" t="s">
        <v>3309</v>
      </c>
      <c r="C2087" s="3" t="s">
        <v>7419</v>
      </c>
      <c r="D2087" s="6">
        <v>350</v>
      </c>
      <c r="E2087" s="8">
        <v>558</v>
      </c>
      <c r="F2087" t="s">
        <v>8218</v>
      </c>
      <c r="G2087" t="s">
        <v>8224</v>
      </c>
      <c r="H2087" t="s">
        <v>8246</v>
      </c>
      <c r="I2087">
        <v>1476632178</v>
      </c>
      <c r="J2087">
        <v>1473953778</v>
      </c>
      <c r="K2087" t="b">
        <v>0</v>
      </c>
      <c r="L2087">
        <v>31</v>
      </c>
      <c r="M2087" t="b">
        <v>1</v>
      </c>
      <c r="N2087" t="s">
        <v>8269</v>
      </c>
      <c r="O2087" s="10" t="s">
        <v>8312</v>
      </c>
      <c r="P2087" t="s">
        <v>8313</v>
      </c>
      <c r="Q2087" s="15">
        <f t="shared" si="96"/>
        <v>42628.650208333333</v>
      </c>
      <c r="R2087" s="17">
        <f t="shared" si="97"/>
        <v>42659.650208333333</v>
      </c>
      <c r="S2087">
        <f t="shared" si="98"/>
        <v>2016</v>
      </c>
    </row>
    <row r="2088" spans="1:19" ht="45" x14ac:dyDescent="0.25">
      <c r="A2088">
        <v>3310</v>
      </c>
      <c r="B2088" s="3" t="s">
        <v>3310</v>
      </c>
      <c r="C2088" s="3" t="s">
        <v>7420</v>
      </c>
      <c r="D2088" s="6">
        <v>6500</v>
      </c>
      <c r="E2088" s="8">
        <v>6505</v>
      </c>
      <c r="F2088" t="s">
        <v>8218</v>
      </c>
      <c r="G2088" t="s">
        <v>8223</v>
      </c>
      <c r="H2088" t="s">
        <v>8245</v>
      </c>
      <c r="I2088">
        <v>1444169825</v>
      </c>
      <c r="J2088">
        <v>1441577825</v>
      </c>
      <c r="K2088" t="b">
        <v>0</v>
      </c>
      <c r="L2088">
        <v>31</v>
      </c>
      <c r="M2088" t="b">
        <v>1</v>
      </c>
      <c r="N2088" t="s">
        <v>8269</v>
      </c>
      <c r="O2088" s="10" t="s">
        <v>8312</v>
      </c>
      <c r="P2088" t="s">
        <v>8313</v>
      </c>
      <c r="Q2088" s="15">
        <f t="shared" si="96"/>
        <v>42253.928530092591</v>
      </c>
      <c r="R2088" s="17">
        <f t="shared" si="97"/>
        <v>42283.928530092591</v>
      </c>
      <c r="S2088">
        <f t="shared" si="98"/>
        <v>2015</v>
      </c>
    </row>
    <row r="2089" spans="1:19" ht="45" x14ac:dyDescent="0.25">
      <c r="A2089">
        <v>3311</v>
      </c>
      <c r="B2089" s="3" t="s">
        <v>3311</v>
      </c>
      <c r="C2089" s="3" t="s">
        <v>7421</v>
      </c>
      <c r="D2089" s="6">
        <v>2500</v>
      </c>
      <c r="E2089" s="8">
        <v>2746</v>
      </c>
      <c r="F2089" t="s">
        <v>8218</v>
      </c>
      <c r="G2089" t="s">
        <v>8223</v>
      </c>
      <c r="H2089" t="s">
        <v>8245</v>
      </c>
      <c r="I2089">
        <v>1445065210</v>
      </c>
      <c r="J2089">
        <v>1442473210</v>
      </c>
      <c r="K2089" t="b">
        <v>0</v>
      </c>
      <c r="L2089">
        <v>45</v>
      </c>
      <c r="M2089" t="b">
        <v>1</v>
      </c>
      <c r="N2089" t="s">
        <v>8269</v>
      </c>
      <c r="O2089" s="10" t="s">
        <v>8312</v>
      </c>
      <c r="P2089" t="s">
        <v>8313</v>
      </c>
      <c r="Q2089" s="15">
        <f t="shared" si="96"/>
        <v>42264.29178240741</v>
      </c>
      <c r="R2089" s="17">
        <f t="shared" si="97"/>
        <v>42294.29178240741</v>
      </c>
      <c r="S2089">
        <f t="shared" si="98"/>
        <v>2015</v>
      </c>
    </row>
    <row r="2090" spans="1:19" ht="60" x14ac:dyDescent="0.25">
      <c r="A2090">
        <v>3312</v>
      </c>
      <c r="B2090" s="3" t="s">
        <v>3312</v>
      </c>
      <c r="C2090" s="3" t="s">
        <v>7422</v>
      </c>
      <c r="D2090" s="6">
        <v>2500</v>
      </c>
      <c r="E2090" s="8">
        <v>2501</v>
      </c>
      <c r="F2090" t="s">
        <v>8218</v>
      </c>
      <c r="G2090" t="s">
        <v>8223</v>
      </c>
      <c r="H2090" t="s">
        <v>8245</v>
      </c>
      <c r="I2090">
        <v>1478901600</v>
      </c>
      <c r="J2090">
        <v>1477077946</v>
      </c>
      <c r="K2090" t="b">
        <v>0</v>
      </c>
      <c r="L2090">
        <v>41</v>
      </c>
      <c r="M2090" t="b">
        <v>1</v>
      </c>
      <c r="N2090" t="s">
        <v>8269</v>
      </c>
      <c r="O2090" s="10" t="s">
        <v>8312</v>
      </c>
      <c r="P2090" t="s">
        <v>8313</v>
      </c>
      <c r="Q2090" s="15">
        <f t="shared" si="96"/>
        <v>42664.809560185182</v>
      </c>
      <c r="R2090" s="17">
        <f t="shared" si="97"/>
        <v>42685.916666666672</v>
      </c>
      <c r="S2090">
        <f t="shared" si="98"/>
        <v>2016</v>
      </c>
    </row>
    <row r="2091" spans="1:19" ht="45" x14ac:dyDescent="0.25">
      <c r="A2091">
        <v>3313</v>
      </c>
      <c r="B2091" s="3" t="s">
        <v>3313</v>
      </c>
      <c r="C2091" s="3" t="s">
        <v>7423</v>
      </c>
      <c r="D2091" s="6">
        <v>2000</v>
      </c>
      <c r="E2091" s="8">
        <v>2321</v>
      </c>
      <c r="F2091" t="s">
        <v>8218</v>
      </c>
      <c r="G2091" t="s">
        <v>8223</v>
      </c>
      <c r="H2091" t="s">
        <v>8245</v>
      </c>
      <c r="I2091">
        <v>1453856400</v>
      </c>
      <c r="J2091">
        <v>1452664317</v>
      </c>
      <c r="K2091" t="b">
        <v>0</v>
      </c>
      <c r="L2091">
        <v>29</v>
      </c>
      <c r="M2091" t="b">
        <v>1</v>
      </c>
      <c r="N2091" t="s">
        <v>8269</v>
      </c>
      <c r="O2091" s="10" t="s">
        <v>8312</v>
      </c>
      <c r="P2091" t="s">
        <v>8313</v>
      </c>
      <c r="Q2091" s="15">
        <f t="shared" si="96"/>
        <v>42382.244409722218</v>
      </c>
      <c r="R2091" s="17">
        <f t="shared" si="97"/>
        <v>42396.041666666672</v>
      </c>
      <c r="S2091">
        <f t="shared" si="98"/>
        <v>2016</v>
      </c>
    </row>
    <row r="2092" spans="1:19" ht="60" x14ac:dyDescent="0.25">
      <c r="A2092">
        <v>3314</v>
      </c>
      <c r="B2092" s="3" t="s">
        <v>3314</v>
      </c>
      <c r="C2092" s="3" t="s">
        <v>7424</v>
      </c>
      <c r="D2092" s="6">
        <v>800</v>
      </c>
      <c r="E2092" s="8">
        <v>1686</v>
      </c>
      <c r="F2092" t="s">
        <v>8218</v>
      </c>
      <c r="G2092" t="s">
        <v>8224</v>
      </c>
      <c r="H2092" t="s">
        <v>8246</v>
      </c>
      <c r="I2092">
        <v>1431115500</v>
      </c>
      <c r="J2092">
        <v>1428733511</v>
      </c>
      <c r="K2092" t="b">
        <v>0</v>
      </c>
      <c r="L2092">
        <v>58</v>
      </c>
      <c r="M2092" t="b">
        <v>1</v>
      </c>
      <c r="N2092" t="s">
        <v>8269</v>
      </c>
      <c r="O2092" s="10" t="s">
        <v>8312</v>
      </c>
      <c r="P2092" t="s">
        <v>8313</v>
      </c>
      <c r="Q2092" s="15">
        <f t="shared" si="96"/>
        <v>42105.267488425925</v>
      </c>
      <c r="R2092" s="17">
        <f t="shared" si="97"/>
        <v>42132.836805555555</v>
      </c>
      <c r="S2092">
        <f t="shared" si="98"/>
        <v>2015</v>
      </c>
    </row>
    <row r="2093" spans="1:19" ht="45" x14ac:dyDescent="0.25">
      <c r="A2093">
        <v>3315</v>
      </c>
      <c r="B2093" s="3" t="s">
        <v>3315</v>
      </c>
      <c r="C2093" s="3" t="s">
        <v>7425</v>
      </c>
      <c r="D2093" s="6">
        <v>4000</v>
      </c>
      <c r="E2093" s="8">
        <v>4400</v>
      </c>
      <c r="F2093" t="s">
        <v>8218</v>
      </c>
      <c r="G2093" t="s">
        <v>8224</v>
      </c>
      <c r="H2093" t="s">
        <v>8246</v>
      </c>
      <c r="I2093">
        <v>1462519041</v>
      </c>
      <c r="J2093">
        <v>1459927041</v>
      </c>
      <c r="K2093" t="b">
        <v>0</v>
      </c>
      <c r="L2093">
        <v>89</v>
      </c>
      <c r="M2093" t="b">
        <v>1</v>
      </c>
      <c r="N2093" t="s">
        <v>8269</v>
      </c>
      <c r="O2093" s="10" t="s">
        <v>8312</v>
      </c>
      <c r="P2093" t="s">
        <v>8313</v>
      </c>
      <c r="Q2093" s="15">
        <f t="shared" si="96"/>
        <v>42466.303715277783</v>
      </c>
      <c r="R2093" s="17">
        <f t="shared" si="97"/>
        <v>42496.303715277783</v>
      </c>
      <c r="S2093">
        <f t="shared" si="98"/>
        <v>2016</v>
      </c>
    </row>
    <row r="2094" spans="1:19" ht="75" x14ac:dyDescent="0.25">
      <c r="A2094">
        <v>3316</v>
      </c>
      <c r="B2094" s="3" t="s">
        <v>3316</v>
      </c>
      <c r="C2094" s="3" t="s">
        <v>7426</v>
      </c>
      <c r="D2094" s="6">
        <v>11737</v>
      </c>
      <c r="E2094" s="8">
        <v>11747.18</v>
      </c>
      <c r="F2094" t="s">
        <v>8218</v>
      </c>
      <c r="G2094" t="s">
        <v>8223</v>
      </c>
      <c r="H2094" t="s">
        <v>8245</v>
      </c>
      <c r="I2094">
        <v>1407506040</v>
      </c>
      <c r="J2094">
        <v>1404680075</v>
      </c>
      <c r="K2094" t="b">
        <v>0</v>
      </c>
      <c r="L2094">
        <v>125</v>
      </c>
      <c r="M2094" t="b">
        <v>1</v>
      </c>
      <c r="N2094" t="s">
        <v>8269</v>
      </c>
      <c r="O2094" s="10" t="s">
        <v>8312</v>
      </c>
      <c r="P2094" t="s">
        <v>8313</v>
      </c>
      <c r="Q2094" s="15">
        <f t="shared" si="96"/>
        <v>41826.871238425927</v>
      </c>
      <c r="R2094" s="17">
        <f t="shared" si="97"/>
        <v>41859.57916666667</v>
      </c>
      <c r="S2094">
        <f t="shared" si="98"/>
        <v>2014</v>
      </c>
    </row>
    <row r="2095" spans="1:19" ht="45" x14ac:dyDescent="0.25">
      <c r="A2095">
        <v>3317</v>
      </c>
      <c r="B2095" s="3" t="s">
        <v>3317</v>
      </c>
      <c r="C2095" s="3" t="s">
        <v>7427</v>
      </c>
      <c r="D2095" s="6">
        <v>1050</v>
      </c>
      <c r="E2095" s="8">
        <v>1115</v>
      </c>
      <c r="F2095" t="s">
        <v>8218</v>
      </c>
      <c r="G2095" t="s">
        <v>8223</v>
      </c>
      <c r="H2095" t="s">
        <v>8245</v>
      </c>
      <c r="I2095">
        <v>1465347424</v>
      </c>
      <c r="J2095">
        <v>1462755424</v>
      </c>
      <c r="K2095" t="b">
        <v>0</v>
      </c>
      <c r="L2095">
        <v>18</v>
      </c>
      <c r="M2095" t="b">
        <v>1</v>
      </c>
      <c r="N2095" t="s">
        <v>8269</v>
      </c>
      <c r="O2095" s="10" t="s">
        <v>8312</v>
      </c>
      <c r="P2095" t="s">
        <v>8313</v>
      </c>
      <c r="Q2095" s="15">
        <f t="shared" si="96"/>
        <v>42499.039629629624</v>
      </c>
      <c r="R2095" s="17">
        <f t="shared" si="97"/>
        <v>42529.039629629624</v>
      </c>
      <c r="S2095">
        <f t="shared" si="98"/>
        <v>2016</v>
      </c>
    </row>
    <row r="2096" spans="1:19" ht="30" x14ac:dyDescent="0.25">
      <c r="A2096">
        <v>3318</v>
      </c>
      <c r="B2096" s="3" t="s">
        <v>3318</v>
      </c>
      <c r="C2096" s="3" t="s">
        <v>7428</v>
      </c>
      <c r="D2096" s="6">
        <v>2000</v>
      </c>
      <c r="E2096" s="8">
        <v>2512</v>
      </c>
      <c r="F2096" t="s">
        <v>8218</v>
      </c>
      <c r="G2096" t="s">
        <v>8228</v>
      </c>
      <c r="H2096" t="s">
        <v>8250</v>
      </c>
      <c r="I2096">
        <v>1460341800</v>
      </c>
      <c r="J2096">
        <v>1456902893</v>
      </c>
      <c r="K2096" t="b">
        <v>0</v>
      </c>
      <c r="L2096">
        <v>32</v>
      </c>
      <c r="M2096" t="b">
        <v>1</v>
      </c>
      <c r="N2096" t="s">
        <v>8269</v>
      </c>
      <c r="O2096" s="10" t="s">
        <v>8312</v>
      </c>
      <c r="P2096" t="s">
        <v>8313</v>
      </c>
      <c r="Q2096" s="15">
        <f t="shared" si="96"/>
        <v>42431.302002314813</v>
      </c>
      <c r="R2096" s="17">
        <f t="shared" si="97"/>
        <v>42471.104166666672</v>
      </c>
      <c r="S2096">
        <f t="shared" si="98"/>
        <v>2016</v>
      </c>
    </row>
    <row r="2097" spans="1:19" ht="60" x14ac:dyDescent="0.25">
      <c r="A2097">
        <v>3319</v>
      </c>
      <c r="B2097" s="3" t="s">
        <v>3319</v>
      </c>
      <c r="C2097" s="3" t="s">
        <v>7429</v>
      </c>
      <c r="D2097" s="6">
        <v>500</v>
      </c>
      <c r="E2097" s="8">
        <v>540</v>
      </c>
      <c r="F2097" t="s">
        <v>8218</v>
      </c>
      <c r="G2097" t="s">
        <v>8224</v>
      </c>
      <c r="H2097" t="s">
        <v>8246</v>
      </c>
      <c r="I2097">
        <v>1422712986</v>
      </c>
      <c r="J2097">
        <v>1418824986</v>
      </c>
      <c r="K2097" t="b">
        <v>0</v>
      </c>
      <c r="L2097">
        <v>16</v>
      </c>
      <c r="M2097" t="b">
        <v>1</v>
      </c>
      <c r="N2097" t="s">
        <v>8269</v>
      </c>
      <c r="O2097" s="10" t="s">
        <v>8312</v>
      </c>
      <c r="P2097" t="s">
        <v>8313</v>
      </c>
      <c r="Q2097" s="15">
        <f t="shared" si="96"/>
        <v>41990.585486111115</v>
      </c>
      <c r="R2097" s="17">
        <f t="shared" si="97"/>
        <v>42035.585486111115</v>
      </c>
      <c r="S2097">
        <f t="shared" si="98"/>
        <v>2014</v>
      </c>
    </row>
    <row r="2098" spans="1:19" ht="45" x14ac:dyDescent="0.25">
      <c r="A2098">
        <v>3320</v>
      </c>
      <c r="B2098" s="3" t="s">
        <v>3320</v>
      </c>
      <c r="C2098" s="3" t="s">
        <v>7430</v>
      </c>
      <c r="D2098" s="6">
        <v>2500</v>
      </c>
      <c r="E2098" s="8">
        <v>2525</v>
      </c>
      <c r="F2098" t="s">
        <v>8218</v>
      </c>
      <c r="G2098" t="s">
        <v>8223</v>
      </c>
      <c r="H2098" t="s">
        <v>8245</v>
      </c>
      <c r="I2098">
        <v>1466557557</v>
      </c>
      <c r="J2098">
        <v>1463965557</v>
      </c>
      <c r="K2098" t="b">
        <v>0</v>
      </c>
      <c r="L2098">
        <v>38</v>
      </c>
      <c r="M2098" t="b">
        <v>1</v>
      </c>
      <c r="N2098" t="s">
        <v>8269</v>
      </c>
      <c r="O2098" s="10" t="s">
        <v>8312</v>
      </c>
      <c r="P2098" t="s">
        <v>8313</v>
      </c>
      <c r="Q2098" s="15">
        <f t="shared" si="96"/>
        <v>42513.045798611114</v>
      </c>
      <c r="R2098" s="17">
        <f t="shared" si="97"/>
        <v>42543.045798611114</v>
      </c>
      <c r="S2098">
        <f t="shared" si="98"/>
        <v>2016</v>
      </c>
    </row>
    <row r="2099" spans="1:19" ht="60" x14ac:dyDescent="0.25">
      <c r="A2099">
        <v>3321</v>
      </c>
      <c r="B2099" s="3" t="s">
        <v>3321</v>
      </c>
      <c r="C2099" s="3" t="s">
        <v>7431</v>
      </c>
      <c r="D2099" s="6">
        <v>500</v>
      </c>
      <c r="E2099" s="8">
        <v>537</v>
      </c>
      <c r="F2099" t="s">
        <v>8218</v>
      </c>
      <c r="G2099" t="s">
        <v>8223</v>
      </c>
      <c r="H2099" t="s">
        <v>8245</v>
      </c>
      <c r="I2099">
        <v>1413431940</v>
      </c>
      <c r="J2099">
        <v>1412216665</v>
      </c>
      <c r="K2099" t="b">
        <v>0</v>
      </c>
      <c r="L2099">
        <v>15</v>
      </c>
      <c r="M2099" t="b">
        <v>1</v>
      </c>
      <c r="N2099" t="s">
        <v>8269</v>
      </c>
      <c r="O2099" s="10" t="s">
        <v>8312</v>
      </c>
      <c r="P2099" t="s">
        <v>8313</v>
      </c>
      <c r="Q2099" s="15">
        <f t="shared" si="96"/>
        <v>41914.100289351853</v>
      </c>
      <c r="R2099" s="17">
        <f t="shared" si="97"/>
        <v>41928.165972222225</v>
      </c>
      <c r="S2099">
        <f t="shared" si="98"/>
        <v>2014</v>
      </c>
    </row>
    <row r="2100" spans="1:19" ht="60" x14ac:dyDescent="0.25">
      <c r="A2100">
        <v>3322</v>
      </c>
      <c r="B2100" s="3" t="s">
        <v>3322</v>
      </c>
      <c r="C2100" s="3" t="s">
        <v>7432</v>
      </c>
      <c r="D2100" s="6">
        <v>3300</v>
      </c>
      <c r="E2100" s="8">
        <v>3350</v>
      </c>
      <c r="F2100" t="s">
        <v>8218</v>
      </c>
      <c r="G2100" t="s">
        <v>8223</v>
      </c>
      <c r="H2100" t="s">
        <v>8245</v>
      </c>
      <c r="I2100">
        <v>1466567700</v>
      </c>
      <c r="J2100">
        <v>1464653696</v>
      </c>
      <c r="K2100" t="b">
        <v>0</v>
      </c>
      <c r="L2100">
        <v>23</v>
      </c>
      <c r="M2100" t="b">
        <v>1</v>
      </c>
      <c r="N2100" t="s">
        <v>8269</v>
      </c>
      <c r="O2100" s="10" t="s">
        <v>8312</v>
      </c>
      <c r="P2100" t="s">
        <v>8313</v>
      </c>
      <c r="Q2100" s="15">
        <f t="shared" si="96"/>
        <v>42521.010370370372</v>
      </c>
      <c r="R2100" s="17">
        <f t="shared" si="97"/>
        <v>42543.163194444445</v>
      </c>
      <c r="S2100">
        <f t="shared" si="98"/>
        <v>2016</v>
      </c>
    </row>
    <row r="2101" spans="1:19" ht="60" x14ac:dyDescent="0.25">
      <c r="A2101">
        <v>3323</v>
      </c>
      <c r="B2101" s="3" t="s">
        <v>3323</v>
      </c>
      <c r="C2101" s="3" t="s">
        <v>7433</v>
      </c>
      <c r="D2101" s="6">
        <v>1000</v>
      </c>
      <c r="E2101" s="8">
        <v>1259</v>
      </c>
      <c r="F2101" t="s">
        <v>8218</v>
      </c>
      <c r="G2101" t="s">
        <v>8224</v>
      </c>
      <c r="H2101" t="s">
        <v>8246</v>
      </c>
      <c r="I2101">
        <v>1474793208</v>
      </c>
      <c r="J2101">
        <v>1472201208</v>
      </c>
      <c r="K2101" t="b">
        <v>0</v>
      </c>
      <c r="L2101">
        <v>49</v>
      </c>
      <c r="M2101" t="b">
        <v>1</v>
      </c>
      <c r="N2101" t="s">
        <v>8269</v>
      </c>
      <c r="O2101" s="10" t="s">
        <v>8312</v>
      </c>
      <c r="P2101" t="s">
        <v>8313</v>
      </c>
      <c r="Q2101" s="15">
        <f t="shared" si="96"/>
        <v>42608.36583333333</v>
      </c>
      <c r="R2101" s="17">
        <f t="shared" si="97"/>
        <v>42638.36583333333</v>
      </c>
      <c r="S2101">
        <f t="shared" si="98"/>
        <v>2016</v>
      </c>
    </row>
    <row r="2102" spans="1:19" ht="45" x14ac:dyDescent="0.25">
      <c r="A2102">
        <v>3324</v>
      </c>
      <c r="B2102" s="3" t="s">
        <v>3324</v>
      </c>
      <c r="C2102" s="3" t="s">
        <v>7434</v>
      </c>
      <c r="D2102" s="6">
        <v>1500</v>
      </c>
      <c r="E2102" s="8">
        <v>1525</v>
      </c>
      <c r="F2102" t="s">
        <v>8218</v>
      </c>
      <c r="G2102" t="s">
        <v>8240</v>
      </c>
      <c r="H2102" t="s">
        <v>8248</v>
      </c>
      <c r="I2102">
        <v>1465135190</v>
      </c>
      <c r="J2102">
        <v>1463925590</v>
      </c>
      <c r="K2102" t="b">
        <v>0</v>
      </c>
      <c r="L2102">
        <v>10</v>
      </c>
      <c r="M2102" t="b">
        <v>1</v>
      </c>
      <c r="N2102" t="s">
        <v>8269</v>
      </c>
      <c r="O2102" s="10" t="s">
        <v>8312</v>
      </c>
      <c r="P2102" t="s">
        <v>8313</v>
      </c>
      <c r="Q2102" s="15">
        <f t="shared" si="96"/>
        <v>42512.58321759259</v>
      </c>
      <c r="R2102" s="17">
        <f t="shared" si="97"/>
        <v>42526.58321759259</v>
      </c>
      <c r="S2102">
        <f t="shared" si="98"/>
        <v>2016</v>
      </c>
    </row>
    <row r="2103" spans="1:19" ht="60" x14ac:dyDescent="0.25">
      <c r="A2103">
        <v>3325</v>
      </c>
      <c r="B2103" s="3" t="s">
        <v>3325</v>
      </c>
      <c r="C2103" s="3" t="s">
        <v>7435</v>
      </c>
      <c r="D2103" s="6">
        <v>400</v>
      </c>
      <c r="E2103" s="8">
        <v>450</v>
      </c>
      <c r="F2103" t="s">
        <v>8218</v>
      </c>
      <c r="G2103" t="s">
        <v>8224</v>
      </c>
      <c r="H2103" t="s">
        <v>8246</v>
      </c>
      <c r="I2103">
        <v>1428256277</v>
      </c>
      <c r="J2103">
        <v>1425235877</v>
      </c>
      <c r="K2103" t="b">
        <v>0</v>
      </c>
      <c r="L2103">
        <v>15</v>
      </c>
      <c r="M2103" t="b">
        <v>1</v>
      </c>
      <c r="N2103" t="s">
        <v>8269</v>
      </c>
      <c r="O2103" s="10" t="s">
        <v>8312</v>
      </c>
      <c r="P2103" t="s">
        <v>8313</v>
      </c>
      <c r="Q2103" s="15">
        <f t="shared" si="96"/>
        <v>42064.785613425927</v>
      </c>
      <c r="R2103" s="17">
        <f t="shared" si="97"/>
        <v>42099.743946759263</v>
      </c>
      <c r="S2103">
        <f t="shared" si="98"/>
        <v>2015</v>
      </c>
    </row>
    <row r="2104" spans="1:19" ht="60" x14ac:dyDescent="0.25">
      <c r="A2104">
        <v>3326</v>
      </c>
      <c r="B2104" s="3" t="s">
        <v>3326</v>
      </c>
      <c r="C2104" s="3" t="s">
        <v>7436</v>
      </c>
      <c r="D2104" s="6">
        <v>8000</v>
      </c>
      <c r="E2104" s="8">
        <v>8110</v>
      </c>
      <c r="F2104" t="s">
        <v>8218</v>
      </c>
      <c r="G2104" t="s">
        <v>8223</v>
      </c>
      <c r="H2104" t="s">
        <v>8245</v>
      </c>
      <c r="I2104">
        <v>1425830905</v>
      </c>
      <c r="J2104">
        <v>1423242505</v>
      </c>
      <c r="K2104" t="b">
        <v>0</v>
      </c>
      <c r="L2104">
        <v>57</v>
      </c>
      <c r="M2104" t="b">
        <v>1</v>
      </c>
      <c r="N2104" t="s">
        <v>8269</v>
      </c>
      <c r="O2104" s="10" t="s">
        <v>8312</v>
      </c>
      <c r="P2104" t="s">
        <v>8313</v>
      </c>
      <c r="Q2104" s="15">
        <f t="shared" si="96"/>
        <v>42041.714178240742</v>
      </c>
      <c r="R2104" s="17">
        <f t="shared" si="97"/>
        <v>42071.67251157407</v>
      </c>
      <c r="S2104">
        <f t="shared" si="98"/>
        <v>2015</v>
      </c>
    </row>
    <row r="2105" spans="1:19" ht="60" x14ac:dyDescent="0.25">
      <c r="A2105">
        <v>3327</v>
      </c>
      <c r="B2105" s="3" t="s">
        <v>3327</v>
      </c>
      <c r="C2105" s="3" t="s">
        <v>7437</v>
      </c>
      <c r="D2105" s="6">
        <v>800</v>
      </c>
      <c r="E2105" s="8">
        <v>810</v>
      </c>
      <c r="F2105" t="s">
        <v>8218</v>
      </c>
      <c r="G2105" t="s">
        <v>8224</v>
      </c>
      <c r="H2105" t="s">
        <v>8246</v>
      </c>
      <c r="I2105">
        <v>1462697966</v>
      </c>
      <c r="J2105">
        <v>1460105966</v>
      </c>
      <c r="K2105" t="b">
        <v>0</v>
      </c>
      <c r="L2105">
        <v>33</v>
      </c>
      <c r="M2105" t="b">
        <v>1</v>
      </c>
      <c r="N2105" t="s">
        <v>8269</v>
      </c>
      <c r="O2105" s="10" t="s">
        <v>8312</v>
      </c>
      <c r="P2105" t="s">
        <v>8313</v>
      </c>
      <c r="Q2105" s="15">
        <f t="shared" si="96"/>
        <v>42468.374606481477</v>
      </c>
      <c r="R2105" s="17">
        <f t="shared" si="97"/>
        <v>42498.374606481477</v>
      </c>
      <c r="S2105">
        <f t="shared" si="98"/>
        <v>2016</v>
      </c>
    </row>
    <row r="2106" spans="1:19" ht="45" x14ac:dyDescent="0.25">
      <c r="A2106">
        <v>3328</v>
      </c>
      <c r="B2106" s="3" t="s">
        <v>3328</v>
      </c>
      <c r="C2106" s="3" t="s">
        <v>7438</v>
      </c>
      <c r="D2106" s="6">
        <v>1800</v>
      </c>
      <c r="E2106" s="8">
        <v>2635</v>
      </c>
      <c r="F2106" t="s">
        <v>8218</v>
      </c>
      <c r="G2106" t="s">
        <v>8223</v>
      </c>
      <c r="H2106" t="s">
        <v>8245</v>
      </c>
      <c r="I2106">
        <v>1404522000</v>
      </c>
      <c r="J2106">
        <v>1404308883</v>
      </c>
      <c r="K2106" t="b">
        <v>0</v>
      </c>
      <c r="L2106">
        <v>9</v>
      </c>
      <c r="M2106" t="b">
        <v>1</v>
      </c>
      <c r="N2106" t="s">
        <v>8269</v>
      </c>
      <c r="O2106" s="10" t="s">
        <v>8312</v>
      </c>
      <c r="P2106" t="s">
        <v>8313</v>
      </c>
      <c r="Q2106" s="15">
        <f t="shared" si="96"/>
        <v>41822.57503472222</v>
      </c>
      <c r="R2106" s="17">
        <f t="shared" si="97"/>
        <v>41825.041666666664</v>
      </c>
      <c r="S2106">
        <f t="shared" si="98"/>
        <v>2014</v>
      </c>
    </row>
    <row r="2107" spans="1:19" ht="45" x14ac:dyDescent="0.25">
      <c r="A2107">
        <v>3329</v>
      </c>
      <c r="B2107" s="3" t="s">
        <v>3329</v>
      </c>
      <c r="C2107" s="3" t="s">
        <v>7439</v>
      </c>
      <c r="D2107" s="6">
        <v>1000</v>
      </c>
      <c r="E2107" s="8">
        <v>1168</v>
      </c>
      <c r="F2107" t="s">
        <v>8218</v>
      </c>
      <c r="G2107" t="s">
        <v>8224</v>
      </c>
      <c r="H2107" t="s">
        <v>8246</v>
      </c>
      <c r="I2107">
        <v>1406502000</v>
      </c>
      <c r="J2107">
        <v>1405583108</v>
      </c>
      <c r="K2107" t="b">
        <v>0</v>
      </c>
      <c r="L2107">
        <v>26</v>
      </c>
      <c r="M2107" t="b">
        <v>1</v>
      </c>
      <c r="N2107" t="s">
        <v>8269</v>
      </c>
      <c r="O2107" s="10" t="s">
        <v>8312</v>
      </c>
      <c r="P2107" t="s">
        <v>8313</v>
      </c>
      <c r="Q2107" s="15">
        <f t="shared" si="96"/>
        <v>41837.323009259257</v>
      </c>
      <c r="R2107" s="17">
        <f t="shared" si="97"/>
        <v>41847.958333333336</v>
      </c>
      <c r="S2107">
        <f t="shared" si="98"/>
        <v>2014</v>
      </c>
    </row>
    <row r="2108" spans="1:19" ht="45" x14ac:dyDescent="0.25">
      <c r="A2108">
        <v>3330</v>
      </c>
      <c r="B2108" s="3" t="s">
        <v>3330</v>
      </c>
      <c r="C2108" s="3" t="s">
        <v>7440</v>
      </c>
      <c r="D2108" s="6">
        <v>1500</v>
      </c>
      <c r="E2108" s="8">
        <v>1594</v>
      </c>
      <c r="F2108" t="s">
        <v>8218</v>
      </c>
      <c r="G2108" t="s">
        <v>8224</v>
      </c>
      <c r="H2108" t="s">
        <v>8246</v>
      </c>
      <c r="I2108">
        <v>1427919468</v>
      </c>
      <c r="J2108">
        <v>1425331068</v>
      </c>
      <c r="K2108" t="b">
        <v>0</v>
      </c>
      <c r="L2108">
        <v>69</v>
      </c>
      <c r="M2108" t="b">
        <v>1</v>
      </c>
      <c r="N2108" t="s">
        <v>8269</v>
      </c>
      <c r="O2108" s="10" t="s">
        <v>8312</v>
      </c>
      <c r="P2108" t="s">
        <v>8313</v>
      </c>
      <c r="Q2108" s="15">
        <f t="shared" si="96"/>
        <v>42065.887361111112</v>
      </c>
      <c r="R2108" s="17">
        <f t="shared" si="97"/>
        <v>42095.845694444448</v>
      </c>
      <c r="S2108">
        <f t="shared" si="98"/>
        <v>2015</v>
      </c>
    </row>
    <row r="2109" spans="1:19" ht="60" x14ac:dyDescent="0.25">
      <c r="A2109">
        <v>3331</v>
      </c>
      <c r="B2109" s="3" t="s">
        <v>3331</v>
      </c>
      <c r="C2109" s="3" t="s">
        <v>7441</v>
      </c>
      <c r="D2109" s="6">
        <v>5000</v>
      </c>
      <c r="E2109" s="8">
        <v>5226</v>
      </c>
      <c r="F2109" t="s">
        <v>8218</v>
      </c>
      <c r="G2109" t="s">
        <v>8223</v>
      </c>
      <c r="H2109" t="s">
        <v>8245</v>
      </c>
      <c r="I2109">
        <v>1444149886</v>
      </c>
      <c r="J2109">
        <v>1441125886</v>
      </c>
      <c r="K2109" t="b">
        <v>0</v>
      </c>
      <c r="L2109">
        <v>65</v>
      </c>
      <c r="M2109" t="b">
        <v>1</v>
      </c>
      <c r="N2109" t="s">
        <v>8269</v>
      </c>
      <c r="O2109" s="10" t="s">
        <v>8312</v>
      </c>
      <c r="P2109" t="s">
        <v>8313</v>
      </c>
      <c r="Q2109" s="15">
        <f t="shared" si="96"/>
        <v>42248.697754629626</v>
      </c>
      <c r="R2109" s="17">
        <f t="shared" si="97"/>
        <v>42283.697754629626</v>
      </c>
      <c r="S2109">
        <f t="shared" si="98"/>
        <v>2015</v>
      </c>
    </row>
    <row r="2110" spans="1:19" ht="45" x14ac:dyDescent="0.25">
      <c r="A2110">
        <v>3332</v>
      </c>
      <c r="B2110" s="3" t="s">
        <v>3332</v>
      </c>
      <c r="C2110" s="3" t="s">
        <v>7442</v>
      </c>
      <c r="D2110" s="6">
        <v>6000</v>
      </c>
      <c r="E2110" s="8">
        <v>6000</v>
      </c>
      <c r="F2110" t="s">
        <v>8218</v>
      </c>
      <c r="G2110" t="s">
        <v>8223</v>
      </c>
      <c r="H2110" t="s">
        <v>8245</v>
      </c>
      <c r="I2110">
        <v>1405802330</v>
      </c>
      <c r="J2110">
        <v>1403210330</v>
      </c>
      <c r="K2110" t="b">
        <v>0</v>
      </c>
      <c r="L2110">
        <v>83</v>
      </c>
      <c r="M2110" t="b">
        <v>1</v>
      </c>
      <c r="N2110" t="s">
        <v>8269</v>
      </c>
      <c r="O2110" s="10" t="s">
        <v>8312</v>
      </c>
      <c r="P2110" t="s">
        <v>8313</v>
      </c>
      <c r="Q2110" s="15">
        <f t="shared" si="96"/>
        <v>41809.860300925924</v>
      </c>
      <c r="R2110" s="17">
        <f t="shared" si="97"/>
        <v>41839.860300925924</v>
      </c>
      <c r="S2110">
        <f t="shared" si="98"/>
        <v>2014</v>
      </c>
    </row>
    <row r="2111" spans="1:19" ht="60" x14ac:dyDescent="0.25">
      <c r="A2111">
        <v>3333</v>
      </c>
      <c r="B2111" s="3" t="s">
        <v>3333</v>
      </c>
      <c r="C2111" s="3" t="s">
        <v>7443</v>
      </c>
      <c r="D2111" s="6">
        <v>3500</v>
      </c>
      <c r="E2111" s="8">
        <v>3660</v>
      </c>
      <c r="F2111" t="s">
        <v>8218</v>
      </c>
      <c r="G2111" t="s">
        <v>8223</v>
      </c>
      <c r="H2111" t="s">
        <v>8245</v>
      </c>
      <c r="I2111">
        <v>1434384880</v>
      </c>
      <c r="J2111">
        <v>1432484080</v>
      </c>
      <c r="K2111" t="b">
        <v>0</v>
      </c>
      <c r="L2111">
        <v>111</v>
      </c>
      <c r="M2111" t="b">
        <v>1</v>
      </c>
      <c r="N2111" t="s">
        <v>8269</v>
      </c>
      <c r="O2111" s="10" t="s">
        <v>8312</v>
      </c>
      <c r="P2111" t="s">
        <v>8313</v>
      </c>
      <c r="Q2111" s="15">
        <f t="shared" si="96"/>
        <v>42148.676851851851</v>
      </c>
      <c r="R2111" s="17">
        <f t="shared" si="97"/>
        <v>42170.676851851851</v>
      </c>
      <c r="S2111">
        <f t="shared" si="98"/>
        <v>2015</v>
      </c>
    </row>
    <row r="2112" spans="1:19" ht="45" x14ac:dyDescent="0.25">
      <c r="A2112">
        <v>3334</v>
      </c>
      <c r="B2112" s="3" t="s">
        <v>3334</v>
      </c>
      <c r="C2112" s="3" t="s">
        <v>7444</v>
      </c>
      <c r="D2112" s="6">
        <v>3871</v>
      </c>
      <c r="E2112" s="8">
        <v>5366</v>
      </c>
      <c r="F2112" t="s">
        <v>8218</v>
      </c>
      <c r="G2112" t="s">
        <v>8223</v>
      </c>
      <c r="H2112" t="s">
        <v>8245</v>
      </c>
      <c r="I2112">
        <v>1438259422</v>
      </c>
      <c r="J2112">
        <v>1435667422</v>
      </c>
      <c r="K2112" t="b">
        <v>0</v>
      </c>
      <c r="L2112">
        <v>46</v>
      </c>
      <c r="M2112" t="b">
        <v>1</v>
      </c>
      <c r="N2112" t="s">
        <v>8269</v>
      </c>
      <c r="O2112" s="10" t="s">
        <v>8312</v>
      </c>
      <c r="P2112" t="s">
        <v>8313</v>
      </c>
      <c r="Q2112" s="15">
        <f t="shared" si="96"/>
        <v>42185.521087962959</v>
      </c>
      <c r="R2112" s="17">
        <f t="shared" si="97"/>
        <v>42215.521087962959</v>
      </c>
      <c r="S2112">
        <f t="shared" si="98"/>
        <v>2015</v>
      </c>
    </row>
    <row r="2113" spans="1:19" ht="60" x14ac:dyDescent="0.25">
      <c r="A2113">
        <v>3335</v>
      </c>
      <c r="B2113" s="3" t="s">
        <v>3335</v>
      </c>
      <c r="C2113" s="3" t="s">
        <v>7445</v>
      </c>
      <c r="D2113" s="6">
        <v>5000</v>
      </c>
      <c r="E2113" s="8">
        <v>5016</v>
      </c>
      <c r="F2113" t="s">
        <v>8218</v>
      </c>
      <c r="G2113" t="s">
        <v>8224</v>
      </c>
      <c r="H2113" t="s">
        <v>8246</v>
      </c>
      <c r="I2113">
        <v>1407106800</v>
      </c>
      <c r="J2113">
        <v>1404749446</v>
      </c>
      <c r="K2113" t="b">
        <v>0</v>
      </c>
      <c r="L2113">
        <v>63</v>
      </c>
      <c r="M2113" t="b">
        <v>1</v>
      </c>
      <c r="N2113" t="s">
        <v>8269</v>
      </c>
      <c r="O2113" s="10" t="s">
        <v>8312</v>
      </c>
      <c r="P2113" t="s">
        <v>8313</v>
      </c>
      <c r="Q2113" s="15">
        <f t="shared" si="96"/>
        <v>41827.674143518518</v>
      </c>
      <c r="R2113" s="17">
        <f t="shared" si="97"/>
        <v>41854.958333333336</v>
      </c>
      <c r="S2113">
        <f t="shared" si="98"/>
        <v>2014</v>
      </c>
    </row>
    <row r="2114" spans="1:19" ht="6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10" t="s">
        <v>8312</v>
      </c>
      <c r="P2114" t="s">
        <v>8354</v>
      </c>
      <c r="Q2114" s="15">
        <f t="shared" ref="Q2114:Q2177" si="99">(((J2114/60)/60)/24)+DATE(1970,1,1)</f>
        <v>42395.706435185188</v>
      </c>
      <c r="R2114" s="17">
        <f t="shared" ref="R2114:R2177" si="100">(((I2114/60)/60)/24)+DATE(1970,1,1)</f>
        <v>42416.249305555553</v>
      </c>
      <c r="S2114">
        <f t="shared" ref="S2114:S2177" si="101">YEAR(Q:Q)</f>
        <v>2016</v>
      </c>
    </row>
    <row r="2115" spans="1:19" ht="45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10" t="s">
        <v>8312</v>
      </c>
      <c r="P2115" t="s">
        <v>8354</v>
      </c>
      <c r="Q2115" s="15">
        <f t="shared" si="99"/>
        <v>42458.127175925925</v>
      </c>
      <c r="R2115" s="17">
        <f t="shared" si="100"/>
        <v>42489.165972222225</v>
      </c>
      <c r="S2115">
        <f t="shared" si="101"/>
        <v>2016</v>
      </c>
    </row>
    <row r="2116" spans="1:19" ht="10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10" t="s">
        <v>8312</v>
      </c>
      <c r="P2116" t="s">
        <v>8354</v>
      </c>
      <c r="Q2116" s="15">
        <f t="shared" si="99"/>
        <v>42016.981574074074</v>
      </c>
      <c r="R2116" s="17">
        <f t="shared" si="100"/>
        <v>42045.332638888889</v>
      </c>
      <c r="S2116">
        <f t="shared" si="101"/>
        <v>2015</v>
      </c>
    </row>
    <row r="2117" spans="1:19" ht="4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10" t="s">
        <v>8312</v>
      </c>
      <c r="P2117" t="s">
        <v>8354</v>
      </c>
      <c r="Q2117" s="15">
        <f t="shared" si="99"/>
        <v>42403.035567129627</v>
      </c>
      <c r="R2117" s="17">
        <f t="shared" si="100"/>
        <v>42462.993900462956</v>
      </c>
      <c r="S2117">
        <f t="shared" si="101"/>
        <v>2016</v>
      </c>
    </row>
    <row r="2118" spans="1:19" ht="60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10" t="s">
        <v>8312</v>
      </c>
      <c r="P2118" t="s">
        <v>8354</v>
      </c>
      <c r="Q2118" s="15">
        <f t="shared" si="99"/>
        <v>42619.802488425921</v>
      </c>
      <c r="R2118" s="17">
        <f t="shared" si="100"/>
        <v>42659.875</v>
      </c>
      <c r="S2118">
        <f t="shared" si="101"/>
        <v>2016</v>
      </c>
    </row>
    <row r="2119" spans="1:19" ht="6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10" t="s">
        <v>8312</v>
      </c>
      <c r="P2119" t="s">
        <v>8354</v>
      </c>
      <c r="Q2119" s="15">
        <f t="shared" si="99"/>
        <v>42128.824074074073</v>
      </c>
      <c r="R2119" s="17">
        <f t="shared" si="100"/>
        <v>42158</v>
      </c>
      <c r="S2119">
        <f t="shared" si="101"/>
        <v>2015</v>
      </c>
    </row>
    <row r="2120" spans="1:19" ht="4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10" t="s">
        <v>8312</v>
      </c>
      <c r="P2120" t="s">
        <v>8354</v>
      </c>
      <c r="Q2120" s="15">
        <f t="shared" si="99"/>
        <v>41808.881215277775</v>
      </c>
      <c r="R2120" s="17">
        <f t="shared" si="100"/>
        <v>41846.207638888889</v>
      </c>
      <c r="S2120">
        <f t="shared" si="101"/>
        <v>2014</v>
      </c>
    </row>
    <row r="2121" spans="1:19" ht="6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10" t="s">
        <v>8312</v>
      </c>
      <c r="P2121" t="s">
        <v>8354</v>
      </c>
      <c r="Q2121" s="15">
        <f t="shared" si="99"/>
        <v>42445.866979166662</v>
      </c>
      <c r="R2121" s="17">
        <f t="shared" si="100"/>
        <v>42475.866979166662</v>
      </c>
      <c r="S2121">
        <f t="shared" si="101"/>
        <v>2016</v>
      </c>
    </row>
    <row r="2122" spans="1:19" ht="60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10" t="s">
        <v>8312</v>
      </c>
      <c r="P2122" t="s">
        <v>8354</v>
      </c>
      <c r="Q2122" s="15">
        <f t="shared" si="99"/>
        <v>41771.814791666664</v>
      </c>
      <c r="R2122" s="17">
        <f t="shared" si="100"/>
        <v>41801.814791666664</v>
      </c>
      <c r="S2122">
        <f t="shared" si="101"/>
        <v>2014</v>
      </c>
    </row>
    <row r="2123" spans="1:19" ht="45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10" t="s">
        <v>8312</v>
      </c>
      <c r="P2123" t="s">
        <v>8354</v>
      </c>
      <c r="Q2123" s="15">
        <f t="shared" si="99"/>
        <v>41954.850868055553</v>
      </c>
      <c r="R2123" s="17">
        <f t="shared" si="100"/>
        <v>41974.850868055553</v>
      </c>
      <c r="S2123">
        <f t="shared" si="101"/>
        <v>2014</v>
      </c>
    </row>
    <row r="2124" spans="1:19" ht="3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10" t="s">
        <v>8312</v>
      </c>
      <c r="P2124" t="s">
        <v>8354</v>
      </c>
      <c r="Q2124" s="15">
        <f t="shared" si="99"/>
        <v>41747.471504629626</v>
      </c>
      <c r="R2124" s="17">
        <f t="shared" si="100"/>
        <v>41778.208333333336</v>
      </c>
      <c r="S2124">
        <f t="shared" si="101"/>
        <v>2014</v>
      </c>
    </row>
    <row r="2125" spans="1:19" ht="30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10" t="s">
        <v>8312</v>
      </c>
      <c r="P2125" t="s">
        <v>8354</v>
      </c>
      <c r="Q2125" s="15">
        <f t="shared" si="99"/>
        <v>42182.108252314814</v>
      </c>
      <c r="R2125" s="17">
        <f t="shared" si="100"/>
        <v>42242.108252314814</v>
      </c>
      <c r="S2125">
        <f t="shared" si="101"/>
        <v>2015</v>
      </c>
    </row>
    <row r="2126" spans="1:19" ht="60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10" t="s">
        <v>8312</v>
      </c>
      <c r="P2126" t="s">
        <v>8354</v>
      </c>
      <c r="Q2126" s="15">
        <f t="shared" si="99"/>
        <v>41739.525300925925</v>
      </c>
      <c r="R2126" s="17">
        <f t="shared" si="100"/>
        <v>41764.525300925925</v>
      </c>
      <c r="S2126">
        <f t="shared" si="101"/>
        <v>2014</v>
      </c>
    </row>
    <row r="2127" spans="1:19" ht="6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10" t="s">
        <v>8312</v>
      </c>
      <c r="P2127" t="s">
        <v>8354</v>
      </c>
      <c r="Q2127" s="15">
        <f t="shared" si="99"/>
        <v>42173.466863425929</v>
      </c>
      <c r="R2127" s="17">
        <f t="shared" si="100"/>
        <v>42226.958333333328</v>
      </c>
      <c r="S2127">
        <f t="shared" si="101"/>
        <v>2015</v>
      </c>
    </row>
    <row r="2128" spans="1:19" ht="4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10" t="s">
        <v>8312</v>
      </c>
      <c r="P2128" t="s">
        <v>8354</v>
      </c>
      <c r="Q2128" s="15">
        <f t="shared" si="99"/>
        <v>42193.813530092593</v>
      </c>
      <c r="R2128" s="17">
        <f t="shared" si="100"/>
        <v>42218.813530092593</v>
      </c>
      <c r="S2128">
        <f t="shared" si="101"/>
        <v>2015</v>
      </c>
    </row>
    <row r="2129" spans="1:19" ht="3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10" t="s">
        <v>8312</v>
      </c>
      <c r="P2129" t="s">
        <v>8354</v>
      </c>
      <c r="Q2129" s="15">
        <f t="shared" si="99"/>
        <v>42065.750300925924</v>
      </c>
      <c r="R2129" s="17">
        <f t="shared" si="100"/>
        <v>42095.708634259259</v>
      </c>
      <c r="S2129">
        <f t="shared" si="101"/>
        <v>2015</v>
      </c>
    </row>
    <row r="2130" spans="1:19" ht="4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10" t="s">
        <v>8312</v>
      </c>
      <c r="P2130" t="s">
        <v>8354</v>
      </c>
      <c r="Q2130" s="15">
        <f t="shared" si="99"/>
        <v>42499.842962962968</v>
      </c>
      <c r="R2130" s="17">
        <f t="shared" si="100"/>
        <v>42519.024999999994</v>
      </c>
      <c r="S2130">
        <f t="shared" si="101"/>
        <v>2016</v>
      </c>
    </row>
    <row r="2131" spans="1:19" ht="60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10" t="s">
        <v>8312</v>
      </c>
      <c r="P2131" t="s">
        <v>8354</v>
      </c>
      <c r="Q2131" s="15">
        <f t="shared" si="99"/>
        <v>41820.776412037041</v>
      </c>
      <c r="R2131" s="17">
        <f t="shared" si="100"/>
        <v>41850.776412037041</v>
      </c>
      <c r="S2131">
        <f t="shared" si="101"/>
        <v>2014</v>
      </c>
    </row>
    <row r="2132" spans="1:19" ht="45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10" t="s">
        <v>8312</v>
      </c>
      <c r="P2132" t="s">
        <v>8354</v>
      </c>
      <c r="Q2132" s="15">
        <f t="shared" si="99"/>
        <v>41788.167187500003</v>
      </c>
      <c r="R2132" s="17">
        <f t="shared" si="100"/>
        <v>41823.167187500003</v>
      </c>
      <c r="S2132">
        <f t="shared" si="101"/>
        <v>2014</v>
      </c>
    </row>
    <row r="2133" spans="1:19" ht="60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10" t="s">
        <v>8312</v>
      </c>
      <c r="P2133" t="s">
        <v>8354</v>
      </c>
      <c r="Q2133" s="15">
        <f t="shared" si="99"/>
        <v>42050.019641203704</v>
      </c>
      <c r="R2133" s="17">
        <f t="shared" si="100"/>
        <v>42064.207638888889</v>
      </c>
      <c r="S2133">
        <f t="shared" si="101"/>
        <v>2015</v>
      </c>
    </row>
    <row r="2134" spans="1:19" ht="6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10" t="s">
        <v>8312</v>
      </c>
      <c r="P2134" t="s">
        <v>8354</v>
      </c>
      <c r="Q2134" s="15">
        <f t="shared" si="99"/>
        <v>41772.727893518517</v>
      </c>
      <c r="R2134" s="17">
        <f t="shared" si="100"/>
        <v>41802.727893518517</v>
      </c>
      <c r="S2134">
        <f t="shared" si="101"/>
        <v>2014</v>
      </c>
    </row>
    <row r="2135" spans="1:19" ht="4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10" t="s">
        <v>8312</v>
      </c>
      <c r="P2135" t="s">
        <v>8354</v>
      </c>
      <c r="Q2135" s="15">
        <f t="shared" si="99"/>
        <v>42445.598136574074</v>
      </c>
      <c r="R2135" s="17">
        <f t="shared" si="100"/>
        <v>42475.598136574074</v>
      </c>
      <c r="S2135">
        <f t="shared" si="101"/>
        <v>2016</v>
      </c>
    </row>
    <row r="2136" spans="1:19" ht="60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10" t="s">
        <v>8312</v>
      </c>
      <c r="P2136" t="s">
        <v>8354</v>
      </c>
      <c r="Q2136" s="15">
        <f t="shared" si="99"/>
        <v>42138.930671296301</v>
      </c>
      <c r="R2136" s="17">
        <f t="shared" si="100"/>
        <v>42168.930671296301</v>
      </c>
      <c r="S2136">
        <f t="shared" si="101"/>
        <v>2015</v>
      </c>
    </row>
    <row r="2137" spans="1:19" ht="3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10" t="s">
        <v>8312</v>
      </c>
      <c r="P2137" t="s">
        <v>8354</v>
      </c>
      <c r="Q2137" s="15">
        <f t="shared" si="99"/>
        <v>42493.857083333336</v>
      </c>
      <c r="R2137" s="17">
        <f t="shared" si="100"/>
        <v>42508</v>
      </c>
      <c r="S2137">
        <f t="shared" si="101"/>
        <v>2016</v>
      </c>
    </row>
    <row r="2138" spans="1:19" ht="45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10" t="s">
        <v>8312</v>
      </c>
      <c r="P2138" t="s">
        <v>8354</v>
      </c>
      <c r="Q2138" s="15">
        <f t="shared" si="99"/>
        <v>42682.616967592592</v>
      </c>
      <c r="R2138" s="17">
        <f t="shared" si="100"/>
        <v>42703.25</v>
      </c>
      <c r="S2138">
        <f t="shared" si="101"/>
        <v>2016</v>
      </c>
    </row>
    <row r="2139" spans="1:19" ht="3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10" t="s">
        <v>8312</v>
      </c>
      <c r="P2139" t="s">
        <v>8354</v>
      </c>
      <c r="Q2139" s="15">
        <f t="shared" si="99"/>
        <v>42656.005173611105</v>
      </c>
      <c r="R2139" s="17">
        <f t="shared" si="100"/>
        <v>42689.088888888888</v>
      </c>
      <c r="S2139">
        <f t="shared" si="101"/>
        <v>2016</v>
      </c>
    </row>
    <row r="2140" spans="1:19" ht="60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10" t="s">
        <v>8312</v>
      </c>
      <c r="P2140" t="s">
        <v>8354</v>
      </c>
      <c r="Q2140" s="15">
        <f t="shared" si="99"/>
        <v>42087.792303240742</v>
      </c>
      <c r="R2140" s="17">
        <f t="shared" si="100"/>
        <v>42103.792303240742</v>
      </c>
      <c r="S2140">
        <f t="shared" si="101"/>
        <v>2015</v>
      </c>
    </row>
    <row r="2141" spans="1:19" ht="4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10" t="s">
        <v>8312</v>
      </c>
      <c r="P2141" t="s">
        <v>8354</v>
      </c>
      <c r="Q2141" s="15">
        <f t="shared" si="99"/>
        <v>42075.942627314813</v>
      </c>
      <c r="R2141" s="17">
        <f t="shared" si="100"/>
        <v>42103.166666666672</v>
      </c>
      <c r="S2141">
        <f t="shared" si="101"/>
        <v>2015</v>
      </c>
    </row>
    <row r="2142" spans="1:19" ht="6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10" t="s">
        <v>8312</v>
      </c>
      <c r="P2142" t="s">
        <v>8354</v>
      </c>
      <c r="Q2142" s="15">
        <f t="shared" si="99"/>
        <v>41814.367800925924</v>
      </c>
      <c r="R2142" s="17">
        <f t="shared" si="100"/>
        <v>41852.041666666664</v>
      </c>
      <c r="S2142">
        <f t="shared" si="101"/>
        <v>2014</v>
      </c>
    </row>
    <row r="2143" spans="1:19" ht="45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10" t="s">
        <v>8312</v>
      </c>
      <c r="P2143" t="s">
        <v>8354</v>
      </c>
      <c r="Q2143" s="15">
        <f t="shared" si="99"/>
        <v>41887.111354166671</v>
      </c>
      <c r="R2143" s="17">
        <f t="shared" si="100"/>
        <v>41909.166666666664</v>
      </c>
      <c r="S2143">
        <f t="shared" si="101"/>
        <v>2014</v>
      </c>
    </row>
    <row r="2144" spans="1:19" ht="3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10" t="s">
        <v>8312</v>
      </c>
      <c r="P2144" t="s">
        <v>8354</v>
      </c>
      <c r="Q2144" s="15">
        <f t="shared" si="99"/>
        <v>41989.819212962961</v>
      </c>
      <c r="R2144" s="17">
        <f t="shared" si="100"/>
        <v>42049.819212962961</v>
      </c>
      <c r="S2144">
        <f t="shared" si="101"/>
        <v>2014</v>
      </c>
    </row>
    <row r="2145" spans="1:19" ht="3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10" t="s">
        <v>8312</v>
      </c>
      <c r="P2145" t="s">
        <v>8354</v>
      </c>
      <c r="Q2145" s="15">
        <f t="shared" si="99"/>
        <v>42425.735416666663</v>
      </c>
      <c r="R2145" s="17">
        <f t="shared" si="100"/>
        <v>42455.693750000006</v>
      </c>
      <c r="S2145">
        <f t="shared" si="101"/>
        <v>2016</v>
      </c>
    </row>
    <row r="2146" spans="1:19" ht="4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10" t="s">
        <v>8312</v>
      </c>
      <c r="P2146" t="s">
        <v>8354</v>
      </c>
      <c r="Q2146" s="15">
        <f t="shared" si="99"/>
        <v>42166.219733796301</v>
      </c>
      <c r="R2146" s="17">
        <f t="shared" si="100"/>
        <v>42198.837499999994</v>
      </c>
      <c r="S2146">
        <f t="shared" si="101"/>
        <v>2015</v>
      </c>
    </row>
    <row r="2147" spans="1:19" ht="60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10" t="s">
        <v>8312</v>
      </c>
      <c r="P2147" t="s">
        <v>8354</v>
      </c>
      <c r="Q2147" s="15">
        <f t="shared" si="99"/>
        <v>41865.882928240739</v>
      </c>
      <c r="R2147" s="17">
        <f t="shared" si="100"/>
        <v>41890.882928240739</v>
      </c>
      <c r="S2147">
        <f t="shared" si="101"/>
        <v>2014</v>
      </c>
    </row>
    <row r="2148" spans="1:19" ht="60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10" t="s">
        <v>8312</v>
      </c>
      <c r="P2148" t="s">
        <v>8354</v>
      </c>
      <c r="Q2148" s="15">
        <f t="shared" si="99"/>
        <v>42546.862233796302</v>
      </c>
      <c r="R2148" s="17">
        <f t="shared" si="100"/>
        <v>42575.958333333328</v>
      </c>
      <c r="S2148">
        <f t="shared" si="101"/>
        <v>2016</v>
      </c>
    </row>
    <row r="2149" spans="1:19" ht="4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10" t="s">
        <v>8312</v>
      </c>
      <c r="P2149" t="s">
        <v>8354</v>
      </c>
      <c r="Q2149" s="15">
        <f t="shared" si="99"/>
        <v>42420.140277777777</v>
      </c>
      <c r="R2149" s="17">
        <f t="shared" si="100"/>
        <v>42444.666666666672</v>
      </c>
      <c r="S2149">
        <f t="shared" si="101"/>
        <v>2016</v>
      </c>
    </row>
    <row r="2150" spans="1:19" ht="6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10" t="s">
        <v>8312</v>
      </c>
      <c r="P2150" t="s">
        <v>8354</v>
      </c>
      <c r="Q2150" s="15">
        <f t="shared" si="99"/>
        <v>42531.980694444443</v>
      </c>
      <c r="R2150" s="17">
        <f t="shared" si="100"/>
        <v>42561.980694444443</v>
      </c>
      <c r="S2150">
        <f t="shared" si="101"/>
        <v>2016</v>
      </c>
    </row>
    <row r="2151" spans="1:19" ht="60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10" t="s">
        <v>8312</v>
      </c>
      <c r="P2151" t="s">
        <v>8354</v>
      </c>
      <c r="Q2151" s="15">
        <f t="shared" si="99"/>
        <v>42548.63853009259</v>
      </c>
      <c r="R2151" s="17">
        <f t="shared" si="100"/>
        <v>42584.418749999997</v>
      </c>
      <c r="S2151">
        <f t="shared" si="101"/>
        <v>2016</v>
      </c>
    </row>
    <row r="2152" spans="1:19" ht="4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10" t="s">
        <v>8312</v>
      </c>
      <c r="P2152" t="s">
        <v>8354</v>
      </c>
      <c r="Q2152" s="15">
        <f t="shared" si="99"/>
        <v>42487.037905092591</v>
      </c>
      <c r="R2152" s="17">
        <f t="shared" si="100"/>
        <v>42517.037905092591</v>
      </c>
      <c r="S2152">
        <f t="shared" si="101"/>
        <v>2016</v>
      </c>
    </row>
    <row r="2153" spans="1:19" ht="45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10" t="s">
        <v>8312</v>
      </c>
      <c r="P2153" t="s">
        <v>8354</v>
      </c>
      <c r="Q2153" s="15">
        <f t="shared" si="99"/>
        <v>42167.534791666665</v>
      </c>
      <c r="R2153" s="17">
        <f t="shared" si="100"/>
        <v>42196.165972222225</v>
      </c>
      <c r="S2153">
        <f t="shared" si="101"/>
        <v>2015</v>
      </c>
    </row>
    <row r="2154" spans="1:19" ht="45" x14ac:dyDescent="0.25">
      <c r="A2154">
        <v>3336</v>
      </c>
      <c r="B2154" s="3" t="s">
        <v>3336</v>
      </c>
      <c r="C2154" s="3" t="s">
        <v>7446</v>
      </c>
      <c r="D2154" s="6">
        <v>250</v>
      </c>
      <c r="E2154" s="8">
        <v>250</v>
      </c>
      <c r="F2154" t="s">
        <v>8218</v>
      </c>
      <c r="G2154" t="s">
        <v>8224</v>
      </c>
      <c r="H2154" t="s">
        <v>8246</v>
      </c>
      <c r="I2154">
        <v>1459845246</v>
      </c>
      <c r="J2154">
        <v>1457429646</v>
      </c>
      <c r="K2154" t="b">
        <v>0</v>
      </c>
      <c r="L2154">
        <v>9</v>
      </c>
      <c r="M2154" t="b">
        <v>1</v>
      </c>
      <c r="N2154" t="s">
        <v>8269</v>
      </c>
      <c r="O2154" s="10" t="s">
        <v>8312</v>
      </c>
      <c r="P2154" t="s">
        <v>8313</v>
      </c>
      <c r="Q2154" s="15">
        <f t="shared" si="99"/>
        <v>42437.398680555561</v>
      </c>
      <c r="R2154" s="17">
        <f t="shared" si="100"/>
        <v>42465.35701388889</v>
      </c>
      <c r="S2154">
        <f t="shared" si="101"/>
        <v>2016</v>
      </c>
    </row>
    <row r="2155" spans="1:19" ht="45" x14ac:dyDescent="0.25">
      <c r="A2155">
        <v>3337</v>
      </c>
      <c r="B2155" s="3" t="s">
        <v>3337</v>
      </c>
      <c r="C2155" s="3" t="s">
        <v>7447</v>
      </c>
      <c r="D2155" s="6">
        <v>2500</v>
      </c>
      <c r="E2155" s="8">
        <v>2755</v>
      </c>
      <c r="F2155" t="s">
        <v>8218</v>
      </c>
      <c r="G2155" t="s">
        <v>8224</v>
      </c>
      <c r="H2155" t="s">
        <v>8246</v>
      </c>
      <c r="I2155">
        <v>1412974800</v>
      </c>
      <c r="J2155">
        <v>1411109167</v>
      </c>
      <c r="K2155" t="b">
        <v>0</v>
      </c>
      <c r="L2155">
        <v>34</v>
      </c>
      <c r="M2155" t="b">
        <v>1</v>
      </c>
      <c r="N2155" t="s">
        <v>8269</v>
      </c>
      <c r="O2155" s="10" t="s">
        <v>8312</v>
      </c>
      <c r="P2155" t="s">
        <v>8313</v>
      </c>
      <c r="Q2155" s="15">
        <f t="shared" si="99"/>
        <v>41901.282025462962</v>
      </c>
      <c r="R2155" s="17">
        <f t="shared" si="100"/>
        <v>41922.875</v>
      </c>
      <c r="S2155">
        <f t="shared" si="101"/>
        <v>2014</v>
      </c>
    </row>
    <row r="2156" spans="1:19" ht="30" x14ac:dyDescent="0.25">
      <c r="A2156">
        <v>3338</v>
      </c>
      <c r="B2156" s="3" t="s">
        <v>3338</v>
      </c>
      <c r="C2156" s="3" t="s">
        <v>7448</v>
      </c>
      <c r="D2156" s="6">
        <v>15000</v>
      </c>
      <c r="E2156" s="8">
        <v>15327</v>
      </c>
      <c r="F2156" t="s">
        <v>8218</v>
      </c>
      <c r="G2156" t="s">
        <v>8223</v>
      </c>
      <c r="H2156" t="s">
        <v>8245</v>
      </c>
      <c r="I2156">
        <v>1487944080</v>
      </c>
      <c r="J2156">
        <v>1486129680</v>
      </c>
      <c r="K2156" t="b">
        <v>0</v>
      </c>
      <c r="L2156">
        <v>112</v>
      </c>
      <c r="M2156" t="b">
        <v>1</v>
      </c>
      <c r="N2156" t="s">
        <v>8269</v>
      </c>
      <c r="O2156" s="10" t="s">
        <v>8312</v>
      </c>
      <c r="P2156" t="s">
        <v>8313</v>
      </c>
      <c r="Q2156" s="15">
        <f t="shared" si="99"/>
        <v>42769.574999999997</v>
      </c>
      <c r="R2156" s="17">
        <f t="shared" si="100"/>
        <v>42790.574999999997</v>
      </c>
      <c r="S2156">
        <f t="shared" si="101"/>
        <v>2017</v>
      </c>
    </row>
    <row r="2157" spans="1:19" ht="45" x14ac:dyDescent="0.25">
      <c r="A2157">
        <v>3339</v>
      </c>
      <c r="B2157" s="3" t="s">
        <v>3339</v>
      </c>
      <c r="C2157" s="3" t="s">
        <v>7449</v>
      </c>
      <c r="D2157" s="6">
        <v>8000</v>
      </c>
      <c r="E2157" s="8">
        <v>8348</v>
      </c>
      <c r="F2157" t="s">
        <v>8218</v>
      </c>
      <c r="G2157" t="s">
        <v>8223</v>
      </c>
      <c r="H2157" t="s">
        <v>8245</v>
      </c>
      <c r="I2157">
        <v>1469721518</v>
      </c>
      <c r="J2157">
        <v>1467129518</v>
      </c>
      <c r="K2157" t="b">
        <v>0</v>
      </c>
      <c r="L2157">
        <v>47</v>
      </c>
      <c r="M2157" t="b">
        <v>1</v>
      </c>
      <c r="N2157" t="s">
        <v>8269</v>
      </c>
      <c r="O2157" s="10" t="s">
        <v>8312</v>
      </c>
      <c r="P2157" t="s">
        <v>8313</v>
      </c>
      <c r="Q2157" s="15">
        <f t="shared" si="99"/>
        <v>42549.665717592594</v>
      </c>
      <c r="R2157" s="17">
        <f t="shared" si="100"/>
        <v>42579.665717592594</v>
      </c>
      <c r="S2157">
        <f t="shared" si="101"/>
        <v>2016</v>
      </c>
    </row>
    <row r="2158" spans="1:19" ht="60" x14ac:dyDescent="0.25">
      <c r="A2158">
        <v>3340</v>
      </c>
      <c r="B2158" s="3" t="s">
        <v>3340</v>
      </c>
      <c r="C2158" s="3" t="s">
        <v>7450</v>
      </c>
      <c r="D2158" s="6">
        <v>3000</v>
      </c>
      <c r="E2158" s="8">
        <v>4145</v>
      </c>
      <c r="F2158" t="s">
        <v>8218</v>
      </c>
      <c r="G2158" t="s">
        <v>8223</v>
      </c>
      <c r="H2158" t="s">
        <v>8245</v>
      </c>
      <c r="I2158">
        <v>1481066554</v>
      </c>
      <c r="J2158">
        <v>1478906554</v>
      </c>
      <c r="K2158" t="b">
        <v>0</v>
      </c>
      <c r="L2158">
        <v>38</v>
      </c>
      <c r="M2158" t="b">
        <v>1</v>
      </c>
      <c r="N2158" t="s">
        <v>8269</v>
      </c>
      <c r="O2158" s="10" t="s">
        <v>8312</v>
      </c>
      <c r="P2158" t="s">
        <v>8313</v>
      </c>
      <c r="Q2158" s="15">
        <f t="shared" si="99"/>
        <v>42685.974004629628</v>
      </c>
      <c r="R2158" s="17">
        <f t="shared" si="100"/>
        <v>42710.974004629628</v>
      </c>
      <c r="S2158">
        <f t="shared" si="101"/>
        <v>2016</v>
      </c>
    </row>
    <row r="2159" spans="1:19" ht="60" x14ac:dyDescent="0.25">
      <c r="A2159">
        <v>3341</v>
      </c>
      <c r="B2159" s="3" t="s">
        <v>3341</v>
      </c>
      <c r="C2159" s="3" t="s">
        <v>7451</v>
      </c>
      <c r="D2159" s="6">
        <v>3350</v>
      </c>
      <c r="E2159" s="8">
        <v>3350</v>
      </c>
      <c r="F2159" t="s">
        <v>8218</v>
      </c>
      <c r="G2159" t="s">
        <v>8224</v>
      </c>
      <c r="H2159" t="s">
        <v>8246</v>
      </c>
      <c r="I2159">
        <v>1465750800</v>
      </c>
      <c r="J2159">
        <v>1463771421</v>
      </c>
      <c r="K2159" t="b">
        <v>0</v>
      </c>
      <c r="L2159">
        <v>28</v>
      </c>
      <c r="M2159" t="b">
        <v>1</v>
      </c>
      <c r="N2159" t="s">
        <v>8269</v>
      </c>
      <c r="O2159" s="10" t="s">
        <v>8312</v>
      </c>
      <c r="P2159" t="s">
        <v>8313</v>
      </c>
      <c r="Q2159" s="15">
        <f t="shared" si="99"/>
        <v>42510.798854166671</v>
      </c>
      <c r="R2159" s="17">
        <f t="shared" si="100"/>
        <v>42533.708333333328</v>
      </c>
      <c r="S2159">
        <f t="shared" si="101"/>
        <v>2016</v>
      </c>
    </row>
    <row r="2160" spans="1:19" ht="45" x14ac:dyDescent="0.25">
      <c r="A2160">
        <v>3342</v>
      </c>
      <c r="B2160" s="3" t="s">
        <v>3342</v>
      </c>
      <c r="C2160" s="3" t="s">
        <v>7452</v>
      </c>
      <c r="D2160" s="6">
        <v>6000</v>
      </c>
      <c r="E2160" s="8">
        <v>6100</v>
      </c>
      <c r="F2160" t="s">
        <v>8218</v>
      </c>
      <c r="G2160" t="s">
        <v>8223</v>
      </c>
      <c r="H2160" t="s">
        <v>8245</v>
      </c>
      <c r="I2160">
        <v>1427864340</v>
      </c>
      <c r="J2160">
        <v>1425020810</v>
      </c>
      <c r="K2160" t="b">
        <v>0</v>
      </c>
      <c r="L2160">
        <v>78</v>
      </c>
      <c r="M2160" t="b">
        <v>1</v>
      </c>
      <c r="N2160" t="s">
        <v>8269</v>
      </c>
      <c r="O2160" s="10" t="s">
        <v>8312</v>
      </c>
      <c r="P2160" t="s">
        <v>8313</v>
      </c>
      <c r="Q2160" s="15">
        <f t="shared" si="99"/>
        <v>42062.296412037031</v>
      </c>
      <c r="R2160" s="17">
        <f t="shared" si="100"/>
        <v>42095.207638888889</v>
      </c>
      <c r="S2160">
        <f t="shared" si="101"/>
        <v>2015</v>
      </c>
    </row>
    <row r="2161" spans="1:19" ht="45" x14ac:dyDescent="0.25">
      <c r="A2161">
        <v>3343</v>
      </c>
      <c r="B2161" s="3" t="s">
        <v>3343</v>
      </c>
      <c r="C2161" s="3" t="s">
        <v>7453</v>
      </c>
      <c r="D2161" s="6">
        <v>700</v>
      </c>
      <c r="E2161" s="8">
        <v>1200</v>
      </c>
      <c r="F2161" t="s">
        <v>8218</v>
      </c>
      <c r="G2161" t="s">
        <v>8224</v>
      </c>
      <c r="H2161" t="s">
        <v>8246</v>
      </c>
      <c r="I2161">
        <v>1460553480</v>
      </c>
      <c r="J2161">
        <v>1458770384</v>
      </c>
      <c r="K2161" t="b">
        <v>0</v>
      </c>
      <c r="L2161">
        <v>23</v>
      </c>
      <c r="M2161" t="b">
        <v>1</v>
      </c>
      <c r="N2161" t="s">
        <v>8269</v>
      </c>
      <c r="O2161" s="10" t="s">
        <v>8312</v>
      </c>
      <c r="P2161" t="s">
        <v>8313</v>
      </c>
      <c r="Q2161" s="15">
        <f t="shared" si="99"/>
        <v>42452.916481481487</v>
      </c>
      <c r="R2161" s="17">
        <f t="shared" si="100"/>
        <v>42473.554166666669</v>
      </c>
      <c r="S2161">
        <f t="shared" si="101"/>
        <v>2016</v>
      </c>
    </row>
    <row r="2162" spans="1:19" ht="60" x14ac:dyDescent="0.25">
      <c r="A2162">
        <v>3344</v>
      </c>
      <c r="B2162" s="3" t="s">
        <v>3344</v>
      </c>
      <c r="C2162" s="3" t="s">
        <v>7454</v>
      </c>
      <c r="D2162" s="6">
        <v>4500</v>
      </c>
      <c r="E2162" s="8">
        <v>4565</v>
      </c>
      <c r="F2162" t="s">
        <v>8218</v>
      </c>
      <c r="G2162" t="s">
        <v>8223</v>
      </c>
      <c r="H2162" t="s">
        <v>8245</v>
      </c>
      <c r="I2162">
        <v>1409374093</v>
      </c>
      <c r="J2162">
        <v>1406782093</v>
      </c>
      <c r="K2162" t="b">
        <v>0</v>
      </c>
      <c r="L2162">
        <v>40</v>
      </c>
      <c r="M2162" t="b">
        <v>1</v>
      </c>
      <c r="N2162" t="s">
        <v>8269</v>
      </c>
      <c r="O2162" s="10" t="s">
        <v>8312</v>
      </c>
      <c r="P2162" t="s">
        <v>8313</v>
      </c>
      <c r="Q2162" s="15">
        <f t="shared" si="99"/>
        <v>41851.200150462959</v>
      </c>
      <c r="R2162" s="17">
        <f t="shared" si="100"/>
        <v>41881.200150462959</v>
      </c>
      <c r="S2162">
        <f t="shared" si="101"/>
        <v>2014</v>
      </c>
    </row>
    <row r="2163" spans="1:19" ht="60" x14ac:dyDescent="0.25">
      <c r="A2163">
        <v>3345</v>
      </c>
      <c r="B2163" s="3" t="s">
        <v>3345</v>
      </c>
      <c r="C2163" s="3" t="s">
        <v>7455</v>
      </c>
      <c r="D2163" s="6">
        <v>500</v>
      </c>
      <c r="E2163" s="8">
        <v>650</v>
      </c>
      <c r="F2163" t="s">
        <v>8218</v>
      </c>
      <c r="G2163" t="s">
        <v>8223</v>
      </c>
      <c r="H2163" t="s">
        <v>8245</v>
      </c>
      <c r="I2163">
        <v>1429317420</v>
      </c>
      <c r="J2163">
        <v>1424226768</v>
      </c>
      <c r="K2163" t="b">
        <v>0</v>
      </c>
      <c r="L2163">
        <v>13</v>
      </c>
      <c r="M2163" t="b">
        <v>1</v>
      </c>
      <c r="N2163" t="s">
        <v>8269</v>
      </c>
      <c r="O2163" s="10" t="s">
        <v>8312</v>
      </c>
      <c r="P2163" t="s">
        <v>8313</v>
      </c>
      <c r="Q2163" s="15">
        <f t="shared" si="99"/>
        <v>42053.106111111112</v>
      </c>
      <c r="R2163" s="17">
        <f t="shared" si="100"/>
        <v>42112.025694444441</v>
      </c>
      <c r="S2163">
        <f t="shared" si="101"/>
        <v>2015</v>
      </c>
    </row>
    <row r="2164" spans="1:19" ht="60" x14ac:dyDescent="0.25">
      <c r="A2164">
        <v>3346</v>
      </c>
      <c r="B2164" s="3" t="s">
        <v>3346</v>
      </c>
      <c r="C2164" s="3" t="s">
        <v>7456</v>
      </c>
      <c r="D2164" s="6">
        <v>1500</v>
      </c>
      <c r="E2164" s="8">
        <v>1650</v>
      </c>
      <c r="F2164" t="s">
        <v>8218</v>
      </c>
      <c r="G2164" t="s">
        <v>8223</v>
      </c>
      <c r="H2164" t="s">
        <v>8245</v>
      </c>
      <c r="I2164">
        <v>1424910910</v>
      </c>
      <c r="J2164">
        <v>1424306110</v>
      </c>
      <c r="K2164" t="b">
        <v>0</v>
      </c>
      <c r="L2164">
        <v>18</v>
      </c>
      <c r="M2164" t="b">
        <v>1</v>
      </c>
      <c r="N2164" t="s">
        <v>8269</v>
      </c>
      <c r="O2164" s="10" t="s">
        <v>8312</v>
      </c>
      <c r="P2164" t="s">
        <v>8313</v>
      </c>
      <c r="Q2164" s="15">
        <f t="shared" si="99"/>
        <v>42054.024421296301</v>
      </c>
      <c r="R2164" s="17">
        <f t="shared" si="100"/>
        <v>42061.024421296301</v>
      </c>
      <c r="S2164">
        <f t="shared" si="101"/>
        <v>2015</v>
      </c>
    </row>
    <row r="2165" spans="1:19" ht="60" x14ac:dyDescent="0.25">
      <c r="A2165">
        <v>3347</v>
      </c>
      <c r="B2165" s="3" t="s">
        <v>3347</v>
      </c>
      <c r="C2165" s="3" t="s">
        <v>7457</v>
      </c>
      <c r="D2165" s="6">
        <v>2000</v>
      </c>
      <c r="E2165" s="8">
        <v>2389</v>
      </c>
      <c r="F2165" t="s">
        <v>8218</v>
      </c>
      <c r="G2165" t="s">
        <v>8224</v>
      </c>
      <c r="H2165" t="s">
        <v>8246</v>
      </c>
      <c r="I2165">
        <v>1462741200</v>
      </c>
      <c r="J2165">
        <v>1461503654</v>
      </c>
      <c r="K2165" t="b">
        <v>0</v>
      </c>
      <c r="L2165">
        <v>22</v>
      </c>
      <c r="M2165" t="b">
        <v>1</v>
      </c>
      <c r="N2165" t="s">
        <v>8269</v>
      </c>
      <c r="O2165" s="10" t="s">
        <v>8312</v>
      </c>
      <c r="P2165" t="s">
        <v>8313</v>
      </c>
      <c r="Q2165" s="15">
        <f t="shared" si="99"/>
        <v>42484.551550925928</v>
      </c>
      <c r="R2165" s="17">
        <f t="shared" si="100"/>
        <v>42498.875</v>
      </c>
      <c r="S2165">
        <f t="shared" si="101"/>
        <v>2016</v>
      </c>
    </row>
    <row r="2166" spans="1:19" ht="60" x14ac:dyDescent="0.25">
      <c r="A2166">
        <v>3348</v>
      </c>
      <c r="B2166" s="3" t="s">
        <v>3266</v>
      </c>
      <c r="C2166" s="3" t="s">
        <v>7458</v>
      </c>
      <c r="D2166" s="6">
        <v>5500</v>
      </c>
      <c r="E2166" s="8">
        <v>5516</v>
      </c>
      <c r="F2166" t="s">
        <v>8218</v>
      </c>
      <c r="G2166" t="s">
        <v>8223</v>
      </c>
      <c r="H2166" t="s">
        <v>8245</v>
      </c>
      <c r="I2166">
        <v>1461988740</v>
      </c>
      <c r="J2166">
        <v>1459949080</v>
      </c>
      <c r="K2166" t="b">
        <v>0</v>
      </c>
      <c r="L2166">
        <v>79</v>
      </c>
      <c r="M2166" t="b">
        <v>1</v>
      </c>
      <c r="N2166" t="s">
        <v>8269</v>
      </c>
      <c r="O2166" s="10" t="s">
        <v>8312</v>
      </c>
      <c r="P2166" t="s">
        <v>8313</v>
      </c>
      <c r="Q2166" s="15">
        <f t="shared" si="99"/>
        <v>42466.558796296296</v>
      </c>
      <c r="R2166" s="17">
        <f t="shared" si="100"/>
        <v>42490.165972222225</v>
      </c>
      <c r="S2166">
        <f t="shared" si="101"/>
        <v>2016</v>
      </c>
    </row>
    <row r="2167" spans="1:19" ht="60" x14ac:dyDescent="0.25">
      <c r="A2167">
        <v>3349</v>
      </c>
      <c r="B2167" s="3" t="s">
        <v>3348</v>
      </c>
      <c r="C2167" s="3" t="s">
        <v>7459</v>
      </c>
      <c r="D2167" s="6">
        <v>1000</v>
      </c>
      <c r="E2167" s="8">
        <v>1534</v>
      </c>
      <c r="F2167" t="s">
        <v>8218</v>
      </c>
      <c r="G2167" t="s">
        <v>8223</v>
      </c>
      <c r="H2167" t="s">
        <v>8245</v>
      </c>
      <c r="I2167">
        <v>1465837200</v>
      </c>
      <c r="J2167">
        <v>1463971172</v>
      </c>
      <c r="K2167" t="b">
        <v>0</v>
      </c>
      <c r="L2167">
        <v>14</v>
      </c>
      <c r="M2167" t="b">
        <v>1</v>
      </c>
      <c r="N2167" t="s">
        <v>8269</v>
      </c>
      <c r="O2167" s="10" t="s">
        <v>8312</v>
      </c>
      <c r="P2167" t="s">
        <v>8313</v>
      </c>
      <c r="Q2167" s="15">
        <f t="shared" si="99"/>
        <v>42513.110787037032</v>
      </c>
      <c r="R2167" s="17">
        <f t="shared" si="100"/>
        <v>42534.708333333328</v>
      </c>
      <c r="S2167">
        <f t="shared" si="101"/>
        <v>2016</v>
      </c>
    </row>
    <row r="2168" spans="1:19" ht="60" x14ac:dyDescent="0.25">
      <c r="A2168">
        <v>3350</v>
      </c>
      <c r="B2168" s="3" t="s">
        <v>3349</v>
      </c>
      <c r="C2168" s="3" t="s">
        <v>7460</v>
      </c>
      <c r="D2168" s="6">
        <v>3500</v>
      </c>
      <c r="E2168" s="8">
        <v>3655</v>
      </c>
      <c r="F2168" t="s">
        <v>8218</v>
      </c>
      <c r="G2168" t="s">
        <v>8242</v>
      </c>
      <c r="H2168" t="s">
        <v>8248</v>
      </c>
      <c r="I2168">
        <v>1448838000</v>
      </c>
      <c r="J2168">
        <v>1445791811</v>
      </c>
      <c r="K2168" t="b">
        <v>0</v>
      </c>
      <c r="L2168">
        <v>51</v>
      </c>
      <c r="M2168" t="b">
        <v>1</v>
      </c>
      <c r="N2168" t="s">
        <v>8269</v>
      </c>
      <c r="O2168" s="10" t="s">
        <v>8312</v>
      </c>
      <c r="P2168" t="s">
        <v>8313</v>
      </c>
      <c r="Q2168" s="15">
        <f t="shared" si="99"/>
        <v>42302.701516203699</v>
      </c>
      <c r="R2168" s="17">
        <f t="shared" si="100"/>
        <v>42337.958333333328</v>
      </c>
      <c r="S2168">
        <f t="shared" si="101"/>
        <v>2015</v>
      </c>
    </row>
    <row r="2169" spans="1:19" ht="60" x14ac:dyDescent="0.25">
      <c r="A2169">
        <v>3351</v>
      </c>
      <c r="B2169" s="3" t="s">
        <v>3350</v>
      </c>
      <c r="C2169" s="3" t="s">
        <v>7461</v>
      </c>
      <c r="D2169" s="6">
        <v>5000</v>
      </c>
      <c r="E2169" s="8">
        <v>5055</v>
      </c>
      <c r="F2169" t="s">
        <v>8218</v>
      </c>
      <c r="G2169" t="s">
        <v>8224</v>
      </c>
      <c r="H2169" t="s">
        <v>8246</v>
      </c>
      <c r="I2169">
        <v>1406113200</v>
      </c>
      <c r="J2169">
        <v>1402910965</v>
      </c>
      <c r="K2169" t="b">
        <v>0</v>
      </c>
      <c r="L2169">
        <v>54</v>
      </c>
      <c r="M2169" t="b">
        <v>1</v>
      </c>
      <c r="N2169" t="s">
        <v>8269</v>
      </c>
      <c r="O2169" s="10" t="s">
        <v>8312</v>
      </c>
      <c r="P2169" t="s">
        <v>8313</v>
      </c>
      <c r="Q2169" s="15">
        <f t="shared" si="99"/>
        <v>41806.395428240743</v>
      </c>
      <c r="R2169" s="17">
        <f t="shared" si="100"/>
        <v>41843.458333333336</v>
      </c>
      <c r="S2169">
        <f t="shared" si="101"/>
        <v>2014</v>
      </c>
    </row>
    <row r="2170" spans="1:19" ht="60" x14ac:dyDescent="0.25">
      <c r="A2170">
        <v>3352</v>
      </c>
      <c r="B2170" s="3" t="s">
        <v>3351</v>
      </c>
      <c r="C2170" s="3" t="s">
        <v>7462</v>
      </c>
      <c r="D2170" s="6">
        <v>5000</v>
      </c>
      <c r="E2170" s="8">
        <v>5376</v>
      </c>
      <c r="F2170" t="s">
        <v>8218</v>
      </c>
      <c r="G2170" t="s">
        <v>8224</v>
      </c>
      <c r="H2170" t="s">
        <v>8246</v>
      </c>
      <c r="I2170">
        <v>1467414000</v>
      </c>
      <c r="J2170">
        <v>1462492178</v>
      </c>
      <c r="K2170" t="b">
        <v>0</v>
      </c>
      <c r="L2170">
        <v>70</v>
      </c>
      <c r="M2170" t="b">
        <v>1</v>
      </c>
      <c r="N2170" t="s">
        <v>8269</v>
      </c>
      <c r="O2170" s="10" t="s">
        <v>8312</v>
      </c>
      <c r="P2170" t="s">
        <v>8313</v>
      </c>
      <c r="Q2170" s="15">
        <f t="shared" si="99"/>
        <v>42495.992800925931</v>
      </c>
      <c r="R2170" s="17">
        <f t="shared" si="100"/>
        <v>42552.958333333328</v>
      </c>
      <c r="S2170">
        <f t="shared" si="101"/>
        <v>2016</v>
      </c>
    </row>
    <row r="2171" spans="1:19" ht="60" x14ac:dyDescent="0.25">
      <c r="A2171">
        <v>3353</v>
      </c>
      <c r="B2171" s="3" t="s">
        <v>3352</v>
      </c>
      <c r="C2171" s="3" t="s">
        <v>7463</v>
      </c>
      <c r="D2171" s="6">
        <v>500</v>
      </c>
      <c r="E2171" s="8">
        <v>1575</v>
      </c>
      <c r="F2171" t="s">
        <v>8218</v>
      </c>
      <c r="G2171" t="s">
        <v>8224</v>
      </c>
      <c r="H2171" t="s">
        <v>8246</v>
      </c>
      <c r="I2171">
        <v>1462230000</v>
      </c>
      <c r="J2171">
        <v>1461061350</v>
      </c>
      <c r="K2171" t="b">
        <v>0</v>
      </c>
      <c r="L2171">
        <v>44</v>
      </c>
      <c r="M2171" t="b">
        <v>1</v>
      </c>
      <c r="N2171" t="s">
        <v>8269</v>
      </c>
      <c r="O2171" s="10" t="s">
        <v>8312</v>
      </c>
      <c r="P2171" t="s">
        <v>8313</v>
      </c>
      <c r="Q2171" s="15">
        <f t="shared" si="99"/>
        <v>42479.432291666672</v>
      </c>
      <c r="R2171" s="17">
        <f t="shared" si="100"/>
        <v>42492.958333333328</v>
      </c>
      <c r="S2171">
        <f t="shared" si="101"/>
        <v>2016</v>
      </c>
    </row>
    <row r="2172" spans="1:19" ht="45" x14ac:dyDescent="0.25">
      <c r="A2172">
        <v>3354</v>
      </c>
      <c r="B2172" s="3" t="s">
        <v>3353</v>
      </c>
      <c r="C2172" s="3" t="s">
        <v>7464</v>
      </c>
      <c r="D2172" s="6">
        <v>3000</v>
      </c>
      <c r="E2172" s="8">
        <v>3058</v>
      </c>
      <c r="F2172" t="s">
        <v>8218</v>
      </c>
      <c r="G2172" t="s">
        <v>8223</v>
      </c>
      <c r="H2172" t="s">
        <v>8245</v>
      </c>
      <c r="I2172">
        <v>1446091260</v>
      </c>
      <c r="J2172">
        <v>1443029206</v>
      </c>
      <c r="K2172" t="b">
        <v>0</v>
      </c>
      <c r="L2172">
        <v>55</v>
      </c>
      <c r="M2172" t="b">
        <v>1</v>
      </c>
      <c r="N2172" t="s">
        <v>8269</v>
      </c>
      <c r="O2172" s="10" t="s">
        <v>8312</v>
      </c>
      <c r="P2172" t="s">
        <v>8313</v>
      </c>
      <c r="Q2172" s="15">
        <f t="shared" si="99"/>
        <v>42270.7269212963</v>
      </c>
      <c r="R2172" s="17">
        <f t="shared" si="100"/>
        <v>42306.167361111111</v>
      </c>
      <c r="S2172">
        <f t="shared" si="101"/>
        <v>2015</v>
      </c>
    </row>
    <row r="2173" spans="1:19" ht="45" x14ac:dyDescent="0.25">
      <c r="A2173">
        <v>3355</v>
      </c>
      <c r="B2173" s="3" t="s">
        <v>3354</v>
      </c>
      <c r="C2173" s="3" t="s">
        <v>7465</v>
      </c>
      <c r="D2173" s="6">
        <v>1750</v>
      </c>
      <c r="E2173" s="8">
        <v>2210</v>
      </c>
      <c r="F2173" t="s">
        <v>8218</v>
      </c>
      <c r="G2173" t="s">
        <v>8224</v>
      </c>
      <c r="H2173" t="s">
        <v>8246</v>
      </c>
      <c r="I2173">
        <v>1462879020</v>
      </c>
      <c r="J2173">
        <v>1461941527</v>
      </c>
      <c r="K2173" t="b">
        <v>0</v>
      </c>
      <c r="L2173">
        <v>15</v>
      </c>
      <c r="M2173" t="b">
        <v>1</v>
      </c>
      <c r="N2173" t="s">
        <v>8269</v>
      </c>
      <c r="O2173" s="10" t="s">
        <v>8312</v>
      </c>
      <c r="P2173" t="s">
        <v>8313</v>
      </c>
      <c r="Q2173" s="15">
        <f t="shared" si="99"/>
        <v>42489.619525462964</v>
      </c>
      <c r="R2173" s="17">
        <f t="shared" si="100"/>
        <v>42500.470138888893</v>
      </c>
      <c r="S2173">
        <f t="shared" si="101"/>
        <v>2016</v>
      </c>
    </row>
    <row r="2174" spans="1:19" ht="60" x14ac:dyDescent="0.25">
      <c r="A2174">
        <v>3356</v>
      </c>
      <c r="B2174" s="3" t="s">
        <v>3355</v>
      </c>
      <c r="C2174" s="3" t="s">
        <v>7466</v>
      </c>
      <c r="D2174" s="6">
        <v>1500</v>
      </c>
      <c r="E2174" s="8">
        <v>1521</v>
      </c>
      <c r="F2174" t="s">
        <v>8218</v>
      </c>
      <c r="G2174" t="s">
        <v>8224</v>
      </c>
      <c r="H2174" t="s">
        <v>8246</v>
      </c>
      <c r="I2174">
        <v>1468611272</v>
      </c>
      <c r="J2174">
        <v>1466019272</v>
      </c>
      <c r="K2174" t="b">
        <v>0</v>
      </c>
      <c r="L2174">
        <v>27</v>
      </c>
      <c r="M2174" t="b">
        <v>1</v>
      </c>
      <c r="N2174" t="s">
        <v>8269</v>
      </c>
      <c r="O2174" s="10" t="s">
        <v>8312</v>
      </c>
      <c r="P2174" t="s">
        <v>8313</v>
      </c>
      <c r="Q2174" s="15">
        <f t="shared" si="99"/>
        <v>42536.815648148149</v>
      </c>
      <c r="R2174" s="17">
        <f t="shared" si="100"/>
        <v>42566.815648148149</v>
      </c>
      <c r="S2174">
        <f t="shared" si="101"/>
        <v>2016</v>
      </c>
    </row>
    <row r="2175" spans="1:19" ht="60" x14ac:dyDescent="0.25">
      <c r="A2175">
        <v>3357</v>
      </c>
      <c r="B2175" s="3" t="s">
        <v>3356</v>
      </c>
      <c r="C2175" s="3" t="s">
        <v>7467</v>
      </c>
      <c r="D2175" s="6">
        <v>2000</v>
      </c>
      <c r="E2175" s="8">
        <v>2020</v>
      </c>
      <c r="F2175" t="s">
        <v>8218</v>
      </c>
      <c r="G2175" t="s">
        <v>8224</v>
      </c>
      <c r="H2175" t="s">
        <v>8246</v>
      </c>
      <c r="I2175">
        <v>1406887310</v>
      </c>
      <c r="J2175">
        <v>1404295310</v>
      </c>
      <c r="K2175" t="b">
        <v>0</v>
      </c>
      <c r="L2175">
        <v>21</v>
      </c>
      <c r="M2175" t="b">
        <v>1</v>
      </c>
      <c r="N2175" t="s">
        <v>8269</v>
      </c>
      <c r="O2175" s="10" t="s">
        <v>8312</v>
      </c>
      <c r="P2175" t="s">
        <v>8313</v>
      </c>
      <c r="Q2175" s="15">
        <f t="shared" si="99"/>
        <v>41822.417939814812</v>
      </c>
      <c r="R2175" s="17">
        <f t="shared" si="100"/>
        <v>41852.417939814812</v>
      </c>
      <c r="S2175">
        <f t="shared" si="101"/>
        <v>2014</v>
      </c>
    </row>
    <row r="2176" spans="1:19" ht="45" x14ac:dyDescent="0.25">
      <c r="A2176">
        <v>3358</v>
      </c>
      <c r="B2176" s="3" t="s">
        <v>3357</v>
      </c>
      <c r="C2176" s="3" t="s">
        <v>7468</v>
      </c>
      <c r="D2176" s="6">
        <v>10000</v>
      </c>
      <c r="E2176" s="8">
        <v>10299</v>
      </c>
      <c r="F2176" t="s">
        <v>8218</v>
      </c>
      <c r="G2176" t="s">
        <v>8223</v>
      </c>
      <c r="H2176" t="s">
        <v>8245</v>
      </c>
      <c r="I2176">
        <v>1416385679</v>
      </c>
      <c r="J2176">
        <v>1413790079</v>
      </c>
      <c r="K2176" t="b">
        <v>0</v>
      </c>
      <c r="L2176">
        <v>162</v>
      </c>
      <c r="M2176" t="b">
        <v>1</v>
      </c>
      <c r="N2176" t="s">
        <v>8269</v>
      </c>
      <c r="O2176" s="10" t="s">
        <v>8312</v>
      </c>
      <c r="P2176" t="s">
        <v>8313</v>
      </c>
      <c r="Q2176" s="15">
        <f t="shared" si="99"/>
        <v>41932.311099537037</v>
      </c>
      <c r="R2176" s="17">
        <f t="shared" si="100"/>
        <v>41962.352766203709</v>
      </c>
      <c r="S2176">
        <f t="shared" si="101"/>
        <v>2014</v>
      </c>
    </row>
    <row r="2177" spans="1:19" ht="45" x14ac:dyDescent="0.25">
      <c r="A2177">
        <v>3359</v>
      </c>
      <c r="B2177" s="3" t="s">
        <v>3358</v>
      </c>
      <c r="C2177" s="3" t="s">
        <v>7469</v>
      </c>
      <c r="D2177" s="6">
        <v>4000</v>
      </c>
      <c r="E2177" s="8">
        <v>4250</v>
      </c>
      <c r="F2177" t="s">
        <v>8218</v>
      </c>
      <c r="G2177" t="s">
        <v>8223</v>
      </c>
      <c r="H2177" t="s">
        <v>8245</v>
      </c>
      <c r="I2177">
        <v>1487985734</v>
      </c>
      <c r="J2177">
        <v>1484097734</v>
      </c>
      <c r="K2177" t="b">
        <v>0</v>
      </c>
      <c r="L2177">
        <v>23</v>
      </c>
      <c r="M2177" t="b">
        <v>1</v>
      </c>
      <c r="N2177" t="s">
        <v>8269</v>
      </c>
      <c r="O2177" s="10" t="s">
        <v>8312</v>
      </c>
      <c r="P2177" t="s">
        <v>8313</v>
      </c>
      <c r="Q2177" s="15">
        <f t="shared" si="99"/>
        <v>42746.057106481487</v>
      </c>
      <c r="R2177" s="17">
        <f t="shared" si="100"/>
        <v>42791.057106481487</v>
      </c>
      <c r="S2177">
        <f t="shared" si="101"/>
        <v>2017</v>
      </c>
    </row>
    <row r="2178" spans="1:19" ht="30" x14ac:dyDescent="0.25">
      <c r="A2178">
        <v>3360</v>
      </c>
      <c r="B2178" s="3" t="s">
        <v>3359</v>
      </c>
      <c r="C2178" s="3" t="s">
        <v>7470</v>
      </c>
      <c r="D2178" s="6">
        <v>9000</v>
      </c>
      <c r="E2178" s="8">
        <v>9124</v>
      </c>
      <c r="F2178" t="s">
        <v>8218</v>
      </c>
      <c r="G2178" t="s">
        <v>8243</v>
      </c>
      <c r="H2178" t="s">
        <v>8257</v>
      </c>
      <c r="I2178">
        <v>1481731140</v>
      </c>
      <c r="J2178">
        <v>1479866343</v>
      </c>
      <c r="K2178" t="b">
        <v>0</v>
      </c>
      <c r="L2178">
        <v>72</v>
      </c>
      <c r="M2178" t="b">
        <v>1</v>
      </c>
      <c r="N2178" t="s">
        <v>8269</v>
      </c>
      <c r="O2178" s="10" t="s">
        <v>8312</v>
      </c>
      <c r="P2178" t="s">
        <v>8313</v>
      </c>
      <c r="Q2178" s="15">
        <f t="shared" ref="Q2178:Q2241" si="102">(((J2178/60)/60)/24)+DATE(1970,1,1)</f>
        <v>42697.082673611112</v>
      </c>
      <c r="R2178" s="17">
        <f t="shared" ref="R2178:R2241" si="103">(((I2178/60)/60)/24)+DATE(1970,1,1)</f>
        <v>42718.665972222225</v>
      </c>
      <c r="S2178">
        <f t="shared" ref="S2178:S2241" si="104">YEAR(Q:Q)</f>
        <v>2016</v>
      </c>
    </row>
    <row r="2179" spans="1:19" ht="60" x14ac:dyDescent="0.25">
      <c r="A2179">
        <v>3361</v>
      </c>
      <c r="B2179" s="3" t="s">
        <v>3360</v>
      </c>
      <c r="C2179" s="3" t="s">
        <v>7471</v>
      </c>
      <c r="D2179" s="6">
        <v>5000</v>
      </c>
      <c r="E2179" s="8">
        <v>5673</v>
      </c>
      <c r="F2179" t="s">
        <v>8218</v>
      </c>
      <c r="G2179" t="s">
        <v>8223</v>
      </c>
      <c r="H2179" t="s">
        <v>8245</v>
      </c>
      <c r="I2179">
        <v>1409587140</v>
      </c>
      <c r="J2179">
        <v>1408062990</v>
      </c>
      <c r="K2179" t="b">
        <v>0</v>
      </c>
      <c r="L2179">
        <v>68</v>
      </c>
      <c r="M2179" t="b">
        <v>1</v>
      </c>
      <c r="N2179" t="s">
        <v>8269</v>
      </c>
      <c r="O2179" s="10" t="s">
        <v>8312</v>
      </c>
      <c r="P2179" t="s">
        <v>8313</v>
      </c>
      <c r="Q2179" s="15">
        <f t="shared" si="102"/>
        <v>41866.025347222225</v>
      </c>
      <c r="R2179" s="17">
        <f t="shared" si="103"/>
        <v>41883.665972222225</v>
      </c>
      <c r="S2179">
        <f t="shared" si="104"/>
        <v>2014</v>
      </c>
    </row>
    <row r="2180" spans="1:19" ht="45" x14ac:dyDescent="0.25">
      <c r="A2180">
        <v>3362</v>
      </c>
      <c r="B2180" s="3" t="s">
        <v>3361</v>
      </c>
      <c r="C2180" s="3" t="s">
        <v>7472</v>
      </c>
      <c r="D2180" s="6">
        <v>500</v>
      </c>
      <c r="E2180" s="8">
        <v>1090</v>
      </c>
      <c r="F2180" t="s">
        <v>8218</v>
      </c>
      <c r="G2180" t="s">
        <v>8223</v>
      </c>
      <c r="H2180" t="s">
        <v>8245</v>
      </c>
      <c r="I2180">
        <v>1425704100</v>
      </c>
      <c r="J2180">
        <v>1424484717</v>
      </c>
      <c r="K2180" t="b">
        <v>0</v>
      </c>
      <c r="L2180">
        <v>20</v>
      </c>
      <c r="M2180" t="b">
        <v>1</v>
      </c>
      <c r="N2180" t="s">
        <v>8269</v>
      </c>
      <c r="O2180" s="10" t="s">
        <v>8312</v>
      </c>
      <c r="P2180" t="s">
        <v>8313</v>
      </c>
      <c r="Q2180" s="15">
        <f t="shared" si="102"/>
        <v>42056.091631944444</v>
      </c>
      <c r="R2180" s="17">
        <f t="shared" si="103"/>
        <v>42070.204861111109</v>
      </c>
      <c r="S2180">
        <f t="shared" si="104"/>
        <v>2015</v>
      </c>
    </row>
    <row r="2181" spans="1:19" ht="60" x14ac:dyDescent="0.25">
      <c r="A2181">
        <v>3363</v>
      </c>
      <c r="B2181" s="3" t="s">
        <v>3362</v>
      </c>
      <c r="C2181" s="3" t="s">
        <v>7473</v>
      </c>
      <c r="D2181" s="6">
        <v>7750</v>
      </c>
      <c r="E2181" s="8">
        <v>7860</v>
      </c>
      <c r="F2181" t="s">
        <v>8218</v>
      </c>
      <c r="G2181" t="s">
        <v>8223</v>
      </c>
      <c r="H2181" t="s">
        <v>8245</v>
      </c>
      <c r="I2181">
        <v>1408464000</v>
      </c>
      <c r="J2181">
        <v>1406831445</v>
      </c>
      <c r="K2181" t="b">
        <v>0</v>
      </c>
      <c r="L2181">
        <v>26</v>
      </c>
      <c r="M2181" t="b">
        <v>1</v>
      </c>
      <c r="N2181" t="s">
        <v>8269</v>
      </c>
      <c r="O2181" s="10" t="s">
        <v>8312</v>
      </c>
      <c r="P2181" t="s">
        <v>8313</v>
      </c>
      <c r="Q2181" s="15">
        <f t="shared" si="102"/>
        <v>41851.771354166667</v>
      </c>
      <c r="R2181" s="17">
        <f t="shared" si="103"/>
        <v>41870.666666666664</v>
      </c>
      <c r="S2181">
        <f t="shared" si="104"/>
        <v>2014</v>
      </c>
    </row>
    <row r="2182" spans="1:19" ht="60" x14ac:dyDescent="0.25">
      <c r="A2182">
        <v>3364</v>
      </c>
      <c r="B2182" s="3" t="s">
        <v>3363</v>
      </c>
      <c r="C2182" s="3" t="s">
        <v>7474</v>
      </c>
      <c r="D2182" s="6">
        <v>3000</v>
      </c>
      <c r="E2182" s="8">
        <v>3178</v>
      </c>
      <c r="F2182" t="s">
        <v>8218</v>
      </c>
      <c r="G2182" t="s">
        <v>8224</v>
      </c>
      <c r="H2182" t="s">
        <v>8246</v>
      </c>
      <c r="I2182">
        <v>1458075600</v>
      </c>
      <c r="J2182">
        <v>1456183649</v>
      </c>
      <c r="K2182" t="b">
        <v>0</v>
      </c>
      <c r="L2182">
        <v>72</v>
      </c>
      <c r="M2182" t="b">
        <v>1</v>
      </c>
      <c r="N2182" t="s">
        <v>8269</v>
      </c>
      <c r="O2182" s="10" t="s">
        <v>8312</v>
      </c>
      <c r="P2182" t="s">
        <v>8313</v>
      </c>
      <c r="Q2182" s="15">
        <f t="shared" si="102"/>
        <v>42422.977418981478</v>
      </c>
      <c r="R2182" s="17">
        <f t="shared" si="103"/>
        <v>42444.875</v>
      </c>
      <c r="S2182">
        <f t="shared" si="104"/>
        <v>2016</v>
      </c>
    </row>
    <row r="2183" spans="1:19" ht="60" x14ac:dyDescent="0.25">
      <c r="A2183">
        <v>3365</v>
      </c>
      <c r="B2183" s="3" t="s">
        <v>3364</v>
      </c>
      <c r="C2183" s="3" t="s">
        <v>7475</v>
      </c>
      <c r="D2183" s="6">
        <v>2500</v>
      </c>
      <c r="E2183" s="8">
        <v>2600</v>
      </c>
      <c r="F2183" t="s">
        <v>8218</v>
      </c>
      <c r="G2183" t="s">
        <v>8223</v>
      </c>
      <c r="H2183" t="s">
        <v>8245</v>
      </c>
      <c r="I2183">
        <v>1449973592</v>
      </c>
      <c r="J2183">
        <v>1447381592</v>
      </c>
      <c r="K2183" t="b">
        <v>0</v>
      </c>
      <c r="L2183">
        <v>3</v>
      </c>
      <c r="M2183" t="b">
        <v>1</v>
      </c>
      <c r="N2183" t="s">
        <v>8269</v>
      </c>
      <c r="O2183" s="10" t="s">
        <v>8312</v>
      </c>
      <c r="P2183" t="s">
        <v>8313</v>
      </c>
      <c r="Q2183" s="15">
        <f t="shared" si="102"/>
        <v>42321.101759259262</v>
      </c>
      <c r="R2183" s="17">
        <f t="shared" si="103"/>
        <v>42351.101759259262</v>
      </c>
      <c r="S2183">
        <f t="shared" si="104"/>
        <v>2015</v>
      </c>
    </row>
    <row r="2184" spans="1:19" ht="45" x14ac:dyDescent="0.25">
      <c r="A2184">
        <v>3366</v>
      </c>
      <c r="B2184" s="3" t="s">
        <v>3365</v>
      </c>
      <c r="C2184" s="3" t="s">
        <v>7476</v>
      </c>
      <c r="D2184" s="6">
        <v>500</v>
      </c>
      <c r="E2184" s="8">
        <v>1105</v>
      </c>
      <c r="F2184" t="s">
        <v>8218</v>
      </c>
      <c r="G2184" t="s">
        <v>8223</v>
      </c>
      <c r="H2184" t="s">
        <v>8245</v>
      </c>
      <c r="I2184">
        <v>1431481037</v>
      </c>
      <c r="J2184">
        <v>1428889037</v>
      </c>
      <c r="K2184" t="b">
        <v>0</v>
      </c>
      <c r="L2184">
        <v>18</v>
      </c>
      <c r="M2184" t="b">
        <v>1</v>
      </c>
      <c r="N2184" t="s">
        <v>8269</v>
      </c>
      <c r="O2184" s="10" t="s">
        <v>8312</v>
      </c>
      <c r="P2184" t="s">
        <v>8313</v>
      </c>
      <c r="Q2184" s="15">
        <f t="shared" si="102"/>
        <v>42107.067557870367</v>
      </c>
      <c r="R2184" s="17">
        <f t="shared" si="103"/>
        <v>42137.067557870367</v>
      </c>
      <c r="S2184">
        <f t="shared" si="104"/>
        <v>2015</v>
      </c>
    </row>
    <row r="2185" spans="1:19" ht="60" x14ac:dyDescent="0.25">
      <c r="A2185">
        <v>3367</v>
      </c>
      <c r="B2185" s="3" t="s">
        <v>3366</v>
      </c>
      <c r="C2185" s="3" t="s">
        <v>7477</v>
      </c>
      <c r="D2185" s="6">
        <v>750</v>
      </c>
      <c r="E2185" s="8">
        <v>890</v>
      </c>
      <c r="F2185" t="s">
        <v>8218</v>
      </c>
      <c r="G2185" t="s">
        <v>8224</v>
      </c>
      <c r="H2185" t="s">
        <v>8246</v>
      </c>
      <c r="I2185">
        <v>1438467894</v>
      </c>
      <c r="J2185">
        <v>1436307894</v>
      </c>
      <c r="K2185" t="b">
        <v>0</v>
      </c>
      <c r="L2185">
        <v>30</v>
      </c>
      <c r="M2185" t="b">
        <v>1</v>
      </c>
      <c r="N2185" t="s">
        <v>8269</v>
      </c>
      <c r="O2185" s="10" t="s">
        <v>8312</v>
      </c>
      <c r="P2185" t="s">
        <v>8313</v>
      </c>
      <c r="Q2185" s="15">
        <f t="shared" si="102"/>
        <v>42192.933958333335</v>
      </c>
      <c r="R2185" s="17">
        <f t="shared" si="103"/>
        <v>42217.933958333335</v>
      </c>
      <c r="S2185">
        <f t="shared" si="104"/>
        <v>2015</v>
      </c>
    </row>
    <row r="2186" spans="1:19" ht="45" x14ac:dyDescent="0.25">
      <c r="A2186">
        <v>3368</v>
      </c>
      <c r="B2186" s="3" t="s">
        <v>3367</v>
      </c>
      <c r="C2186" s="3" t="s">
        <v>7478</v>
      </c>
      <c r="D2186" s="6">
        <v>1000</v>
      </c>
      <c r="E2186" s="8">
        <v>1046</v>
      </c>
      <c r="F2186" t="s">
        <v>8218</v>
      </c>
      <c r="G2186" t="s">
        <v>8223</v>
      </c>
      <c r="H2186" t="s">
        <v>8245</v>
      </c>
      <c r="I2186">
        <v>1420088400</v>
      </c>
      <c r="J2186">
        <v>1416977259</v>
      </c>
      <c r="K2186" t="b">
        <v>0</v>
      </c>
      <c r="L2186">
        <v>23</v>
      </c>
      <c r="M2186" t="b">
        <v>1</v>
      </c>
      <c r="N2186" t="s">
        <v>8269</v>
      </c>
      <c r="O2186" s="10" t="s">
        <v>8312</v>
      </c>
      <c r="P2186" t="s">
        <v>8313</v>
      </c>
      <c r="Q2186" s="15">
        <f t="shared" si="102"/>
        <v>41969.199756944443</v>
      </c>
      <c r="R2186" s="17">
        <f t="shared" si="103"/>
        <v>42005.208333333328</v>
      </c>
      <c r="S2186">
        <f t="shared" si="104"/>
        <v>2014</v>
      </c>
    </row>
    <row r="2187" spans="1:19" ht="60" x14ac:dyDescent="0.2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 s="10" t="s">
        <v>8320</v>
      </c>
      <c r="P2187" t="s">
        <v>8342</v>
      </c>
      <c r="Q2187" s="15">
        <f t="shared" si="102"/>
        <v>42774.121342592596</v>
      </c>
      <c r="R2187" s="17">
        <f t="shared" si="103"/>
        <v>42823.083333333328</v>
      </c>
      <c r="S2187">
        <f t="shared" si="104"/>
        <v>2017</v>
      </c>
    </row>
    <row r="2188" spans="1:19" ht="45" x14ac:dyDescent="0.25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 s="10" t="s">
        <v>8320</v>
      </c>
      <c r="P2188" t="s">
        <v>8342</v>
      </c>
      <c r="Q2188" s="15">
        <f t="shared" si="102"/>
        <v>42779.21365740741</v>
      </c>
      <c r="R2188" s="17">
        <f t="shared" si="103"/>
        <v>42839.171990740739</v>
      </c>
      <c r="S2188">
        <f t="shared" si="104"/>
        <v>2017</v>
      </c>
    </row>
    <row r="2189" spans="1:19" ht="45" x14ac:dyDescent="0.25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 s="10" t="s">
        <v>8320</v>
      </c>
      <c r="P2189" t="s">
        <v>8342</v>
      </c>
      <c r="Q2189" s="15">
        <f t="shared" si="102"/>
        <v>42808.781689814816</v>
      </c>
      <c r="R2189" s="17">
        <f t="shared" si="103"/>
        <v>42832.781689814816</v>
      </c>
      <c r="S2189">
        <f t="shared" si="104"/>
        <v>2017</v>
      </c>
    </row>
    <row r="2190" spans="1:19" ht="30" x14ac:dyDescent="0.25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 s="10" t="s">
        <v>8320</v>
      </c>
      <c r="P2190" t="s">
        <v>8342</v>
      </c>
      <c r="Q2190" s="15">
        <f t="shared" si="102"/>
        <v>42783.815289351856</v>
      </c>
      <c r="R2190" s="17">
        <f t="shared" si="103"/>
        <v>42811.773622685185</v>
      </c>
      <c r="S2190">
        <f t="shared" si="104"/>
        <v>2017</v>
      </c>
    </row>
    <row r="2191" spans="1:19" ht="60" x14ac:dyDescent="0.25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 s="10" t="s">
        <v>8320</v>
      </c>
      <c r="P2191" t="s">
        <v>8342</v>
      </c>
      <c r="Q2191" s="15">
        <f t="shared" si="102"/>
        <v>42788.2502662037</v>
      </c>
      <c r="R2191" s="17">
        <f t="shared" si="103"/>
        <v>42818.208599537036</v>
      </c>
      <c r="S2191">
        <f t="shared" si="104"/>
        <v>2017</v>
      </c>
    </row>
    <row r="2192" spans="1:19" ht="60" x14ac:dyDescent="0.25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 s="10" t="s">
        <v>8320</v>
      </c>
      <c r="P2192" t="s">
        <v>8342</v>
      </c>
      <c r="Q2192" s="15">
        <f t="shared" si="102"/>
        <v>42792.843969907408</v>
      </c>
      <c r="R2192" s="17">
        <f t="shared" si="103"/>
        <v>42852.802303240736</v>
      </c>
      <c r="S2192">
        <f t="shared" si="104"/>
        <v>2017</v>
      </c>
    </row>
    <row r="2193" spans="1:19" ht="60" x14ac:dyDescent="0.25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 s="10" t="s">
        <v>8320</v>
      </c>
      <c r="P2193" t="s">
        <v>8342</v>
      </c>
      <c r="Q2193" s="15">
        <f t="shared" si="102"/>
        <v>42802.046817129631</v>
      </c>
      <c r="R2193" s="17">
        <f t="shared" si="103"/>
        <v>42835.84375</v>
      </c>
      <c r="S2193">
        <f t="shared" si="104"/>
        <v>2017</v>
      </c>
    </row>
    <row r="2194" spans="1:19" ht="60" x14ac:dyDescent="0.25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 s="10" t="s">
        <v>8320</v>
      </c>
      <c r="P2194" t="s">
        <v>8342</v>
      </c>
      <c r="Q2194" s="15">
        <f t="shared" si="102"/>
        <v>42804.534652777773</v>
      </c>
      <c r="R2194" s="17">
        <f t="shared" si="103"/>
        <v>42834.492986111116</v>
      </c>
      <c r="S2194">
        <f t="shared" si="104"/>
        <v>2017</v>
      </c>
    </row>
    <row r="2195" spans="1:19" ht="30" x14ac:dyDescent="0.25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 s="10" t="s">
        <v>8320</v>
      </c>
      <c r="P2195" t="s">
        <v>8342</v>
      </c>
      <c r="Q2195" s="15">
        <f t="shared" si="102"/>
        <v>42780.942476851851</v>
      </c>
      <c r="R2195" s="17">
        <f t="shared" si="103"/>
        <v>42810.900810185187</v>
      </c>
      <c r="S2195">
        <f t="shared" si="104"/>
        <v>2017</v>
      </c>
    </row>
    <row r="2196" spans="1:19" ht="45" x14ac:dyDescent="0.25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 s="10" t="s">
        <v>8320</v>
      </c>
      <c r="P2196" t="s">
        <v>8342</v>
      </c>
      <c r="Q2196" s="15">
        <f t="shared" si="102"/>
        <v>42801.43104166667</v>
      </c>
      <c r="R2196" s="17">
        <f t="shared" si="103"/>
        <v>42831.389374999999</v>
      </c>
      <c r="S2196">
        <f t="shared" si="104"/>
        <v>2017</v>
      </c>
    </row>
    <row r="2197" spans="1:19" ht="60" x14ac:dyDescent="0.25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 s="10" t="s">
        <v>8320</v>
      </c>
      <c r="P2197" t="s">
        <v>8342</v>
      </c>
      <c r="Q2197" s="15">
        <f t="shared" si="102"/>
        <v>42795.701481481476</v>
      </c>
      <c r="R2197" s="17">
        <f t="shared" si="103"/>
        <v>42828.041666666672</v>
      </c>
      <c r="S2197">
        <f t="shared" si="104"/>
        <v>2017</v>
      </c>
    </row>
    <row r="2198" spans="1:19" ht="45" x14ac:dyDescent="0.25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 s="10" t="s">
        <v>8320</v>
      </c>
      <c r="P2198" t="s">
        <v>8342</v>
      </c>
      <c r="Q2198" s="15">
        <f t="shared" si="102"/>
        <v>42788.151238425926</v>
      </c>
      <c r="R2198" s="17">
        <f t="shared" si="103"/>
        <v>42820.999305555553</v>
      </c>
      <c r="S2198">
        <f t="shared" si="104"/>
        <v>2017</v>
      </c>
    </row>
    <row r="2199" spans="1:19" ht="60" x14ac:dyDescent="0.25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 s="10" t="s">
        <v>8320</v>
      </c>
      <c r="P2199" t="s">
        <v>8342</v>
      </c>
      <c r="Q2199" s="15">
        <f t="shared" si="102"/>
        <v>42803.920277777783</v>
      </c>
      <c r="R2199" s="17">
        <f t="shared" si="103"/>
        <v>42834.833333333328</v>
      </c>
      <c r="S2199">
        <f t="shared" si="104"/>
        <v>2017</v>
      </c>
    </row>
    <row r="2200" spans="1:19" ht="60" x14ac:dyDescent="0.25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 s="10" t="s">
        <v>8320</v>
      </c>
      <c r="P2200" t="s">
        <v>8342</v>
      </c>
      <c r="Q2200" s="15">
        <f t="shared" si="102"/>
        <v>42791.669837962967</v>
      </c>
      <c r="R2200" s="17">
        <f t="shared" si="103"/>
        <v>42821.191666666666</v>
      </c>
      <c r="S2200">
        <f t="shared" si="104"/>
        <v>2017</v>
      </c>
    </row>
    <row r="2201" spans="1:19" ht="60" x14ac:dyDescent="0.25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 s="10" t="s">
        <v>8320</v>
      </c>
      <c r="P2201" t="s">
        <v>8342</v>
      </c>
      <c r="Q2201" s="15">
        <f t="shared" si="102"/>
        <v>42801.031412037039</v>
      </c>
      <c r="R2201" s="17">
        <f t="shared" si="103"/>
        <v>42835.041666666672</v>
      </c>
      <c r="S2201">
        <f t="shared" si="104"/>
        <v>2017</v>
      </c>
    </row>
    <row r="2202" spans="1:19" ht="60" x14ac:dyDescent="0.25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 s="10" t="s">
        <v>8320</v>
      </c>
      <c r="P2202" t="s">
        <v>8342</v>
      </c>
      <c r="Q2202" s="15">
        <f t="shared" si="102"/>
        <v>42796.069571759261</v>
      </c>
      <c r="R2202" s="17">
        <f t="shared" si="103"/>
        <v>42826.027905092589</v>
      </c>
      <c r="S2202">
        <f t="shared" si="104"/>
        <v>2017</v>
      </c>
    </row>
    <row r="2203" spans="1:19" ht="45" x14ac:dyDescent="0.25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 s="10" t="s">
        <v>8320</v>
      </c>
      <c r="P2203" t="s">
        <v>8342</v>
      </c>
      <c r="Q2203" s="15">
        <f t="shared" si="102"/>
        <v>42805.032962962956</v>
      </c>
      <c r="R2203" s="17">
        <f t="shared" si="103"/>
        <v>42834.991296296299</v>
      </c>
      <c r="S2203">
        <f t="shared" si="104"/>
        <v>2017</v>
      </c>
    </row>
    <row r="2204" spans="1:19" ht="75" x14ac:dyDescent="0.25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 s="10" t="s">
        <v>8320</v>
      </c>
      <c r="P2204" t="s">
        <v>8342</v>
      </c>
      <c r="Q2204" s="15">
        <f t="shared" si="102"/>
        <v>42796.207870370374</v>
      </c>
      <c r="R2204" s="17">
        <f t="shared" si="103"/>
        <v>42820.147916666669</v>
      </c>
      <c r="S2204">
        <f t="shared" si="104"/>
        <v>2017</v>
      </c>
    </row>
    <row r="2205" spans="1:19" ht="60" x14ac:dyDescent="0.25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 s="10" t="s">
        <v>8320</v>
      </c>
      <c r="P2205" t="s">
        <v>8342</v>
      </c>
      <c r="Q2205" s="15">
        <f t="shared" si="102"/>
        <v>42806.863946759258</v>
      </c>
      <c r="R2205" s="17">
        <f t="shared" si="103"/>
        <v>42836.863946759258</v>
      </c>
      <c r="S2205">
        <f t="shared" si="104"/>
        <v>2017</v>
      </c>
    </row>
    <row r="2206" spans="1:19" ht="60" x14ac:dyDescent="0.25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 s="10" t="s">
        <v>8320</v>
      </c>
      <c r="P2206" t="s">
        <v>8342</v>
      </c>
      <c r="Q2206" s="15">
        <f t="shared" si="102"/>
        <v>42796.071643518517</v>
      </c>
      <c r="R2206" s="17">
        <f t="shared" si="103"/>
        <v>42826.166666666672</v>
      </c>
      <c r="S2206">
        <f t="shared" si="104"/>
        <v>2017</v>
      </c>
    </row>
    <row r="2207" spans="1:19" ht="45" x14ac:dyDescent="0.25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 s="10" t="s">
        <v>8331</v>
      </c>
      <c r="P2207" t="s">
        <v>8347</v>
      </c>
      <c r="Q2207" s="15">
        <f t="shared" si="102"/>
        <v>42799.260428240741</v>
      </c>
      <c r="R2207" s="17">
        <f t="shared" si="103"/>
        <v>42829.21876157407</v>
      </c>
      <c r="S2207">
        <f t="shared" si="104"/>
        <v>2017</v>
      </c>
    </row>
    <row r="2208" spans="1:19" ht="45" x14ac:dyDescent="0.25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 s="10" t="s">
        <v>8331</v>
      </c>
      <c r="P2208" t="s">
        <v>8347</v>
      </c>
      <c r="Q2208" s="15">
        <f t="shared" si="102"/>
        <v>42804.895474537043</v>
      </c>
      <c r="R2208" s="17">
        <f t="shared" si="103"/>
        <v>42834.853807870371</v>
      </c>
      <c r="S2208">
        <f t="shared" si="104"/>
        <v>2017</v>
      </c>
    </row>
    <row r="2209" spans="1:19" ht="45" x14ac:dyDescent="0.25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 s="10" t="s">
        <v>8331</v>
      </c>
      <c r="P2209" t="s">
        <v>8347</v>
      </c>
      <c r="Q2209" s="15">
        <f t="shared" si="102"/>
        <v>42807.755173611105</v>
      </c>
      <c r="R2209" s="17">
        <f t="shared" si="103"/>
        <v>42814.755173611105</v>
      </c>
      <c r="S2209">
        <f t="shared" si="104"/>
        <v>2017</v>
      </c>
    </row>
    <row r="2210" spans="1:19" ht="45" x14ac:dyDescent="0.25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 s="10" t="s">
        <v>8331</v>
      </c>
      <c r="P2210" t="s">
        <v>8347</v>
      </c>
      <c r="Q2210" s="15">
        <f t="shared" si="102"/>
        <v>42790.885243055556</v>
      </c>
      <c r="R2210" s="17">
        <f t="shared" si="103"/>
        <v>42820.843576388885</v>
      </c>
      <c r="S2210">
        <f t="shared" si="104"/>
        <v>2017</v>
      </c>
    </row>
    <row r="2211" spans="1:19" ht="60" x14ac:dyDescent="0.25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 s="10" t="s">
        <v>8331</v>
      </c>
      <c r="P2211" t="s">
        <v>8347</v>
      </c>
      <c r="Q2211" s="15">
        <f t="shared" si="102"/>
        <v>42794.022349537037</v>
      </c>
      <c r="R2211" s="17">
        <f t="shared" si="103"/>
        <v>42823.980682870373</v>
      </c>
      <c r="S2211">
        <f t="shared" si="104"/>
        <v>2017</v>
      </c>
    </row>
    <row r="2212" spans="1:19" ht="60" x14ac:dyDescent="0.25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 s="10" t="s">
        <v>8331</v>
      </c>
      <c r="P2212" t="s">
        <v>8347</v>
      </c>
      <c r="Q2212" s="15">
        <f t="shared" si="102"/>
        <v>42804.034120370372</v>
      </c>
      <c r="R2212" s="17">
        <f t="shared" si="103"/>
        <v>42855.708333333328</v>
      </c>
      <c r="S2212">
        <f t="shared" si="104"/>
        <v>2017</v>
      </c>
    </row>
    <row r="2213" spans="1:19" ht="60" x14ac:dyDescent="0.25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 s="10" t="s">
        <v>8312</v>
      </c>
      <c r="P2213" t="s">
        <v>8352</v>
      </c>
      <c r="Q2213" s="15">
        <f t="shared" si="102"/>
        <v>42801.774699074071</v>
      </c>
      <c r="R2213" s="17">
        <f t="shared" si="103"/>
        <v>42832.733032407406</v>
      </c>
      <c r="S2213">
        <f t="shared" si="104"/>
        <v>2017</v>
      </c>
    </row>
    <row r="2214" spans="1:19" ht="60" x14ac:dyDescent="0.25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 s="10" t="s">
        <v>8312</v>
      </c>
      <c r="P2214" t="s">
        <v>8352</v>
      </c>
      <c r="Q2214" s="15">
        <f t="shared" si="102"/>
        <v>42800.801817129628</v>
      </c>
      <c r="R2214" s="17">
        <f t="shared" si="103"/>
        <v>42830.760150462964</v>
      </c>
      <c r="S2214">
        <f t="shared" si="104"/>
        <v>2017</v>
      </c>
    </row>
    <row r="2215" spans="1:19" ht="45" x14ac:dyDescent="0.25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 s="10" t="s">
        <v>8312</v>
      </c>
      <c r="P2215" t="s">
        <v>8352</v>
      </c>
      <c r="Q2215" s="15">
        <f t="shared" si="102"/>
        <v>42756.690162037034</v>
      </c>
      <c r="R2215" s="17">
        <f t="shared" si="103"/>
        <v>42816.648495370369</v>
      </c>
      <c r="S2215">
        <f t="shared" si="104"/>
        <v>2017</v>
      </c>
    </row>
    <row r="2216" spans="1:19" ht="60" x14ac:dyDescent="0.25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 s="10" t="s">
        <v>8312</v>
      </c>
      <c r="P2216" t="s">
        <v>8352</v>
      </c>
      <c r="Q2216" s="15">
        <f t="shared" si="102"/>
        <v>42787.862430555557</v>
      </c>
      <c r="R2216" s="17">
        <f t="shared" si="103"/>
        <v>42830.820763888885</v>
      </c>
      <c r="S2216">
        <f t="shared" si="104"/>
        <v>2017</v>
      </c>
    </row>
    <row r="2217" spans="1:19" ht="30" x14ac:dyDescent="0.25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 s="10" t="s">
        <v>8312</v>
      </c>
      <c r="P2217" t="s">
        <v>8352</v>
      </c>
      <c r="Q2217" s="15">
        <f t="shared" si="102"/>
        <v>42773.916180555556</v>
      </c>
      <c r="R2217" s="17">
        <f t="shared" si="103"/>
        <v>42818.874513888892</v>
      </c>
      <c r="S2217">
        <f t="shared" si="104"/>
        <v>2017</v>
      </c>
    </row>
    <row r="2218" spans="1:19" ht="45" x14ac:dyDescent="0.25">
      <c r="A2218">
        <v>3369</v>
      </c>
      <c r="B2218" s="3" t="s">
        <v>3368</v>
      </c>
      <c r="C2218" s="3" t="s">
        <v>7479</v>
      </c>
      <c r="D2218" s="6">
        <v>5000</v>
      </c>
      <c r="E2218" s="8">
        <v>5195</v>
      </c>
      <c r="F2218" t="s">
        <v>8218</v>
      </c>
      <c r="G2218" t="s">
        <v>8240</v>
      </c>
      <c r="H2218" t="s">
        <v>8248</v>
      </c>
      <c r="I2218">
        <v>1484441980</v>
      </c>
      <c r="J2218">
        <v>1479257980</v>
      </c>
      <c r="K2218" t="b">
        <v>0</v>
      </c>
      <c r="L2218">
        <v>54</v>
      </c>
      <c r="M2218" t="b">
        <v>1</v>
      </c>
      <c r="N2218" t="s">
        <v>8269</v>
      </c>
      <c r="O2218" s="10" t="s">
        <v>8312</v>
      </c>
      <c r="P2218" t="s">
        <v>8313</v>
      </c>
      <c r="Q2218" s="15">
        <f t="shared" si="102"/>
        <v>42690.041435185187</v>
      </c>
      <c r="R2218" s="17">
        <f t="shared" si="103"/>
        <v>42750.041435185187</v>
      </c>
      <c r="S2218">
        <f t="shared" si="104"/>
        <v>2016</v>
      </c>
    </row>
    <row r="2219" spans="1:19" ht="30" x14ac:dyDescent="0.25">
      <c r="A2219">
        <v>3370</v>
      </c>
      <c r="B2219" s="3" t="s">
        <v>3369</v>
      </c>
      <c r="C2219" s="3" t="s">
        <v>7480</v>
      </c>
      <c r="D2219" s="6">
        <v>1500</v>
      </c>
      <c r="E2219" s="8">
        <v>1766</v>
      </c>
      <c r="F2219" t="s">
        <v>8218</v>
      </c>
      <c r="G2219" t="s">
        <v>8223</v>
      </c>
      <c r="H2219" t="s">
        <v>8245</v>
      </c>
      <c r="I2219">
        <v>1481961600</v>
      </c>
      <c r="J2219">
        <v>1479283285</v>
      </c>
      <c r="K2219" t="b">
        <v>0</v>
      </c>
      <c r="L2219">
        <v>26</v>
      </c>
      <c r="M2219" t="b">
        <v>1</v>
      </c>
      <c r="N2219" t="s">
        <v>8269</v>
      </c>
      <c r="O2219" s="10" t="s">
        <v>8312</v>
      </c>
      <c r="P2219" t="s">
        <v>8313</v>
      </c>
      <c r="Q2219" s="15">
        <f t="shared" si="102"/>
        <v>42690.334317129629</v>
      </c>
      <c r="R2219" s="17">
        <f t="shared" si="103"/>
        <v>42721.333333333328</v>
      </c>
      <c r="S2219">
        <f t="shared" si="104"/>
        <v>2016</v>
      </c>
    </row>
    <row r="2220" spans="1:19" ht="45" x14ac:dyDescent="0.25">
      <c r="A2220">
        <v>3371</v>
      </c>
      <c r="B2220" s="3" t="s">
        <v>3370</v>
      </c>
      <c r="C2220" s="3" t="s">
        <v>7481</v>
      </c>
      <c r="D2220" s="6">
        <v>200</v>
      </c>
      <c r="E2220" s="8">
        <v>277</v>
      </c>
      <c r="F2220" t="s">
        <v>8218</v>
      </c>
      <c r="G2220" t="s">
        <v>8223</v>
      </c>
      <c r="H2220" t="s">
        <v>8245</v>
      </c>
      <c r="I2220">
        <v>1449089965</v>
      </c>
      <c r="J2220">
        <v>1446670765</v>
      </c>
      <c r="K2220" t="b">
        <v>0</v>
      </c>
      <c r="L2220">
        <v>9</v>
      </c>
      <c r="M2220" t="b">
        <v>1</v>
      </c>
      <c r="N2220" t="s">
        <v>8269</v>
      </c>
      <c r="O2220" s="10" t="s">
        <v>8312</v>
      </c>
      <c r="P2220" t="s">
        <v>8313</v>
      </c>
      <c r="Q2220" s="15">
        <f t="shared" si="102"/>
        <v>42312.874594907407</v>
      </c>
      <c r="R2220" s="17">
        <f t="shared" si="103"/>
        <v>42340.874594907407</v>
      </c>
      <c r="S2220">
        <f t="shared" si="104"/>
        <v>2015</v>
      </c>
    </row>
    <row r="2221" spans="1:19" ht="45" x14ac:dyDescent="0.25">
      <c r="A2221">
        <v>3372</v>
      </c>
      <c r="B2221" s="3" t="s">
        <v>3371</v>
      </c>
      <c r="C2221" s="3" t="s">
        <v>7482</v>
      </c>
      <c r="D2221" s="6">
        <v>1000</v>
      </c>
      <c r="E2221" s="8">
        <v>1035</v>
      </c>
      <c r="F2221" t="s">
        <v>8218</v>
      </c>
      <c r="G2221" t="s">
        <v>8223</v>
      </c>
      <c r="H2221" t="s">
        <v>8245</v>
      </c>
      <c r="I2221">
        <v>1408942740</v>
      </c>
      <c r="J2221">
        <v>1407157756</v>
      </c>
      <c r="K2221" t="b">
        <v>0</v>
      </c>
      <c r="L2221">
        <v>27</v>
      </c>
      <c r="M2221" t="b">
        <v>1</v>
      </c>
      <c r="N2221" t="s">
        <v>8269</v>
      </c>
      <c r="O2221" s="10" t="s">
        <v>8312</v>
      </c>
      <c r="P2221" t="s">
        <v>8313</v>
      </c>
      <c r="Q2221" s="15">
        <f t="shared" si="102"/>
        <v>41855.548101851848</v>
      </c>
      <c r="R2221" s="17">
        <f t="shared" si="103"/>
        <v>41876.207638888889</v>
      </c>
      <c r="S2221">
        <f t="shared" si="104"/>
        <v>2014</v>
      </c>
    </row>
    <row r="2222" spans="1:19" ht="60" x14ac:dyDescent="0.25">
      <c r="A2222">
        <v>3373</v>
      </c>
      <c r="B2222" s="3" t="s">
        <v>3372</v>
      </c>
      <c r="C2222" s="3" t="s">
        <v>7483</v>
      </c>
      <c r="D2222" s="6">
        <v>2000</v>
      </c>
      <c r="E2222" s="8">
        <v>2005</v>
      </c>
      <c r="F2222" t="s">
        <v>8218</v>
      </c>
      <c r="G2222" t="s">
        <v>8224</v>
      </c>
      <c r="H2222" t="s">
        <v>8246</v>
      </c>
      <c r="I2222">
        <v>1437235200</v>
      </c>
      <c r="J2222">
        <v>1435177840</v>
      </c>
      <c r="K2222" t="b">
        <v>0</v>
      </c>
      <c r="L2222">
        <v>30</v>
      </c>
      <c r="M2222" t="b">
        <v>1</v>
      </c>
      <c r="N2222" t="s">
        <v>8269</v>
      </c>
      <c r="O2222" s="10" t="s">
        <v>8312</v>
      </c>
      <c r="P2222" t="s">
        <v>8313</v>
      </c>
      <c r="Q2222" s="15">
        <f t="shared" si="102"/>
        <v>42179.854629629626</v>
      </c>
      <c r="R2222" s="17">
        <f t="shared" si="103"/>
        <v>42203.666666666672</v>
      </c>
      <c r="S2222">
        <f t="shared" si="104"/>
        <v>2015</v>
      </c>
    </row>
    <row r="2223" spans="1:19" ht="45" x14ac:dyDescent="0.25">
      <c r="A2223">
        <v>3374</v>
      </c>
      <c r="B2223" s="3" t="s">
        <v>3373</v>
      </c>
      <c r="C2223" s="3" t="s">
        <v>7484</v>
      </c>
      <c r="D2223" s="6">
        <v>3500</v>
      </c>
      <c r="E2223" s="8">
        <v>3730</v>
      </c>
      <c r="F2223" t="s">
        <v>8218</v>
      </c>
      <c r="G2223" t="s">
        <v>8228</v>
      </c>
      <c r="H2223" t="s">
        <v>8250</v>
      </c>
      <c r="I2223">
        <v>1446053616</v>
      </c>
      <c r="J2223">
        <v>1443461616</v>
      </c>
      <c r="K2223" t="b">
        <v>0</v>
      </c>
      <c r="L2223">
        <v>52</v>
      </c>
      <c r="M2223" t="b">
        <v>1</v>
      </c>
      <c r="N2223" t="s">
        <v>8269</v>
      </c>
      <c r="O2223" s="10" t="s">
        <v>8312</v>
      </c>
      <c r="P2223" t="s">
        <v>8313</v>
      </c>
      <c r="Q2223" s="15">
        <f t="shared" si="102"/>
        <v>42275.731666666667</v>
      </c>
      <c r="R2223" s="17">
        <f t="shared" si="103"/>
        <v>42305.731666666667</v>
      </c>
      <c r="S2223">
        <f t="shared" si="104"/>
        <v>2015</v>
      </c>
    </row>
    <row r="2224" spans="1:19" ht="45" x14ac:dyDescent="0.25">
      <c r="A2224">
        <v>3375</v>
      </c>
      <c r="B2224" s="3" t="s">
        <v>3374</v>
      </c>
      <c r="C2224" s="3" t="s">
        <v>7485</v>
      </c>
      <c r="D2224" s="6">
        <v>3000</v>
      </c>
      <c r="E2224" s="8">
        <v>3000</v>
      </c>
      <c r="F2224" t="s">
        <v>8218</v>
      </c>
      <c r="G2224" t="s">
        <v>8224</v>
      </c>
      <c r="H2224" t="s">
        <v>8246</v>
      </c>
      <c r="I2224">
        <v>1400423973</v>
      </c>
      <c r="J2224">
        <v>1399387173</v>
      </c>
      <c r="K2224" t="b">
        <v>0</v>
      </c>
      <c r="L2224">
        <v>17</v>
      </c>
      <c r="M2224" t="b">
        <v>1</v>
      </c>
      <c r="N2224" t="s">
        <v>8269</v>
      </c>
      <c r="O2224" s="10" t="s">
        <v>8312</v>
      </c>
      <c r="P2224" t="s">
        <v>8313</v>
      </c>
      <c r="Q2224" s="15">
        <f t="shared" si="102"/>
        <v>41765.610798611109</v>
      </c>
      <c r="R2224" s="17">
        <f t="shared" si="103"/>
        <v>41777.610798611109</v>
      </c>
      <c r="S2224">
        <f t="shared" si="104"/>
        <v>2014</v>
      </c>
    </row>
    <row r="2225" spans="1:19" ht="60" x14ac:dyDescent="0.25">
      <c r="A2225">
        <v>3376</v>
      </c>
      <c r="B2225" s="3" t="s">
        <v>3375</v>
      </c>
      <c r="C2225" s="3" t="s">
        <v>7486</v>
      </c>
      <c r="D2225" s="6">
        <v>8000</v>
      </c>
      <c r="E2225" s="8">
        <v>8001</v>
      </c>
      <c r="F2225" t="s">
        <v>8218</v>
      </c>
      <c r="G2225" t="s">
        <v>8223</v>
      </c>
      <c r="H2225" t="s">
        <v>8245</v>
      </c>
      <c r="I2225">
        <v>1429976994</v>
      </c>
      <c r="J2225">
        <v>1424796594</v>
      </c>
      <c r="K2225" t="b">
        <v>0</v>
      </c>
      <c r="L2225">
        <v>19</v>
      </c>
      <c r="M2225" t="b">
        <v>1</v>
      </c>
      <c r="N2225" t="s">
        <v>8269</v>
      </c>
      <c r="O2225" s="10" t="s">
        <v>8312</v>
      </c>
      <c r="P2225" t="s">
        <v>8313</v>
      </c>
      <c r="Q2225" s="15">
        <f t="shared" si="102"/>
        <v>42059.701319444444</v>
      </c>
      <c r="R2225" s="17">
        <f t="shared" si="103"/>
        <v>42119.659652777773</v>
      </c>
      <c r="S2225">
        <f t="shared" si="104"/>
        <v>2015</v>
      </c>
    </row>
    <row r="2226" spans="1:19" ht="60" x14ac:dyDescent="0.25">
      <c r="A2226">
        <v>3377</v>
      </c>
      <c r="B2226" s="3" t="s">
        <v>3376</v>
      </c>
      <c r="C2226" s="3" t="s">
        <v>7487</v>
      </c>
      <c r="D2226" s="6">
        <v>8000</v>
      </c>
      <c r="E2226" s="8">
        <v>8084</v>
      </c>
      <c r="F2226" t="s">
        <v>8218</v>
      </c>
      <c r="G2226" t="s">
        <v>8224</v>
      </c>
      <c r="H2226" t="s">
        <v>8246</v>
      </c>
      <c r="I2226">
        <v>1426870560</v>
      </c>
      <c r="J2226">
        <v>1424280899</v>
      </c>
      <c r="K2226" t="b">
        <v>0</v>
      </c>
      <c r="L2226">
        <v>77</v>
      </c>
      <c r="M2226" t="b">
        <v>1</v>
      </c>
      <c r="N2226" t="s">
        <v>8269</v>
      </c>
      <c r="O2226" s="10" t="s">
        <v>8312</v>
      </c>
      <c r="P2226" t="s">
        <v>8313</v>
      </c>
      <c r="Q2226" s="15">
        <f t="shared" si="102"/>
        <v>42053.732627314821</v>
      </c>
      <c r="R2226" s="17">
        <f t="shared" si="103"/>
        <v>42083.705555555556</v>
      </c>
      <c r="S2226">
        <f t="shared" si="104"/>
        <v>2015</v>
      </c>
    </row>
    <row r="2227" spans="1:19" ht="60" x14ac:dyDescent="0.25">
      <c r="A2227">
        <v>3378</v>
      </c>
      <c r="B2227" s="3" t="s">
        <v>3377</v>
      </c>
      <c r="C2227" s="3" t="s">
        <v>7488</v>
      </c>
      <c r="D2227" s="6">
        <v>550</v>
      </c>
      <c r="E2227" s="8">
        <v>592</v>
      </c>
      <c r="F2227" t="s">
        <v>8218</v>
      </c>
      <c r="G2227" t="s">
        <v>8224</v>
      </c>
      <c r="H2227" t="s">
        <v>8246</v>
      </c>
      <c r="I2227">
        <v>1409490480</v>
      </c>
      <c r="J2227">
        <v>1407400306</v>
      </c>
      <c r="K2227" t="b">
        <v>0</v>
      </c>
      <c r="L2227">
        <v>21</v>
      </c>
      <c r="M2227" t="b">
        <v>1</v>
      </c>
      <c r="N2227" t="s">
        <v>8269</v>
      </c>
      <c r="O2227" s="10" t="s">
        <v>8312</v>
      </c>
      <c r="P2227" t="s">
        <v>8313</v>
      </c>
      <c r="Q2227" s="15">
        <f t="shared" si="102"/>
        <v>41858.355393518519</v>
      </c>
      <c r="R2227" s="17">
        <f t="shared" si="103"/>
        <v>41882.547222222223</v>
      </c>
      <c r="S2227">
        <f t="shared" si="104"/>
        <v>2014</v>
      </c>
    </row>
    <row r="2228" spans="1:19" ht="60" x14ac:dyDescent="0.25">
      <c r="A2228">
        <v>3379</v>
      </c>
      <c r="B2228" s="3" t="s">
        <v>3378</v>
      </c>
      <c r="C2228" s="3" t="s">
        <v>7489</v>
      </c>
      <c r="D2228" s="6">
        <v>2000</v>
      </c>
      <c r="E2228" s="8">
        <v>2073</v>
      </c>
      <c r="F2228" t="s">
        <v>8218</v>
      </c>
      <c r="G2228" t="s">
        <v>8224</v>
      </c>
      <c r="H2228" t="s">
        <v>8246</v>
      </c>
      <c r="I2228">
        <v>1440630000</v>
      </c>
      <c r="J2228">
        <v>1439122800</v>
      </c>
      <c r="K2228" t="b">
        <v>0</v>
      </c>
      <c r="L2228">
        <v>38</v>
      </c>
      <c r="M2228" t="b">
        <v>1</v>
      </c>
      <c r="N2228" t="s">
        <v>8269</v>
      </c>
      <c r="O2228" s="10" t="s">
        <v>8312</v>
      </c>
      <c r="P2228" t="s">
        <v>8313</v>
      </c>
      <c r="Q2228" s="15">
        <f t="shared" si="102"/>
        <v>42225.513888888891</v>
      </c>
      <c r="R2228" s="17">
        <f t="shared" si="103"/>
        <v>42242.958333333328</v>
      </c>
      <c r="S2228">
        <f t="shared" si="104"/>
        <v>2015</v>
      </c>
    </row>
    <row r="2229" spans="1:19" ht="60" x14ac:dyDescent="0.25">
      <c r="A2229">
        <v>3380</v>
      </c>
      <c r="B2229" s="3" t="s">
        <v>3379</v>
      </c>
      <c r="C2229" s="3" t="s">
        <v>7490</v>
      </c>
      <c r="D2229" s="6">
        <v>3000</v>
      </c>
      <c r="E2229" s="8">
        <v>3133</v>
      </c>
      <c r="F2229" t="s">
        <v>8218</v>
      </c>
      <c r="G2229" t="s">
        <v>8223</v>
      </c>
      <c r="H2229" t="s">
        <v>8245</v>
      </c>
      <c r="I2229">
        <v>1417305178</v>
      </c>
      <c r="J2229">
        <v>1414277578</v>
      </c>
      <c r="K2229" t="b">
        <v>0</v>
      </c>
      <c r="L2229">
        <v>28</v>
      </c>
      <c r="M2229" t="b">
        <v>1</v>
      </c>
      <c r="N2229" t="s">
        <v>8269</v>
      </c>
      <c r="O2229" s="10" t="s">
        <v>8312</v>
      </c>
      <c r="P2229" t="s">
        <v>8313</v>
      </c>
      <c r="Q2229" s="15">
        <f t="shared" si="102"/>
        <v>41937.95344907407</v>
      </c>
      <c r="R2229" s="17">
        <f t="shared" si="103"/>
        <v>41972.995115740734</v>
      </c>
      <c r="S2229">
        <f t="shared" si="104"/>
        <v>2014</v>
      </c>
    </row>
    <row r="2230" spans="1:19" ht="60" x14ac:dyDescent="0.25">
      <c r="A2230">
        <v>3381</v>
      </c>
      <c r="B2230" s="3" t="s">
        <v>3380</v>
      </c>
      <c r="C2230" s="3" t="s">
        <v>7491</v>
      </c>
      <c r="D2230" s="6">
        <v>4000</v>
      </c>
      <c r="E2230" s="8">
        <v>4090</v>
      </c>
      <c r="F2230" t="s">
        <v>8218</v>
      </c>
      <c r="G2230" t="s">
        <v>8223</v>
      </c>
      <c r="H2230" t="s">
        <v>8245</v>
      </c>
      <c r="I2230">
        <v>1426044383</v>
      </c>
      <c r="J2230">
        <v>1423455983</v>
      </c>
      <c r="K2230" t="b">
        <v>0</v>
      </c>
      <c r="L2230">
        <v>48</v>
      </c>
      <c r="M2230" t="b">
        <v>1</v>
      </c>
      <c r="N2230" t="s">
        <v>8269</v>
      </c>
      <c r="O2230" s="10" t="s">
        <v>8312</v>
      </c>
      <c r="P2230" t="s">
        <v>8313</v>
      </c>
      <c r="Q2230" s="15">
        <f t="shared" si="102"/>
        <v>42044.184988425928</v>
      </c>
      <c r="R2230" s="17">
        <f t="shared" si="103"/>
        <v>42074.143321759257</v>
      </c>
      <c r="S2230">
        <f t="shared" si="104"/>
        <v>2015</v>
      </c>
    </row>
    <row r="2231" spans="1:19" ht="60" x14ac:dyDescent="0.25">
      <c r="A2231">
        <v>3382</v>
      </c>
      <c r="B2231" s="3" t="s">
        <v>3381</v>
      </c>
      <c r="C2231" s="3" t="s">
        <v>7492</v>
      </c>
      <c r="D2231" s="6">
        <v>3500</v>
      </c>
      <c r="E2231" s="8">
        <v>3526</v>
      </c>
      <c r="F2231" t="s">
        <v>8218</v>
      </c>
      <c r="G2231" t="s">
        <v>8224</v>
      </c>
      <c r="H2231" t="s">
        <v>8246</v>
      </c>
      <c r="I2231">
        <v>1470092340</v>
      </c>
      <c r="J2231">
        <v>1467973256</v>
      </c>
      <c r="K2231" t="b">
        <v>0</v>
      </c>
      <c r="L2231">
        <v>46</v>
      </c>
      <c r="M2231" t="b">
        <v>1</v>
      </c>
      <c r="N2231" t="s">
        <v>8269</v>
      </c>
      <c r="O2231" s="10" t="s">
        <v>8312</v>
      </c>
      <c r="P2231" t="s">
        <v>8313</v>
      </c>
      <c r="Q2231" s="15">
        <f t="shared" si="102"/>
        <v>42559.431203703702</v>
      </c>
      <c r="R2231" s="17">
        <f t="shared" si="103"/>
        <v>42583.957638888889</v>
      </c>
      <c r="S2231">
        <f t="shared" si="104"/>
        <v>2016</v>
      </c>
    </row>
    <row r="2232" spans="1:19" ht="60" x14ac:dyDescent="0.25">
      <c r="A2232">
        <v>3383</v>
      </c>
      <c r="B2232" s="3" t="s">
        <v>3382</v>
      </c>
      <c r="C2232" s="3" t="s">
        <v>7493</v>
      </c>
      <c r="D2232" s="6">
        <v>1750</v>
      </c>
      <c r="E2232" s="8">
        <v>1955</v>
      </c>
      <c r="F2232" t="s">
        <v>8218</v>
      </c>
      <c r="G2232" t="s">
        <v>8223</v>
      </c>
      <c r="H2232" t="s">
        <v>8245</v>
      </c>
      <c r="I2232">
        <v>1466707620</v>
      </c>
      <c r="J2232">
        <v>1464979620</v>
      </c>
      <c r="K2232" t="b">
        <v>0</v>
      </c>
      <c r="L2232">
        <v>30</v>
      </c>
      <c r="M2232" t="b">
        <v>1</v>
      </c>
      <c r="N2232" t="s">
        <v>8269</v>
      </c>
      <c r="O2232" s="10" t="s">
        <v>8312</v>
      </c>
      <c r="P2232" t="s">
        <v>8313</v>
      </c>
      <c r="Q2232" s="15">
        <f t="shared" si="102"/>
        <v>42524.782638888893</v>
      </c>
      <c r="R2232" s="17">
        <f t="shared" si="103"/>
        <v>42544.782638888893</v>
      </c>
      <c r="S2232">
        <f t="shared" si="104"/>
        <v>2016</v>
      </c>
    </row>
    <row r="2233" spans="1:19" ht="60" x14ac:dyDescent="0.25">
      <c r="A2233">
        <v>3384</v>
      </c>
      <c r="B2233" s="3" t="s">
        <v>3383</v>
      </c>
      <c r="C2233" s="3" t="s">
        <v>7494</v>
      </c>
      <c r="D2233" s="6">
        <v>6000</v>
      </c>
      <c r="E2233" s="8">
        <v>6000.66</v>
      </c>
      <c r="F2233" t="s">
        <v>8218</v>
      </c>
      <c r="G2233" t="s">
        <v>8223</v>
      </c>
      <c r="H2233" t="s">
        <v>8245</v>
      </c>
      <c r="I2233">
        <v>1448074800</v>
      </c>
      <c r="J2233">
        <v>1444874768</v>
      </c>
      <c r="K2233" t="b">
        <v>0</v>
      </c>
      <c r="L2233">
        <v>64</v>
      </c>
      <c r="M2233" t="b">
        <v>1</v>
      </c>
      <c r="N2233" t="s">
        <v>8269</v>
      </c>
      <c r="O2233" s="10" t="s">
        <v>8312</v>
      </c>
      <c r="P2233" t="s">
        <v>8313</v>
      </c>
      <c r="Q2233" s="15">
        <f t="shared" si="102"/>
        <v>42292.087592592594</v>
      </c>
      <c r="R2233" s="17">
        <f t="shared" si="103"/>
        <v>42329.125</v>
      </c>
      <c r="S2233">
        <f t="shared" si="104"/>
        <v>2015</v>
      </c>
    </row>
    <row r="2234" spans="1:19" ht="60" x14ac:dyDescent="0.25">
      <c r="A2234">
        <v>3385</v>
      </c>
      <c r="B2234" s="3" t="s">
        <v>3384</v>
      </c>
      <c r="C2234" s="3" t="s">
        <v>7495</v>
      </c>
      <c r="D2234" s="6">
        <v>2000</v>
      </c>
      <c r="E2234" s="8">
        <v>2000</v>
      </c>
      <c r="F2234" t="s">
        <v>8218</v>
      </c>
      <c r="G2234" t="s">
        <v>8223</v>
      </c>
      <c r="H2234" t="s">
        <v>8245</v>
      </c>
      <c r="I2234">
        <v>1418244552</v>
      </c>
      <c r="J2234">
        <v>1415652552</v>
      </c>
      <c r="K2234" t="b">
        <v>0</v>
      </c>
      <c r="L2234">
        <v>15</v>
      </c>
      <c r="M2234" t="b">
        <v>1</v>
      </c>
      <c r="N2234" t="s">
        <v>8269</v>
      </c>
      <c r="O2234" s="10" t="s">
        <v>8312</v>
      </c>
      <c r="P2234" t="s">
        <v>8313</v>
      </c>
      <c r="Q2234" s="15">
        <f t="shared" si="102"/>
        <v>41953.8675</v>
      </c>
      <c r="R2234" s="17">
        <f t="shared" si="103"/>
        <v>41983.8675</v>
      </c>
      <c r="S2234">
        <f t="shared" si="104"/>
        <v>2014</v>
      </c>
    </row>
    <row r="2235" spans="1:19" ht="60" x14ac:dyDescent="0.25">
      <c r="A2235">
        <v>3386</v>
      </c>
      <c r="B2235" s="3" t="s">
        <v>3385</v>
      </c>
      <c r="C2235" s="3" t="s">
        <v>7496</v>
      </c>
      <c r="D2235" s="6">
        <v>2000</v>
      </c>
      <c r="E2235" s="8">
        <v>2100</v>
      </c>
      <c r="F2235" t="s">
        <v>8218</v>
      </c>
      <c r="G2235" t="s">
        <v>8223</v>
      </c>
      <c r="H2235" t="s">
        <v>8245</v>
      </c>
      <c r="I2235">
        <v>1417620506</v>
      </c>
      <c r="J2235">
        <v>1415028506</v>
      </c>
      <c r="K2235" t="b">
        <v>0</v>
      </c>
      <c r="L2235">
        <v>41</v>
      </c>
      <c r="M2235" t="b">
        <v>1</v>
      </c>
      <c r="N2235" t="s">
        <v>8269</v>
      </c>
      <c r="O2235" s="10" t="s">
        <v>8312</v>
      </c>
      <c r="P2235" t="s">
        <v>8313</v>
      </c>
      <c r="Q2235" s="15">
        <f t="shared" si="102"/>
        <v>41946.644745370373</v>
      </c>
      <c r="R2235" s="17">
        <f t="shared" si="103"/>
        <v>41976.644745370373</v>
      </c>
      <c r="S2235">
        <f t="shared" si="104"/>
        <v>2014</v>
      </c>
    </row>
    <row r="2236" spans="1:19" ht="60" x14ac:dyDescent="0.25">
      <c r="A2236">
        <v>3387</v>
      </c>
      <c r="B2236" s="3" t="s">
        <v>3386</v>
      </c>
      <c r="C2236" s="3" t="s">
        <v>7497</v>
      </c>
      <c r="D2236" s="6">
        <v>3000</v>
      </c>
      <c r="E2236" s="8">
        <v>3506</v>
      </c>
      <c r="F2236" t="s">
        <v>8218</v>
      </c>
      <c r="G2236" t="s">
        <v>8223</v>
      </c>
      <c r="H2236" t="s">
        <v>8245</v>
      </c>
      <c r="I2236">
        <v>1418581088</v>
      </c>
      <c r="J2236">
        <v>1415125088</v>
      </c>
      <c r="K2236" t="b">
        <v>0</v>
      </c>
      <c r="L2236">
        <v>35</v>
      </c>
      <c r="M2236" t="b">
        <v>1</v>
      </c>
      <c r="N2236" t="s">
        <v>8269</v>
      </c>
      <c r="O2236" s="10" t="s">
        <v>8312</v>
      </c>
      <c r="P2236" t="s">
        <v>8313</v>
      </c>
      <c r="Q2236" s="15">
        <f t="shared" si="102"/>
        <v>41947.762592592589</v>
      </c>
      <c r="R2236" s="17">
        <f t="shared" si="103"/>
        <v>41987.762592592597</v>
      </c>
      <c r="S2236">
        <f t="shared" si="104"/>
        <v>2014</v>
      </c>
    </row>
    <row r="2237" spans="1:19" ht="60" x14ac:dyDescent="0.25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 s="10" t="s">
        <v>8305</v>
      </c>
      <c r="P2237" t="s">
        <v>8309</v>
      </c>
      <c r="Q2237" s="15">
        <f t="shared" si="102"/>
        <v>42171.913090277783</v>
      </c>
      <c r="R2237" s="17">
        <f t="shared" si="103"/>
        <v>42231.913090277783</v>
      </c>
      <c r="S2237">
        <f t="shared" si="104"/>
        <v>2015</v>
      </c>
    </row>
    <row r="2238" spans="1:19" ht="60" x14ac:dyDescent="0.25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 s="10" t="s">
        <v>8305</v>
      </c>
      <c r="P2238" t="s">
        <v>8309</v>
      </c>
      <c r="Q2238" s="15">
        <f t="shared" si="102"/>
        <v>41792.687442129631</v>
      </c>
      <c r="R2238" s="17">
        <f t="shared" si="103"/>
        <v>41822.687442129631</v>
      </c>
      <c r="S2238">
        <f t="shared" si="104"/>
        <v>2014</v>
      </c>
    </row>
    <row r="2239" spans="1:19" ht="45" x14ac:dyDescent="0.25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 s="10" t="s">
        <v>8305</v>
      </c>
      <c r="P2239" t="s">
        <v>8309</v>
      </c>
      <c r="Q2239" s="15">
        <f t="shared" si="102"/>
        <v>41835.126805555556</v>
      </c>
      <c r="R2239" s="17">
        <f t="shared" si="103"/>
        <v>41867.987500000003</v>
      </c>
      <c r="S2239">
        <f t="shared" si="104"/>
        <v>2014</v>
      </c>
    </row>
    <row r="2240" spans="1:19" ht="60" x14ac:dyDescent="0.25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 s="10" t="s">
        <v>8305</v>
      </c>
      <c r="P2240" t="s">
        <v>8309</v>
      </c>
      <c r="Q2240" s="15">
        <f t="shared" si="102"/>
        <v>42243.961273148147</v>
      </c>
      <c r="R2240" s="17">
        <f t="shared" si="103"/>
        <v>42278</v>
      </c>
      <c r="S2240">
        <f t="shared" si="104"/>
        <v>2015</v>
      </c>
    </row>
    <row r="2241" spans="1:19" ht="60" x14ac:dyDescent="0.25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 s="10" t="s">
        <v>8305</v>
      </c>
      <c r="P2241" t="s">
        <v>8309</v>
      </c>
      <c r="Q2241" s="15">
        <f t="shared" si="102"/>
        <v>41841.762743055559</v>
      </c>
      <c r="R2241" s="17">
        <f t="shared" si="103"/>
        <v>41901.762743055559</v>
      </c>
      <c r="S2241">
        <f t="shared" si="104"/>
        <v>2014</v>
      </c>
    </row>
    <row r="2242" spans="1:19" ht="30" x14ac:dyDescent="0.25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 s="10" t="s">
        <v>8305</v>
      </c>
      <c r="P2242" t="s">
        <v>8309</v>
      </c>
      <c r="Q2242" s="15">
        <f t="shared" ref="Q2242:Q2305" si="105">(((J2242/60)/60)/24)+DATE(1970,1,1)</f>
        <v>42351.658842592587</v>
      </c>
      <c r="R2242" s="17">
        <f t="shared" ref="R2242:R2305" si="106">(((I2242/60)/60)/24)+DATE(1970,1,1)</f>
        <v>42381.658842592587</v>
      </c>
      <c r="S2242">
        <f t="shared" ref="S2242:S2305" si="107">YEAR(Q:Q)</f>
        <v>2015</v>
      </c>
    </row>
    <row r="2243" spans="1:19" ht="45" x14ac:dyDescent="0.25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 s="10" t="s">
        <v>8305</v>
      </c>
      <c r="P2243" t="s">
        <v>8309</v>
      </c>
      <c r="Q2243" s="15">
        <f t="shared" si="105"/>
        <v>42721.075949074075</v>
      </c>
      <c r="R2243" s="17">
        <f t="shared" si="106"/>
        <v>42751.075949074075</v>
      </c>
      <c r="S2243">
        <f t="shared" si="107"/>
        <v>2016</v>
      </c>
    </row>
    <row r="2244" spans="1:19" ht="45" x14ac:dyDescent="0.25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 s="10" t="s">
        <v>8305</v>
      </c>
      <c r="P2244" t="s">
        <v>8309</v>
      </c>
      <c r="Q2244" s="15">
        <f t="shared" si="105"/>
        <v>42160.927488425921</v>
      </c>
      <c r="R2244" s="17">
        <f t="shared" si="106"/>
        <v>42220.927488425921</v>
      </c>
      <c r="S2244">
        <f t="shared" si="107"/>
        <v>2015</v>
      </c>
    </row>
    <row r="2245" spans="1:19" ht="60" x14ac:dyDescent="0.25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 s="10" t="s">
        <v>8305</v>
      </c>
      <c r="P2245" t="s">
        <v>8309</v>
      </c>
      <c r="Q2245" s="15">
        <f t="shared" si="105"/>
        <v>42052.83530092593</v>
      </c>
      <c r="R2245" s="17">
        <f t="shared" si="106"/>
        <v>42082.793634259258</v>
      </c>
      <c r="S2245">
        <f t="shared" si="107"/>
        <v>2015</v>
      </c>
    </row>
    <row r="2246" spans="1:19" ht="60" x14ac:dyDescent="0.25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 s="10" t="s">
        <v>8305</v>
      </c>
      <c r="P2246" t="s">
        <v>8309</v>
      </c>
      <c r="Q2246" s="15">
        <f t="shared" si="105"/>
        <v>41900.505312499998</v>
      </c>
      <c r="R2246" s="17">
        <f t="shared" si="106"/>
        <v>41930.505312499998</v>
      </c>
      <c r="S2246">
        <f t="shared" si="107"/>
        <v>2014</v>
      </c>
    </row>
    <row r="2247" spans="1:19" ht="60" x14ac:dyDescent="0.25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 s="10" t="s">
        <v>8305</v>
      </c>
      <c r="P2247" t="s">
        <v>8309</v>
      </c>
      <c r="Q2247" s="15">
        <f t="shared" si="105"/>
        <v>42216.977812500001</v>
      </c>
      <c r="R2247" s="17">
        <f t="shared" si="106"/>
        <v>42246.227777777778</v>
      </c>
      <c r="S2247">
        <f t="shared" si="107"/>
        <v>2015</v>
      </c>
    </row>
    <row r="2248" spans="1:19" ht="45" x14ac:dyDescent="0.25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 s="10" t="s">
        <v>8305</v>
      </c>
      <c r="P2248" t="s">
        <v>8309</v>
      </c>
      <c r="Q2248" s="15">
        <f t="shared" si="105"/>
        <v>42534.180717592593</v>
      </c>
      <c r="R2248" s="17">
        <f t="shared" si="106"/>
        <v>42594.180717592593</v>
      </c>
      <c r="S2248">
        <f t="shared" si="107"/>
        <v>2016</v>
      </c>
    </row>
    <row r="2249" spans="1:19" ht="45" x14ac:dyDescent="0.25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 s="10" t="s">
        <v>8305</v>
      </c>
      <c r="P2249" t="s">
        <v>8309</v>
      </c>
      <c r="Q2249" s="15">
        <f t="shared" si="105"/>
        <v>42047.394942129627</v>
      </c>
      <c r="R2249" s="17">
        <f t="shared" si="106"/>
        <v>42082.353275462956</v>
      </c>
      <c r="S2249">
        <f t="shared" si="107"/>
        <v>2015</v>
      </c>
    </row>
    <row r="2250" spans="1:19" ht="45" x14ac:dyDescent="0.25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 s="10" t="s">
        <v>8305</v>
      </c>
      <c r="P2250" t="s">
        <v>8309</v>
      </c>
      <c r="Q2250" s="15">
        <f t="shared" si="105"/>
        <v>42033.573009259257</v>
      </c>
      <c r="R2250" s="17">
        <f t="shared" si="106"/>
        <v>42063.573009259257</v>
      </c>
      <c r="S2250">
        <f t="shared" si="107"/>
        <v>2015</v>
      </c>
    </row>
    <row r="2251" spans="1:19" ht="60" x14ac:dyDescent="0.25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 s="10" t="s">
        <v>8305</v>
      </c>
      <c r="P2251" t="s">
        <v>8309</v>
      </c>
      <c r="Q2251" s="15">
        <f t="shared" si="105"/>
        <v>42072.758981481486</v>
      </c>
      <c r="R2251" s="17">
        <f t="shared" si="106"/>
        <v>42132.758981481486</v>
      </c>
      <c r="S2251">
        <f t="shared" si="107"/>
        <v>2015</v>
      </c>
    </row>
    <row r="2252" spans="1:19" ht="60" x14ac:dyDescent="0.25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 s="10" t="s">
        <v>8305</v>
      </c>
      <c r="P2252" t="s">
        <v>8309</v>
      </c>
      <c r="Q2252" s="15">
        <f t="shared" si="105"/>
        <v>41855.777905092589</v>
      </c>
      <c r="R2252" s="17">
        <f t="shared" si="106"/>
        <v>41880.777905092589</v>
      </c>
      <c r="S2252">
        <f t="shared" si="107"/>
        <v>2014</v>
      </c>
    </row>
    <row r="2253" spans="1:19" ht="60" x14ac:dyDescent="0.25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 s="10" t="s">
        <v>8305</v>
      </c>
      <c r="P2253" t="s">
        <v>8309</v>
      </c>
      <c r="Q2253" s="15">
        <f t="shared" si="105"/>
        <v>42191.824062500003</v>
      </c>
      <c r="R2253" s="17">
        <f t="shared" si="106"/>
        <v>42221.824062500003</v>
      </c>
      <c r="S2253">
        <f t="shared" si="107"/>
        <v>2015</v>
      </c>
    </row>
    <row r="2254" spans="1:19" ht="30" x14ac:dyDescent="0.25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 s="10" t="s">
        <v>8305</v>
      </c>
      <c r="P2254" t="s">
        <v>8309</v>
      </c>
      <c r="Q2254" s="15">
        <f t="shared" si="105"/>
        <v>42070.047754629632</v>
      </c>
      <c r="R2254" s="17">
        <f t="shared" si="106"/>
        <v>42087.00608796296</v>
      </c>
      <c r="S2254">
        <f t="shared" si="107"/>
        <v>2015</v>
      </c>
    </row>
    <row r="2255" spans="1:19" ht="45" x14ac:dyDescent="0.25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 s="10" t="s">
        <v>8305</v>
      </c>
      <c r="P2255" t="s">
        <v>8309</v>
      </c>
      <c r="Q2255" s="15">
        <f t="shared" si="105"/>
        <v>42304.955381944441</v>
      </c>
      <c r="R2255" s="17">
        <f t="shared" si="106"/>
        <v>42334.997048611112</v>
      </c>
      <c r="S2255">
        <f t="shared" si="107"/>
        <v>2015</v>
      </c>
    </row>
    <row r="2256" spans="1:19" ht="30" x14ac:dyDescent="0.25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 s="10" t="s">
        <v>8305</v>
      </c>
      <c r="P2256" t="s">
        <v>8309</v>
      </c>
      <c r="Q2256" s="15">
        <f t="shared" si="105"/>
        <v>42403.080497685187</v>
      </c>
      <c r="R2256" s="17">
        <f t="shared" si="106"/>
        <v>42433.080497685187</v>
      </c>
      <c r="S2256">
        <f t="shared" si="107"/>
        <v>2016</v>
      </c>
    </row>
    <row r="2257" spans="1:19" ht="45" x14ac:dyDescent="0.25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 s="10" t="s">
        <v>8305</v>
      </c>
      <c r="P2257" t="s">
        <v>8309</v>
      </c>
      <c r="Q2257" s="15">
        <f t="shared" si="105"/>
        <v>42067.991238425922</v>
      </c>
      <c r="R2257" s="17">
        <f t="shared" si="106"/>
        <v>42107.791666666672</v>
      </c>
      <c r="S2257">
        <f t="shared" si="107"/>
        <v>2015</v>
      </c>
    </row>
    <row r="2258" spans="1:19" ht="60" x14ac:dyDescent="0.25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 s="10" t="s">
        <v>8305</v>
      </c>
      <c r="P2258" t="s">
        <v>8309</v>
      </c>
      <c r="Q2258" s="15">
        <f t="shared" si="105"/>
        <v>42147.741840277777</v>
      </c>
      <c r="R2258" s="17">
        <f t="shared" si="106"/>
        <v>42177.741840277777</v>
      </c>
      <c r="S2258">
        <f t="shared" si="107"/>
        <v>2015</v>
      </c>
    </row>
    <row r="2259" spans="1:19" ht="60" x14ac:dyDescent="0.25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 s="10" t="s">
        <v>8305</v>
      </c>
      <c r="P2259" t="s">
        <v>8309</v>
      </c>
      <c r="Q2259" s="15">
        <f t="shared" si="105"/>
        <v>42712.011944444443</v>
      </c>
      <c r="R2259" s="17">
        <f t="shared" si="106"/>
        <v>42742.011944444443</v>
      </c>
      <c r="S2259">
        <f t="shared" si="107"/>
        <v>2016</v>
      </c>
    </row>
    <row r="2260" spans="1:19" ht="15.75" x14ac:dyDescent="0.25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 s="10" t="s">
        <v>8305</v>
      </c>
      <c r="P2260" t="s">
        <v>8309</v>
      </c>
      <c r="Q2260" s="15">
        <f t="shared" si="105"/>
        <v>41939.810300925928</v>
      </c>
      <c r="R2260" s="17">
        <f t="shared" si="106"/>
        <v>41969.851967592593</v>
      </c>
      <c r="S2260">
        <f t="shared" si="107"/>
        <v>2014</v>
      </c>
    </row>
    <row r="2261" spans="1:19" ht="60" x14ac:dyDescent="0.25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 s="10" t="s">
        <v>8305</v>
      </c>
      <c r="P2261" t="s">
        <v>8309</v>
      </c>
      <c r="Q2261" s="15">
        <f t="shared" si="105"/>
        <v>41825.791226851856</v>
      </c>
      <c r="R2261" s="17">
        <f t="shared" si="106"/>
        <v>41883.165972222225</v>
      </c>
      <c r="S2261">
        <f t="shared" si="107"/>
        <v>2014</v>
      </c>
    </row>
    <row r="2262" spans="1:19" ht="15.75" x14ac:dyDescent="0.25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 s="10" t="s">
        <v>8305</v>
      </c>
      <c r="P2262" t="s">
        <v>8309</v>
      </c>
      <c r="Q2262" s="15">
        <f t="shared" si="105"/>
        <v>42570.91133101852</v>
      </c>
      <c r="R2262" s="17">
        <f t="shared" si="106"/>
        <v>42600.91133101852</v>
      </c>
      <c r="S2262">
        <f t="shared" si="107"/>
        <v>2016</v>
      </c>
    </row>
    <row r="2263" spans="1:19" ht="60" x14ac:dyDescent="0.25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 s="10" t="s">
        <v>8305</v>
      </c>
      <c r="P2263" t="s">
        <v>8309</v>
      </c>
      <c r="Q2263" s="15">
        <f t="shared" si="105"/>
        <v>42767.812893518523</v>
      </c>
      <c r="R2263" s="17">
        <f t="shared" si="106"/>
        <v>42797.833333333328</v>
      </c>
      <c r="S2263">
        <f t="shared" si="107"/>
        <v>2017</v>
      </c>
    </row>
    <row r="2264" spans="1:19" ht="45" x14ac:dyDescent="0.25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 s="10" t="s">
        <v>8305</v>
      </c>
      <c r="P2264" t="s">
        <v>8309</v>
      </c>
      <c r="Q2264" s="15">
        <f t="shared" si="105"/>
        <v>42182.234456018516</v>
      </c>
      <c r="R2264" s="17">
        <f t="shared" si="106"/>
        <v>42206.290972222225</v>
      </c>
      <c r="S2264">
        <f t="shared" si="107"/>
        <v>2015</v>
      </c>
    </row>
    <row r="2265" spans="1:19" ht="60" x14ac:dyDescent="0.25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 s="10" t="s">
        <v>8305</v>
      </c>
      <c r="P2265" t="s">
        <v>8309</v>
      </c>
      <c r="Q2265" s="15">
        <f t="shared" si="105"/>
        <v>41857.18304398148</v>
      </c>
      <c r="R2265" s="17">
        <f t="shared" si="106"/>
        <v>41887.18304398148</v>
      </c>
      <c r="S2265">
        <f t="shared" si="107"/>
        <v>2014</v>
      </c>
    </row>
    <row r="2266" spans="1:19" ht="60" x14ac:dyDescent="0.25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 s="10" t="s">
        <v>8305</v>
      </c>
      <c r="P2266" t="s">
        <v>8309</v>
      </c>
      <c r="Q2266" s="15">
        <f t="shared" si="105"/>
        <v>42556.690706018519</v>
      </c>
      <c r="R2266" s="17">
        <f t="shared" si="106"/>
        <v>42616.690706018519</v>
      </c>
      <c r="S2266">
        <f t="shared" si="107"/>
        <v>2016</v>
      </c>
    </row>
    <row r="2267" spans="1:19" ht="15.75" x14ac:dyDescent="0.25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 s="10" t="s">
        <v>8305</v>
      </c>
      <c r="P2267" t="s">
        <v>8309</v>
      </c>
      <c r="Q2267" s="15">
        <f t="shared" si="105"/>
        <v>42527.650995370372</v>
      </c>
      <c r="R2267" s="17">
        <f t="shared" si="106"/>
        <v>42537.650995370372</v>
      </c>
      <c r="S2267">
        <f t="shared" si="107"/>
        <v>2016</v>
      </c>
    </row>
    <row r="2268" spans="1:19" ht="45" x14ac:dyDescent="0.25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 s="10" t="s">
        <v>8305</v>
      </c>
      <c r="P2268" t="s">
        <v>8309</v>
      </c>
      <c r="Q2268" s="15">
        <f t="shared" si="105"/>
        <v>42239.441412037035</v>
      </c>
      <c r="R2268" s="17">
        <f t="shared" si="106"/>
        <v>42279.441412037035</v>
      </c>
      <c r="S2268">
        <f t="shared" si="107"/>
        <v>2015</v>
      </c>
    </row>
    <row r="2269" spans="1:19" ht="60" x14ac:dyDescent="0.25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 s="10" t="s">
        <v>8305</v>
      </c>
      <c r="P2269" t="s">
        <v>8309</v>
      </c>
      <c r="Q2269" s="15">
        <f t="shared" si="105"/>
        <v>41899.792037037041</v>
      </c>
      <c r="R2269" s="17">
        <f t="shared" si="106"/>
        <v>41929.792037037041</v>
      </c>
      <c r="S2269">
        <f t="shared" si="107"/>
        <v>2014</v>
      </c>
    </row>
    <row r="2270" spans="1:19" ht="60" x14ac:dyDescent="0.25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 s="10" t="s">
        <v>8305</v>
      </c>
      <c r="P2270" t="s">
        <v>8309</v>
      </c>
      <c r="Q2270" s="15">
        <f t="shared" si="105"/>
        <v>41911.934791666667</v>
      </c>
      <c r="R2270" s="17">
        <f t="shared" si="106"/>
        <v>41971.976458333331</v>
      </c>
      <c r="S2270">
        <f t="shared" si="107"/>
        <v>2014</v>
      </c>
    </row>
    <row r="2271" spans="1:19" ht="45" x14ac:dyDescent="0.25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 s="10" t="s">
        <v>8305</v>
      </c>
      <c r="P2271" t="s">
        <v>8309</v>
      </c>
      <c r="Q2271" s="15">
        <f t="shared" si="105"/>
        <v>42375.996886574074</v>
      </c>
      <c r="R2271" s="17">
        <f t="shared" si="106"/>
        <v>42435.996886574074</v>
      </c>
      <c r="S2271">
        <f t="shared" si="107"/>
        <v>2016</v>
      </c>
    </row>
    <row r="2272" spans="1:19" ht="45" x14ac:dyDescent="0.25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 s="10" t="s">
        <v>8305</v>
      </c>
      <c r="P2272" t="s">
        <v>8309</v>
      </c>
      <c r="Q2272" s="15">
        <f t="shared" si="105"/>
        <v>42135.67050925926</v>
      </c>
      <c r="R2272" s="17">
        <f t="shared" si="106"/>
        <v>42195.67050925926</v>
      </c>
      <c r="S2272">
        <f t="shared" si="107"/>
        <v>2015</v>
      </c>
    </row>
    <row r="2273" spans="1:19" ht="45" x14ac:dyDescent="0.25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 s="10" t="s">
        <v>8305</v>
      </c>
      <c r="P2273" t="s">
        <v>8309</v>
      </c>
      <c r="Q2273" s="15">
        <f t="shared" si="105"/>
        <v>42259.542800925927</v>
      </c>
      <c r="R2273" s="17">
        <f t="shared" si="106"/>
        <v>42287.875</v>
      </c>
      <c r="S2273">
        <f t="shared" si="107"/>
        <v>2015</v>
      </c>
    </row>
    <row r="2274" spans="1:19" ht="60" x14ac:dyDescent="0.25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 s="10" t="s">
        <v>8305</v>
      </c>
      <c r="P2274" t="s">
        <v>8309</v>
      </c>
      <c r="Q2274" s="15">
        <f t="shared" si="105"/>
        <v>42741.848379629635</v>
      </c>
      <c r="R2274" s="17">
        <f t="shared" si="106"/>
        <v>42783.875</v>
      </c>
      <c r="S2274">
        <f t="shared" si="107"/>
        <v>2017</v>
      </c>
    </row>
    <row r="2275" spans="1:19" ht="60" x14ac:dyDescent="0.25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 s="10" t="s">
        <v>8305</v>
      </c>
      <c r="P2275" t="s">
        <v>8309</v>
      </c>
      <c r="Q2275" s="15">
        <f t="shared" si="105"/>
        <v>41887.383356481485</v>
      </c>
      <c r="R2275" s="17">
        <f t="shared" si="106"/>
        <v>41917.383356481485</v>
      </c>
      <c r="S2275">
        <f t="shared" si="107"/>
        <v>2014</v>
      </c>
    </row>
    <row r="2276" spans="1:19" ht="60" x14ac:dyDescent="0.25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 s="10" t="s">
        <v>8305</v>
      </c>
      <c r="P2276" t="s">
        <v>8309</v>
      </c>
      <c r="Q2276" s="15">
        <f t="shared" si="105"/>
        <v>42584.123865740738</v>
      </c>
      <c r="R2276" s="17">
        <f t="shared" si="106"/>
        <v>42614.123865740738</v>
      </c>
      <c r="S2276">
        <f t="shared" si="107"/>
        <v>2016</v>
      </c>
    </row>
    <row r="2277" spans="1:19" ht="45" x14ac:dyDescent="0.25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 s="10" t="s">
        <v>8305</v>
      </c>
      <c r="P2277" t="s">
        <v>8309</v>
      </c>
      <c r="Q2277" s="15">
        <f t="shared" si="105"/>
        <v>41867.083368055559</v>
      </c>
      <c r="R2277" s="17">
        <f t="shared" si="106"/>
        <v>41897.083368055559</v>
      </c>
      <c r="S2277">
        <f t="shared" si="107"/>
        <v>2014</v>
      </c>
    </row>
    <row r="2278" spans="1:19" ht="60" x14ac:dyDescent="0.25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 s="10" t="s">
        <v>8305</v>
      </c>
      <c r="P2278" t="s">
        <v>8309</v>
      </c>
      <c r="Q2278" s="15">
        <f t="shared" si="105"/>
        <v>42023.818622685183</v>
      </c>
      <c r="R2278" s="17">
        <f t="shared" si="106"/>
        <v>42043.818622685183</v>
      </c>
      <c r="S2278">
        <f t="shared" si="107"/>
        <v>2015</v>
      </c>
    </row>
    <row r="2279" spans="1:19" ht="15.75" x14ac:dyDescent="0.25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 s="10" t="s">
        <v>8305</v>
      </c>
      <c r="P2279" t="s">
        <v>8309</v>
      </c>
      <c r="Q2279" s="15">
        <f t="shared" si="105"/>
        <v>42255.927824074075</v>
      </c>
      <c r="R2279" s="17">
        <f t="shared" si="106"/>
        <v>42285.874305555553</v>
      </c>
      <c r="S2279">
        <f t="shared" si="107"/>
        <v>2015</v>
      </c>
    </row>
    <row r="2280" spans="1:19" ht="60" x14ac:dyDescent="0.25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 s="10" t="s">
        <v>8305</v>
      </c>
      <c r="P2280" t="s">
        <v>8309</v>
      </c>
      <c r="Q2280" s="15">
        <f t="shared" si="105"/>
        <v>41973.847962962958</v>
      </c>
      <c r="R2280" s="17">
        <f t="shared" si="106"/>
        <v>42033.847962962958</v>
      </c>
      <c r="S2280">
        <f t="shared" si="107"/>
        <v>2014</v>
      </c>
    </row>
    <row r="2281" spans="1:19" ht="60" x14ac:dyDescent="0.25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 s="10" t="s">
        <v>8305</v>
      </c>
      <c r="P2281" t="s">
        <v>8309</v>
      </c>
      <c r="Q2281" s="15">
        <f t="shared" si="105"/>
        <v>42556.583368055552</v>
      </c>
      <c r="R2281" s="17">
        <f t="shared" si="106"/>
        <v>42586.583368055552</v>
      </c>
      <c r="S2281">
        <f t="shared" si="107"/>
        <v>2016</v>
      </c>
    </row>
    <row r="2282" spans="1:19" ht="45" x14ac:dyDescent="0.25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 s="10" t="s">
        <v>8305</v>
      </c>
      <c r="P2282" t="s">
        <v>8309</v>
      </c>
      <c r="Q2282" s="15">
        <f t="shared" si="105"/>
        <v>42248.632199074069</v>
      </c>
      <c r="R2282" s="17">
        <f t="shared" si="106"/>
        <v>42283.632199074069</v>
      </c>
      <c r="S2282">
        <f t="shared" si="107"/>
        <v>2015</v>
      </c>
    </row>
    <row r="2283" spans="1:19" ht="45" x14ac:dyDescent="0.25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 s="10" t="s">
        <v>8305</v>
      </c>
      <c r="P2283" t="s">
        <v>8309</v>
      </c>
      <c r="Q2283" s="15">
        <f t="shared" si="105"/>
        <v>42567.004432870366</v>
      </c>
      <c r="R2283" s="17">
        <f t="shared" si="106"/>
        <v>42588.004432870366</v>
      </c>
      <c r="S2283">
        <f t="shared" si="107"/>
        <v>2016</v>
      </c>
    </row>
    <row r="2284" spans="1:19" ht="45" x14ac:dyDescent="0.25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 s="10" t="s">
        <v>8305</v>
      </c>
      <c r="P2284" t="s">
        <v>8309</v>
      </c>
      <c r="Q2284" s="15">
        <f t="shared" si="105"/>
        <v>41978.197199074071</v>
      </c>
      <c r="R2284" s="17">
        <f t="shared" si="106"/>
        <v>42008.197199074071</v>
      </c>
      <c r="S2284">
        <f t="shared" si="107"/>
        <v>2014</v>
      </c>
    </row>
    <row r="2285" spans="1:19" ht="60" x14ac:dyDescent="0.25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 s="10" t="s">
        <v>8305</v>
      </c>
      <c r="P2285" t="s">
        <v>8309</v>
      </c>
      <c r="Q2285" s="15">
        <f t="shared" si="105"/>
        <v>41959.369988425926</v>
      </c>
      <c r="R2285" s="17">
        <f t="shared" si="106"/>
        <v>41989.369988425926</v>
      </c>
      <c r="S2285">
        <f t="shared" si="107"/>
        <v>2014</v>
      </c>
    </row>
    <row r="2286" spans="1:19" ht="60" x14ac:dyDescent="0.25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 s="10" t="s">
        <v>8305</v>
      </c>
      <c r="P2286" t="s">
        <v>8309</v>
      </c>
      <c r="Q2286" s="15">
        <f t="shared" si="105"/>
        <v>42165.922858796301</v>
      </c>
      <c r="R2286" s="17">
        <f t="shared" si="106"/>
        <v>42195.922858796301</v>
      </c>
      <c r="S2286">
        <f t="shared" si="107"/>
        <v>2015</v>
      </c>
    </row>
    <row r="2287" spans="1:19" ht="60" x14ac:dyDescent="0.25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 s="10" t="s">
        <v>8305</v>
      </c>
      <c r="P2287" t="s">
        <v>8309</v>
      </c>
      <c r="Q2287" s="15">
        <f t="shared" si="105"/>
        <v>42249.064722222218</v>
      </c>
      <c r="R2287" s="17">
        <f t="shared" si="106"/>
        <v>42278.208333333328</v>
      </c>
      <c r="S2287">
        <f t="shared" si="107"/>
        <v>2015</v>
      </c>
    </row>
    <row r="2288" spans="1:19" ht="60" x14ac:dyDescent="0.2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 s="10" t="s">
        <v>8305</v>
      </c>
      <c r="P2288" t="s">
        <v>8309</v>
      </c>
      <c r="Q2288" s="15">
        <f t="shared" si="105"/>
        <v>42236.159918981488</v>
      </c>
      <c r="R2288" s="17">
        <f t="shared" si="106"/>
        <v>42266.159918981488</v>
      </c>
      <c r="S2288">
        <f t="shared" si="107"/>
        <v>2015</v>
      </c>
    </row>
    <row r="2289" spans="1:19" ht="45" x14ac:dyDescent="0.25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 s="10" t="s">
        <v>8305</v>
      </c>
      <c r="P2289" t="s">
        <v>8309</v>
      </c>
      <c r="Q2289" s="15">
        <f t="shared" si="105"/>
        <v>42416.881018518514</v>
      </c>
      <c r="R2289" s="17">
        <f t="shared" si="106"/>
        <v>42476.839351851857</v>
      </c>
      <c r="S2289">
        <f t="shared" si="107"/>
        <v>2016</v>
      </c>
    </row>
    <row r="2290" spans="1:19" ht="45" x14ac:dyDescent="0.25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 s="10" t="s">
        <v>8305</v>
      </c>
      <c r="P2290" t="s">
        <v>8309</v>
      </c>
      <c r="Q2290" s="15">
        <f t="shared" si="105"/>
        <v>42202.594293981485</v>
      </c>
      <c r="R2290" s="17">
        <f t="shared" si="106"/>
        <v>42232.587974537033</v>
      </c>
      <c r="S2290">
        <f t="shared" si="107"/>
        <v>2015</v>
      </c>
    </row>
    <row r="2291" spans="1:19" ht="60" x14ac:dyDescent="0.25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 s="10" t="s">
        <v>8305</v>
      </c>
      <c r="P2291" t="s">
        <v>8309</v>
      </c>
      <c r="Q2291" s="15">
        <f t="shared" si="105"/>
        <v>42009.64061342593</v>
      </c>
      <c r="R2291" s="17">
        <f t="shared" si="106"/>
        <v>42069.64061342593</v>
      </c>
      <c r="S2291">
        <f t="shared" si="107"/>
        <v>2015</v>
      </c>
    </row>
    <row r="2292" spans="1:19" ht="60" x14ac:dyDescent="0.25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 s="10" t="s">
        <v>8305</v>
      </c>
      <c r="P2292" t="s">
        <v>8309</v>
      </c>
      <c r="Q2292" s="15">
        <f t="shared" si="105"/>
        <v>42375.230115740742</v>
      </c>
      <c r="R2292" s="17">
        <f t="shared" si="106"/>
        <v>42417.999305555553</v>
      </c>
      <c r="S2292">
        <f t="shared" si="107"/>
        <v>2016</v>
      </c>
    </row>
    <row r="2293" spans="1:19" ht="60" x14ac:dyDescent="0.25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 s="10" t="s">
        <v>8305</v>
      </c>
      <c r="P2293" t="s">
        <v>8309</v>
      </c>
      <c r="Q2293" s="15">
        <f t="shared" si="105"/>
        <v>42066.958761574075</v>
      </c>
      <c r="R2293" s="17">
        <f t="shared" si="106"/>
        <v>42116.917094907403</v>
      </c>
      <c r="S2293">
        <f t="shared" si="107"/>
        <v>2015</v>
      </c>
    </row>
    <row r="2294" spans="1:19" ht="15.75" x14ac:dyDescent="0.25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 s="10" t="s">
        <v>8305</v>
      </c>
      <c r="P2294" t="s">
        <v>8309</v>
      </c>
      <c r="Q2294" s="15">
        <f t="shared" si="105"/>
        <v>41970.64061342593</v>
      </c>
      <c r="R2294" s="17">
        <f t="shared" si="106"/>
        <v>42001.64061342593</v>
      </c>
      <c r="S2294">
        <f t="shared" si="107"/>
        <v>2014</v>
      </c>
    </row>
    <row r="2295" spans="1:19" ht="60" x14ac:dyDescent="0.25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 s="10" t="s">
        <v>8305</v>
      </c>
      <c r="P2295" t="s">
        <v>8309</v>
      </c>
      <c r="Q2295" s="15">
        <f t="shared" si="105"/>
        <v>42079.628344907411</v>
      </c>
      <c r="R2295" s="17">
        <f t="shared" si="106"/>
        <v>42139.628344907411</v>
      </c>
      <c r="S2295">
        <f t="shared" si="107"/>
        <v>2015</v>
      </c>
    </row>
    <row r="2296" spans="1:19" ht="45" x14ac:dyDescent="0.25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 s="10" t="s">
        <v>8305</v>
      </c>
      <c r="P2296" t="s">
        <v>8309</v>
      </c>
      <c r="Q2296" s="15">
        <f t="shared" si="105"/>
        <v>42429.326678240745</v>
      </c>
      <c r="R2296" s="17">
        <f t="shared" si="106"/>
        <v>42461.290972222225</v>
      </c>
      <c r="S2296">
        <f t="shared" si="107"/>
        <v>2016</v>
      </c>
    </row>
    <row r="2297" spans="1:19" ht="45" x14ac:dyDescent="0.25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 s="10" t="s">
        <v>8305</v>
      </c>
      <c r="P2297" t="s">
        <v>8309</v>
      </c>
      <c r="Q2297" s="15">
        <f t="shared" si="105"/>
        <v>42195.643865740742</v>
      </c>
      <c r="R2297" s="17">
        <f t="shared" si="106"/>
        <v>42236.837499999994</v>
      </c>
      <c r="S2297">
        <f t="shared" si="107"/>
        <v>2015</v>
      </c>
    </row>
    <row r="2298" spans="1:19" ht="30" x14ac:dyDescent="0.25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 s="10" t="s">
        <v>8305</v>
      </c>
      <c r="P2298" t="s">
        <v>8309</v>
      </c>
      <c r="Q2298" s="15">
        <f t="shared" si="105"/>
        <v>42031.837546296301</v>
      </c>
      <c r="R2298" s="17">
        <f t="shared" si="106"/>
        <v>42091.79587962963</v>
      </c>
      <c r="S2298">
        <f t="shared" si="107"/>
        <v>2015</v>
      </c>
    </row>
    <row r="2299" spans="1:19" ht="60" x14ac:dyDescent="0.25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 s="10" t="s">
        <v>8305</v>
      </c>
      <c r="P2299" t="s">
        <v>8309</v>
      </c>
      <c r="Q2299" s="15">
        <f t="shared" si="105"/>
        <v>42031.769884259258</v>
      </c>
      <c r="R2299" s="17">
        <f t="shared" si="106"/>
        <v>42090.110416666663</v>
      </c>
      <c r="S2299">
        <f t="shared" si="107"/>
        <v>2015</v>
      </c>
    </row>
    <row r="2300" spans="1:19" ht="60" x14ac:dyDescent="0.25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 s="10" t="s">
        <v>8305</v>
      </c>
      <c r="P2300" t="s">
        <v>8309</v>
      </c>
      <c r="Q2300" s="15">
        <f t="shared" si="105"/>
        <v>42482.048032407409</v>
      </c>
      <c r="R2300" s="17">
        <f t="shared" si="106"/>
        <v>42512.045138888891</v>
      </c>
      <c r="S2300">
        <f t="shared" si="107"/>
        <v>2016</v>
      </c>
    </row>
    <row r="2301" spans="1:19" ht="60" x14ac:dyDescent="0.25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 s="10" t="s">
        <v>8305</v>
      </c>
      <c r="P2301" t="s">
        <v>8309</v>
      </c>
      <c r="Q2301" s="15">
        <f t="shared" si="105"/>
        <v>42135.235254629632</v>
      </c>
      <c r="R2301" s="17">
        <f t="shared" si="106"/>
        <v>42195.235254629632</v>
      </c>
      <c r="S2301">
        <f t="shared" si="107"/>
        <v>2015</v>
      </c>
    </row>
    <row r="2302" spans="1:19" ht="45" x14ac:dyDescent="0.25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 s="10" t="s">
        <v>8305</v>
      </c>
      <c r="P2302" t="s">
        <v>8309</v>
      </c>
      <c r="Q2302" s="15">
        <f t="shared" si="105"/>
        <v>42438.961273148147</v>
      </c>
      <c r="R2302" s="17">
        <f t="shared" si="106"/>
        <v>42468.919606481482</v>
      </c>
      <c r="S2302">
        <f t="shared" si="107"/>
        <v>2016</v>
      </c>
    </row>
    <row r="2303" spans="1:19" ht="45" x14ac:dyDescent="0.25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 s="10" t="s">
        <v>8305</v>
      </c>
      <c r="P2303" t="s">
        <v>8309</v>
      </c>
      <c r="Q2303" s="15">
        <f t="shared" si="105"/>
        <v>42106.666018518517</v>
      </c>
      <c r="R2303" s="17">
        <f t="shared" si="106"/>
        <v>42155.395138888889</v>
      </c>
      <c r="S2303">
        <f t="shared" si="107"/>
        <v>2015</v>
      </c>
    </row>
    <row r="2304" spans="1:19" ht="45" x14ac:dyDescent="0.25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 s="10" t="s">
        <v>8305</v>
      </c>
      <c r="P2304" t="s">
        <v>8309</v>
      </c>
      <c r="Q2304" s="15">
        <f t="shared" si="105"/>
        <v>42164.893993055557</v>
      </c>
      <c r="R2304" s="17">
        <f t="shared" si="106"/>
        <v>42194.893993055557</v>
      </c>
      <c r="S2304">
        <f t="shared" si="107"/>
        <v>2015</v>
      </c>
    </row>
    <row r="2305" spans="1:19" ht="30" x14ac:dyDescent="0.25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 s="10" t="s">
        <v>8305</v>
      </c>
      <c r="P2305" t="s">
        <v>8309</v>
      </c>
      <c r="Q2305" s="15">
        <f t="shared" si="105"/>
        <v>42096.686400462961</v>
      </c>
      <c r="R2305" s="17">
        <f t="shared" si="106"/>
        <v>42156.686400462961</v>
      </c>
      <c r="S2305">
        <f t="shared" si="107"/>
        <v>2015</v>
      </c>
    </row>
    <row r="2306" spans="1:19" ht="60" x14ac:dyDescent="0.25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 s="10" t="s">
        <v>8305</v>
      </c>
      <c r="P2306" t="s">
        <v>8309</v>
      </c>
      <c r="Q2306" s="15">
        <f t="shared" ref="Q2306:Q2369" si="108">(((J2306/60)/60)/24)+DATE(1970,1,1)</f>
        <v>42383.933993055558</v>
      </c>
      <c r="R2306" s="17">
        <f t="shared" ref="R2306:R2369" si="109">(((I2306/60)/60)/24)+DATE(1970,1,1)</f>
        <v>42413.933993055558</v>
      </c>
      <c r="S2306">
        <f t="shared" ref="S2306:S2369" si="110">YEAR(Q:Q)</f>
        <v>2016</v>
      </c>
    </row>
    <row r="2307" spans="1:19" ht="60" x14ac:dyDescent="0.25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 s="10" t="s">
        <v>8305</v>
      </c>
      <c r="P2307" t="s">
        <v>8309</v>
      </c>
      <c r="Q2307" s="15">
        <f t="shared" si="108"/>
        <v>42129.777210648142</v>
      </c>
      <c r="R2307" s="17">
        <f t="shared" si="109"/>
        <v>42159.777210648142</v>
      </c>
      <c r="S2307">
        <f t="shared" si="110"/>
        <v>2015</v>
      </c>
    </row>
    <row r="2308" spans="1:19" ht="60" x14ac:dyDescent="0.25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 s="10" t="s">
        <v>8305</v>
      </c>
      <c r="P2308" t="s">
        <v>8309</v>
      </c>
      <c r="Q2308" s="15">
        <f t="shared" si="108"/>
        <v>42341.958923611113</v>
      </c>
      <c r="R2308" s="17">
        <f t="shared" si="109"/>
        <v>42371.958923611113</v>
      </c>
      <c r="S2308">
        <f t="shared" si="110"/>
        <v>2015</v>
      </c>
    </row>
    <row r="2309" spans="1:19" ht="60" x14ac:dyDescent="0.25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 s="10" t="s">
        <v>8305</v>
      </c>
      <c r="P2309" t="s">
        <v>8309</v>
      </c>
      <c r="Q2309" s="15">
        <f t="shared" si="108"/>
        <v>42032.82576388889</v>
      </c>
      <c r="R2309" s="17">
        <f t="shared" si="109"/>
        <v>42062.82576388889</v>
      </c>
      <c r="S2309">
        <f t="shared" si="110"/>
        <v>2015</v>
      </c>
    </row>
    <row r="2310" spans="1:19" ht="45" x14ac:dyDescent="0.25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 s="10" t="s">
        <v>8305</v>
      </c>
      <c r="P2310" t="s">
        <v>8309</v>
      </c>
      <c r="Q2310" s="15">
        <f t="shared" si="108"/>
        <v>42612.911712962959</v>
      </c>
      <c r="R2310" s="17">
        <f t="shared" si="109"/>
        <v>42642.911712962959</v>
      </c>
      <c r="S2310">
        <f t="shared" si="110"/>
        <v>2016</v>
      </c>
    </row>
    <row r="2311" spans="1:19" ht="60" x14ac:dyDescent="0.25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 s="10" t="s">
        <v>8305</v>
      </c>
      <c r="P2311" t="s">
        <v>8309</v>
      </c>
      <c r="Q2311" s="15">
        <f t="shared" si="108"/>
        <v>42136.035405092596</v>
      </c>
      <c r="R2311" s="17">
        <f t="shared" si="109"/>
        <v>42176.035405092596</v>
      </c>
      <c r="S2311">
        <f t="shared" si="110"/>
        <v>2015</v>
      </c>
    </row>
    <row r="2312" spans="1:19" ht="45" x14ac:dyDescent="0.25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 s="10" t="s">
        <v>8305</v>
      </c>
      <c r="P2312" t="s">
        <v>8309</v>
      </c>
      <c r="Q2312" s="15">
        <f t="shared" si="108"/>
        <v>42164.908530092594</v>
      </c>
      <c r="R2312" s="17">
        <f t="shared" si="109"/>
        <v>42194.908530092594</v>
      </c>
      <c r="S2312">
        <f t="shared" si="110"/>
        <v>2015</v>
      </c>
    </row>
    <row r="2313" spans="1:19" ht="60" x14ac:dyDescent="0.25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 s="10" t="s">
        <v>8305</v>
      </c>
      <c r="P2313" t="s">
        <v>8309</v>
      </c>
      <c r="Q2313" s="15">
        <f t="shared" si="108"/>
        <v>42321.08447916666</v>
      </c>
      <c r="R2313" s="17">
        <f t="shared" si="109"/>
        <v>42374</v>
      </c>
      <c r="S2313">
        <f t="shared" si="110"/>
        <v>2015</v>
      </c>
    </row>
    <row r="2314" spans="1:19" ht="30" x14ac:dyDescent="0.25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 s="10" t="s">
        <v>8305</v>
      </c>
      <c r="P2314" t="s">
        <v>8309</v>
      </c>
      <c r="Q2314" s="15">
        <f t="shared" si="108"/>
        <v>42377.577187499999</v>
      </c>
      <c r="R2314" s="17">
        <f t="shared" si="109"/>
        <v>42437.577187499999</v>
      </c>
      <c r="S2314">
        <f t="shared" si="110"/>
        <v>2016</v>
      </c>
    </row>
    <row r="2315" spans="1:19" ht="60" x14ac:dyDescent="0.25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 s="10" t="s">
        <v>8305</v>
      </c>
      <c r="P2315" t="s">
        <v>8309</v>
      </c>
      <c r="Q2315" s="15">
        <f t="shared" si="108"/>
        <v>42713.962499999994</v>
      </c>
      <c r="R2315" s="17">
        <f t="shared" si="109"/>
        <v>42734.375</v>
      </c>
      <c r="S2315">
        <f t="shared" si="110"/>
        <v>2016</v>
      </c>
    </row>
    <row r="2316" spans="1:19" ht="45" x14ac:dyDescent="0.25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 s="10" t="s">
        <v>8305</v>
      </c>
      <c r="P2316" t="s">
        <v>8309</v>
      </c>
      <c r="Q2316" s="15">
        <f t="shared" si="108"/>
        <v>42297.110300925924</v>
      </c>
      <c r="R2316" s="17">
        <f t="shared" si="109"/>
        <v>42316.5</v>
      </c>
      <c r="S2316">
        <f t="shared" si="110"/>
        <v>2015</v>
      </c>
    </row>
    <row r="2317" spans="1:19" ht="60" x14ac:dyDescent="0.25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 s="10" t="s">
        <v>8305</v>
      </c>
      <c r="P2317" t="s">
        <v>8311</v>
      </c>
      <c r="Q2317" s="15">
        <f t="shared" si="108"/>
        <v>41682.23646990741</v>
      </c>
      <c r="R2317" s="17">
        <f t="shared" si="109"/>
        <v>41712.194803240738</v>
      </c>
      <c r="S2317">
        <f t="shared" si="110"/>
        <v>2014</v>
      </c>
    </row>
    <row r="2318" spans="1:19" ht="60" x14ac:dyDescent="0.25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 s="10" t="s">
        <v>8305</v>
      </c>
      <c r="P2318" t="s">
        <v>8311</v>
      </c>
      <c r="Q2318" s="15">
        <f t="shared" si="108"/>
        <v>42177.491388888884</v>
      </c>
      <c r="R2318" s="17">
        <f t="shared" si="109"/>
        <v>42237.491388888884</v>
      </c>
      <c r="S2318">
        <f t="shared" si="110"/>
        <v>2015</v>
      </c>
    </row>
    <row r="2319" spans="1:19" ht="60" x14ac:dyDescent="0.25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 s="10" t="s">
        <v>8305</v>
      </c>
      <c r="P2319" t="s">
        <v>8311</v>
      </c>
      <c r="Q2319" s="15">
        <f t="shared" si="108"/>
        <v>41863.260381944441</v>
      </c>
      <c r="R2319" s="17">
        <f t="shared" si="109"/>
        <v>41893.260381944441</v>
      </c>
      <c r="S2319">
        <f t="shared" si="110"/>
        <v>2014</v>
      </c>
    </row>
    <row r="2320" spans="1:19" ht="45" x14ac:dyDescent="0.25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 s="10" t="s">
        <v>8305</v>
      </c>
      <c r="P2320" t="s">
        <v>8311</v>
      </c>
      <c r="Q2320" s="15">
        <f t="shared" si="108"/>
        <v>41400.92627314815</v>
      </c>
      <c r="R2320" s="17">
        <f t="shared" si="109"/>
        <v>41430.92627314815</v>
      </c>
      <c r="S2320">
        <f t="shared" si="110"/>
        <v>2013</v>
      </c>
    </row>
    <row r="2321" spans="1:19" ht="45" x14ac:dyDescent="0.25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 s="10" t="s">
        <v>8305</v>
      </c>
      <c r="P2321" t="s">
        <v>8311</v>
      </c>
      <c r="Q2321" s="15">
        <f t="shared" si="108"/>
        <v>40934.376145833332</v>
      </c>
      <c r="R2321" s="17">
        <f t="shared" si="109"/>
        <v>40994.334479166668</v>
      </c>
      <c r="S2321">
        <f t="shared" si="110"/>
        <v>2012</v>
      </c>
    </row>
    <row r="2322" spans="1:19" ht="60" x14ac:dyDescent="0.25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 s="10" t="s">
        <v>8305</v>
      </c>
      <c r="P2322" t="s">
        <v>8311</v>
      </c>
      <c r="Q2322" s="15">
        <f t="shared" si="108"/>
        <v>42275.861157407402</v>
      </c>
      <c r="R2322" s="17">
        <f t="shared" si="109"/>
        <v>42335.902824074074</v>
      </c>
      <c r="S2322">
        <f t="shared" si="110"/>
        <v>2015</v>
      </c>
    </row>
    <row r="2323" spans="1:19" ht="60" x14ac:dyDescent="0.25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 s="10" t="s">
        <v>8305</v>
      </c>
      <c r="P2323" t="s">
        <v>8311</v>
      </c>
      <c r="Q2323" s="15">
        <f t="shared" si="108"/>
        <v>42400.711967592593</v>
      </c>
      <c r="R2323" s="17">
        <f t="shared" si="109"/>
        <v>42430.711967592593</v>
      </c>
      <c r="S2323">
        <f t="shared" si="110"/>
        <v>2016</v>
      </c>
    </row>
    <row r="2324" spans="1:19" ht="60" x14ac:dyDescent="0.25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 s="10" t="s">
        <v>8305</v>
      </c>
      <c r="P2324" t="s">
        <v>8311</v>
      </c>
      <c r="Q2324" s="15">
        <f t="shared" si="108"/>
        <v>42285.909027777772</v>
      </c>
      <c r="R2324" s="17">
        <f t="shared" si="109"/>
        <v>42299.790972222225</v>
      </c>
      <c r="S2324">
        <f t="shared" si="110"/>
        <v>2015</v>
      </c>
    </row>
    <row r="2325" spans="1:19" ht="30" x14ac:dyDescent="0.25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 s="10" t="s">
        <v>8305</v>
      </c>
      <c r="P2325" t="s">
        <v>8311</v>
      </c>
      <c r="Q2325" s="15">
        <f t="shared" si="108"/>
        <v>41778.766724537039</v>
      </c>
      <c r="R2325" s="17">
        <f t="shared" si="109"/>
        <v>41806.916666666664</v>
      </c>
      <c r="S2325">
        <f t="shared" si="110"/>
        <v>2014</v>
      </c>
    </row>
    <row r="2326" spans="1:19" ht="60" x14ac:dyDescent="0.25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 s="10" t="s">
        <v>8305</v>
      </c>
      <c r="P2326" t="s">
        <v>8311</v>
      </c>
      <c r="Q2326" s="15">
        <f t="shared" si="108"/>
        <v>40070.901412037041</v>
      </c>
      <c r="R2326" s="17">
        <f t="shared" si="109"/>
        <v>40144.207638888889</v>
      </c>
      <c r="S2326">
        <f t="shared" si="110"/>
        <v>2009</v>
      </c>
    </row>
    <row r="2327" spans="1:19" ht="45" x14ac:dyDescent="0.25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 s="10" t="s">
        <v>8305</v>
      </c>
      <c r="P2327" t="s">
        <v>8311</v>
      </c>
      <c r="Q2327" s="15">
        <f t="shared" si="108"/>
        <v>41513.107256944444</v>
      </c>
      <c r="R2327" s="17">
        <f t="shared" si="109"/>
        <v>41528.107256944444</v>
      </c>
      <c r="S2327">
        <f t="shared" si="110"/>
        <v>2013</v>
      </c>
    </row>
    <row r="2328" spans="1:19" ht="45" x14ac:dyDescent="0.25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 s="10" t="s">
        <v>8305</v>
      </c>
      <c r="P2328" t="s">
        <v>8311</v>
      </c>
      <c r="Q2328" s="15">
        <f t="shared" si="108"/>
        <v>42526.871331018512</v>
      </c>
      <c r="R2328" s="17">
        <f t="shared" si="109"/>
        <v>42556.871331018512</v>
      </c>
      <c r="S2328">
        <f t="shared" si="110"/>
        <v>2016</v>
      </c>
    </row>
    <row r="2329" spans="1:19" ht="60" x14ac:dyDescent="0.25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 s="10" t="s">
        <v>8305</v>
      </c>
      <c r="P2329" t="s">
        <v>8311</v>
      </c>
      <c r="Q2329" s="15">
        <f t="shared" si="108"/>
        <v>42238.726631944446</v>
      </c>
      <c r="R2329" s="17">
        <f t="shared" si="109"/>
        <v>42298.726631944446</v>
      </c>
      <c r="S2329">
        <f t="shared" si="110"/>
        <v>2015</v>
      </c>
    </row>
    <row r="2330" spans="1:19" ht="60" x14ac:dyDescent="0.25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 s="10" t="s">
        <v>8305</v>
      </c>
      <c r="P2330" t="s">
        <v>8311</v>
      </c>
      <c r="Q2330" s="15">
        <f t="shared" si="108"/>
        <v>42228.629884259266</v>
      </c>
      <c r="R2330" s="17">
        <f t="shared" si="109"/>
        <v>42288.629884259266</v>
      </c>
      <c r="S2330">
        <f t="shared" si="110"/>
        <v>2015</v>
      </c>
    </row>
    <row r="2331" spans="1:19" ht="60" x14ac:dyDescent="0.25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 s="10" t="s">
        <v>8305</v>
      </c>
      <c r="P2331" t="s">
        <v>8311</v>
      </c>
      <c r="Q2331" s="15">
        <f t="shared" si="108"/>
        <v>41576.834513888891</v>
      </c>
      <c r="R2331" s="17">
        <f t="shared" si="109"/>
        <v>41609.876180555555</v>
      </c>
      <c r="S2331">
        <f t="shared" si="110"/>
        <v>2013</v>
      </c>
    </row>
    <row r="2332" spans="1:19" ht="60" x14ac:dyDescent="0.25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 s="10" t="s">
        <v>8305</v>
      </c>
      <c r="P2332" t="s">
        <v>8311</v>
      </c>
      <c r="Q2332" s="15">
        <f t="shared" si="108"/>
        <v>41500.747453703705</v>
      </c>
      <c r="R2332" s="17">
        <f t="shared" si="109"/>
        <v>41530.747453703705</v>
      </c>
      <c r="S2332">
        <f t="shared" si="110"/>
        <v>2013</v>
      </c>
    </row>
    <row r="2333" spans="1:19" ht="45" x14ac:dyDescent="0.25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 s="10" t="s">
        <v>8305</v>
      </c>
      <c r="P2333" t="s">
        <v>8311</v>
      </c>
      <c r="Q2333" s="15">
        <f t="shared" si="108"/>
        <v>41456.36241898148</v>
      </c>
      <c r="R2333" s="17">
        <f t="shared" si="109"/>
        <v>41486.36241898148</v>
      </c>
      <c r="S2333">
        <f t="shared" si="110"/>
        <v>2013</v>
      </c>
    </row>
    <row r="2334" spans="1:19" ht="45" x14ac:dyDescent="0.25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 s="10" t="s">
        <v>8305</v>
      </c>
      <c r="P2334" t="s">
        <v>8311</v>
      </c>
      <c r="Q2334" s="15">
        <f t="shared" si="108"/>
        <v>42591.31858796296</v>
      </c>
      <c r="R2334" s="17">
        <f t="shared" si="109"/>
        <v>42651.31858796296</v>
      </c>
      <c r="S2334">
        <f t="shared" si="110"/>
        <v>2016</v>
      </c>
    </row>
    <row r="2335" spans="1:19" ht="45" x14ac:dyDescent="0.25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 s="10" t="s">
        <v>8305</v>
      </c>
      <c r="P2335" t="s">
        <v>8311</v>
      </c>
      <c r="Q2335" s="15">
        <f t="shared" si="108"/>
        <v>42296.261087962965</v>
      </c>
      <c r="R2335" s="17">
        <f t="shared" si="109"/>
        <v>42326.302754629629</v>
      </c>
      <c r="S2335">
        <f t="shared" si="110"/>
        <v>2015</v>
      </c>
    </row>
    <row r="2336" spans="1:19" ht="60" x14ac:dyDescent="0.25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 s="10" t="s">
        <v>8305</v>
      </c>
      <c r="P2336" t="s">
        <v>8311</v>
      </c>
      <c r="Q2336" s="15">
        <f t="shared" si="108"/>
        <v>41919.761782407404</v>
      </c>
      <c r="R2336" s="17">
        <f t="shared" si="109"/>
        <v>41929.761782407404</v>
      </c>
      <c r="S2336">
        <f t="shared" si="110"/>
        <v>2014</v>
      </c>
    </row>
    <row r="2337" spans="1:19" ht="45" x14ac:dyDescent="0.25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 s="10" t="s">
        <v>8305</v>
      </c>
      <c r="P2337" t="s">
        <v>8311</v>
      </c>
      <c r="Q2337" s="15">
        <f t="shared" si="108"/>
        <v>42423.985567129625</v>
      </c>
      <c r="R2337" s="17">
        <f t="shared" si="109"/>
        <v>42453.943900462968</v>
      </c>
      <c r="S2337">
        <f t="shared" si="110"/>
        <v>2016</v>
      </c>
    </row>
    <row r="2338" spans="1:19" ht="60" x14ac:dyDescent="0.25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 s="10" t="s">
        <v>8305</v>
      </c>
      <c r="P2338" t="s">
        <v>8311</v>
      </c>
      <c r="Q2338" s="15">
        <f t="shared" si="108"/>
        <v>41550.793935185182</v>
      </c>
      <c r="R2338" s="17">
        <f t="shared" si="109"/>
        <v>41580.793935185182</v>
      </c>
      <c r="S2338">
        <f t="shared" si="110"/>
        <v>2013</v>
      </c>
    </row>
    <row r="2339" spans="1:19" ht="15.75" x14ac:dyDescent="0.25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 s="10" t="s">
        <v>8305</v>
      </c>
      <c r="P2339" t="s">
        <v>8311</v>
      </c>
      <c r="Q2339" s="15">
        <f t="shared" si="108"/>
        <v>42024.888692129629</v>
      </c>
      <c r="R2339" s="17">
        <f t="shared" si="109"/>
        <v>42054.888692129629</v>
      </c>
      <c r="S2339">
        <f t="shared" si="110"/>
        <v>2015</v>
      </c>
    </row>
    <row r="2340" spans="1:19" ht="45" x14ac:dyDescent="0.25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 s="10" t="s">
        <v>8305</v>
      </c>
      <c r="P2340" t="s">
        <v>8311</v>
      </c>
      <c r="Q2340" s="15">
        <f t="shared" si="108"/>
        <v>41650.015057870369</v>
      </c>
      <c r="R2340" s="17">
        <f t="shared" si="109"/>
        <v>41680.015057870369</v>
      </c>
      <c r="S2340">
        <f t="shared" si="110"/>
        <v>2014</v>
      </c>
    </row>
    <row r="2341" spans="1:19" ht="45" x14ac:dyDescent="0.25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 s="10" t="s">
        <v>8305</v>
      </c>
      <c r="P2341" t="s">
        <v>8311</v>
      </c>
      <c r="Q2341" s="15">
        <f t="shared" si="108"/>
        <v>40894.906956018516</v>
      </c>
      <c r="R2341" s="17">
        <f t="shared" si="109"/>
        <v>40954.906956018516</v>
      </c>
      <c r="S2341">
        <f t="shared" si="110"/>
        <v>2011</v>
      </c>
    </row>
    <row r="2342" spans="1:19" ht="45" x14ac:dyDescent="0.25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 s="10" t="s">
        <v>8305</v>
      </c>
      <c r="P2342" t="s">
        <v>8311</v>
      </c>
      <c r="Q2342" s="15">
        <f t="shared" si="108"/>
        <v>42130.335358796292</v>
      </c>
      <c r="R2342" s="17">
        <f t="shared" si="109"/>
        <v>42145.335358796292</v>
      </c>
      <c r="S2342">
        <f t="shared" si="110"/>
        <v>2015</v>
      </c>
    </row>
    <row r="2343" spans="1:19" ht="60" x14ac:dyDescent="0.25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 s="10" t="s">
        <v>8305</v>
      </c>
      <c r="P2343" t="s">
        <v>8311</v>
      </c>
      <c r="Q2343" s="15">
        <f t="shared" si="108"/>
        <v>42037.083564814813</v>
      </c>
      <c r="R2343" s="17">
        <f t="shared" si="109"/>
        <v>42067.083564814813</v>
      </c>
      <c r="S2343">
        <f t="shared" si="110"/>
        <v>2015</v>
      </c>
    </row>
    <row r="2344" spans="1:19" ht="60" x14ac:dyDescent="0.25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 s="10" t="s">
        <v>8305</v>
      </c>
      <c r="P2344" t="s">
        <v>8311</v>
      </c>
      <c r="Q2344" s="15">
        <f t="shared" si="108"/>
        <v>41331.555127314816</v>
      </c>
      <c r="R2344" s="17">
        <f t="shared" si="109"/>
        <v>41356.513460648144</v>
      </c>
      <c r="S2344">
        <f t="shared" si="110"/>
        <v>2013</v>
      </c>
    </row>
    <row r="2345" spans="1:19" ht="60" x14ac:dyDescent="0.25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 s="10" t="s">
        <v>8305</v>
      </c>
      <c r="P2345" t="s">
        <v>8311</v>
      </c>
      <c r="Q2345" s="15">
        <f t="shared" si="108"/>
        <v>41753.758043981477</v>
      </c>
      <c r="R2345" s="17">
        <f t="shared" si="109"/>
        <v>41773.758043981477</v>
      </c>
      <c r="S2345">
        <f t="shared" si="110"/>
        <v>2014</v>
      </c>
    </row>
    <row r="2346" spans="1:19" ht="60" x14ac:dyDescent="0.25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 s="10" t="s">
        <v>8305</v>
      </c>
      <c r="P2346" t="s">
        <v>8311</v>
      </c>
      <c r="Q2346" s="15">
        <f t="shared" si="108"/>
        <v>41534.568113425928</v>
      </c>
      <c r="R2346" s="17">
        <f t="shared" si="109"/>
        <v>41564.568113425928</v>
      </c>
      <c r="S2346">
        <f t="shared" si="110"/>
        <v>2013</v>
      </c>
    </row>
    <row r="2347" spans="1:19" ht="60" x14ac:dyDescent="0.25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 s="10" t="s">
        <v>8305</v>
      </c>
      <c r="P2347" t="s">
        <v>8311</v>
      </c>
      <c r="Q2347" s="15">
        <f t="shared" si="108"/>
        <v>41654.946759259255</v>
      </c>
      <c r="R2347" s="17">
        <f t="shared" si="109"/>
        <v>41684.946759259255</v>
      </c>
      <c r="S2347">
        <f t="shared" si="110"/>
        <v>2014</v>
      </c>
    </row>
    <row r="2348" spans="1:19" ht="60" x14ac:dyDescent="0.25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 s="10" t="s">
        <v>8305</v>
      </c>
      <c r="P2348" t="s">
        <v>8311</v>
      </c>
      <c r="Q2348" s="15">
        <f t="shared" si="108"/>
        <v>41634.715173611112</v>
      </c>
      <c r="R2348" s="17">
        <f t="shared" si="109"/>
        <v>41664.715173611112</v>
      </c>
      <c r="S2348">
        <f t="shared" si="110"/>
        <v>2013</v>
      </c>
    </row>
    <row r="2349" spans="1:19" ht="45" x14ac:dyDescent="0.25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 s="10" t="s">
        <v>8305</v>
      </c>
      <c r="P2349" t="s">
        <v>8311</v>
      </c>
      <c r="Q2349" s="15">
        <f t="shared" si="108"/>
        <v>42107.703877314809</v>
      </c>
      <c r="R2349" s="17">
        <f t="shared" si="109"/>
        <v>42137.703877314809</v>
      </c>
      <c r="S2349">
        <f t="shared" si="110"/>
        <v>2015</v>
      </c>
    </row>
    <row r="2350" spans="1:19" ht="60" x14ac:dyDescent="0.25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 s="10" t="s">
        <v>8305</v>
      </c>
      <c r="P2350" t="s">
        <v>8311</v>
      </c>
      <c r="Q2350" s="15">
        <f t="shared" si="108"/>
        <v>42038.824988425928</v>
      </c>
      <c r="R2350" s="17">
        <f t="shared" si="109"/>
        <v>42054.824988425928</v>
      </c>
      <c r="S2350">
        <f t="shared" si="110"/>
        <v>2015</v>
      </c>
    </row>
    <row r="2351" spans="1:19" ht="45" x14ac:dyDescent="0.25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 s="10" t="s">
        <v>8305</v>
      </c>
      <c r="P2351" t="s">
        <v>8311</v>
      </c>
      <c r="Q2351" s="15">
        <f t="shared" si="108"/>
        <v>41938.717256944445</v>
      </c>
      <c r="R2351" s="17">
        <f t="shared" si="109"/>
        <v>41969.551388888889</v>
      </c>
      <c r="S2351">
        <f t="shared" si="110"/>
        <v>2014</v>
      </c>
    </row>
    <row r="2352" spans="1:19" ht="60" x14ac:dyDescent="0.25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 s="10" t="s">
        <v>8305</v>
      </c>
      <c r="P2352" t="s">
        <v>8311</v>
      </c>
      <c r="Q2352" s="15">
        <f t="shared" si="108"/>
        <v>40971.002569444441</v>
      </c>
      <c r="R2352" s="17">
        <f t="shared" si="109"/>
        <v>41016.021527777775</v>
      </c>
      <c r="S2352">
        <f t="shared" si="110"/>
        <v>2012</v>
      </c>
    </row>
    <row r="2353" spans="1:19" ht="60" x14ac:dyDescent="0.25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 s="10" t="s">
        <v>8305</v>
      </c>
      <c r="P2353" t="s">
        <v>8311</v>
      </c>
      <c r="Q2353" s="15">
        <f t="shared" si="108"/>
        <v>41547.694456018515</v>
      </c>
      <c r="R2353" s="17">
        <f t="shared" si="109"/>
        <v>41569.165972222225</v>
      </c>
      <c r="S2353">
        <f t="shared" si="110"/>
        <v>2013</v>
      </c>
    </row>
    <row r="2354" spans="1:19" ht="60" x14ac:dyDescent="0.25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 s="10" t="s">
        <v>8305</v>
      </c>
      <c r="P2354" t="s">
        <v>8311</v>
      </c>
      <c r="Q2354" s="15">
        <f t="shared" si="108"/>
        <v>41837.767500000002</v>
      </c>
      <c r="R2354" s="17">
        <f t="shared" si="109"/>
        <v>41867.767500000002</v>
      </c>
      <c r="S2354">
        <f t="shared" si="110"/>
        <v>2014</v>
      </c>
    </row>
    <row r="2355" spans="1:19" ht="45" x14ac:dyDescent="0.25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 s="10" t="s">
        <v>8305</v>
      </c>
      <c r="P2355" t="s">
        <v>8311</v>
      </c>
      <c r="Q2355" s="15">
        <f t="shared" si="108"/>
        <v>41378.69976851852</v>
      </c>
      <c r="R2355" s="17">
        <f t="shared" si="109"/>
        <v>41408.69976851852</v>
      </c>
      <c r="S2355">
        <f t="shared" si="110"/>
        <v>2013</v>
      </c>
    </row>
    <row r="2356" spans="1:19" ht="60" x14ac:dyDescent="0.25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 s="10" t="s">
        <v>8305</v>
      </c>
      <c r="P2356" t="s">
        <v>8311</v>
      </c>
      <c r="Q2356" s="15">
        <f t="shared" si="108"/>
        <v>40800.6403587963</v>
      </c>
      <c r="R2356" s="17">
        <f t="shared" si="109"/>
        <v>40860.682025462964</v>
      </c>
      <c r="S2356">
        <f t="shared" si="110"/>
        <v>2011</v>
      </c>
    </row>
    <row r="2357" spans="1:19" ht="30" x14ac:dyDescent="0.25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 s="10" t="s">
        <v>8305</v>
      </c>
      <c r="P2357" t="s">
        <v>8311</v>
      </c>
      <c r="Q2357" s="15">
        <f t="shared" si="108"/>
        <v>41759.542534722219</v>
      </c>
      <c r="R2357" s="17">
        <f t="shared" si="109"/>
        <v>41791.166666666664</v>
      </c>
      <c r="S2357">
        <f t="shared" si="110"/>
        <v>2014</v>
      </c>
    </row>
    <row r="2358" spans="1:19" ht="60" x14ac:dyDescent="0.25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 s="10" t="s">
        <v>8305</v>
      </c>
      <c r="P2358" t="s">
        <v>8311</v>
      </c>
      <c r="Q2358" s="15">
        <f t="shared" si="108"/>
        <v>41407.84684027778</v>
      </c>
      <c r="R2358" s="17">
        <f t="shared" si="109"/>
        <v>41427.84684027778</v>
      </c>
      <c r="S2358">
        <f t="shared" si="110"/>
        <v>2013</v>
      </c>
    </row>
    <row r="2359" spans="1:19" ht="60" x14ac:dyDescent="0.25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 s="10" t="s">
        <v>8305</v>
      </c>
      <c r="P2359" t="s">
        <v>8311</v>
      </c>
      <c r="Q2359" s="15">
        <f t="shared" si="108"/>
        <v>40705.126631944448</v>
      </c>
      <c r="R2359" s="17">
        <f t="shared" si="109"/>
        <v>40765.126631944448</v>
      </c>
      <c r="S2359">
        <f t="shared" si="110"/>
        <v>2011</v>
      </c>
    </row>
    <row r="2360" spans="1:19" ht="45" x14ac:dyDescent="0.25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 s="10" t="s">
        <v>8305</v>
      </c>
      <c r="P2360" t="s">
        <v>8311</v>
      </c>
      <c r="Q2360" s="15">
        <f t="shared" si="108"/>
        <v>40750.710104166668</v>
      </c>
      <c r="R2360" s="17">
        <f t="shared" si="109"/>
        <v>40810.710104166668</v>
      </c>
      <c r="S2360">
        <f t="shared" si="110"/>
        <v>2011</v>
      </c>
    </row>
    <row r="2361" spans="1:19" ht="45" x14ac:dyDescent="0.25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 s="10" t="s">
        <v>8305</v>
      </c>
      <c r="P2361" t="s">
        <v>8311</v>
      </c>
      <c r="Q2361" s="15">
        <f t="shared" si="108"/>
        <v>42488.848784722228</v>
      </c>
      <c r="R2361" s="17">
        <f t="shared" si="109"/>
        <v>42508.848784722228</v>
      </c>
      <c r="S2361">
        <f t="shared" si="110"/>
        <v>2016</v>
      </c>
    </row>
    <row r="2362" spans="1:19" ht="30" x14ac:dyDescent="0.25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 s="10" t="s">
        <v>8305</v>
      </c>
      <c r="P2362" t="s">
        <v>8311</v>
      </c>
      <c r="Q2362" s="15">
        <f t="shared" si="108"/>
        <v>41801.120069444441</v>
      </c>
      <c r="R2362" s="17">
        <f t="shared" si="109"/>
        <v>41817.120069444441</v>
      </c>
      <c r="S2362">
        <f t="shared" si="110"/>
        <v>2014</v>
      </c>
    </row>
    <row r="2363" spans="1:19" ht="45" x14ac:dyDescent="0.25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 s="10" t="s">
        <v>8305</v>
      </c>
      <c r="P2363" t="s">
        <v>8311</v>
      </c>
      <c r="Q2363" s="15">
        <f t="shared" si="108"/>
        <v>41129.942870370374</v>
      </c>
      <c r="R2363" s="17">
        <f t="shared" si="109"/>
        <v>41159.942870370374</v>
      </c>
      <c r="S2363">
        <f t="shared" si="110"/>
        <v>2012</v>
      </c>
    </row>
    <row r="2364" spans="1:19" ht="60" x14ac:dyDescent="0.25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 s="10" t="s">
        <v>8305</v>
      </c>
      <c r="P2364" t="s">
        <v>8311</v>
      </c>
      <c r="Q2364" s="15">
        <f t="shared" si="108"/>
        <v>41135.679791666669</v>
      </c>
      <c r="R2364" s="17">
        <f t="shared" si="109"/>
        <v>41180.679791666669</v>
      </c>
      <c r="S2364">
        <f t="shared" si="110"/>
        <v>2012</v>
      </c>
    </row>
    <row r="2365" spans="1:19" ht="60" x14ac:dyDescent="0.25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 s="10" t="s">
        <v>8305</v>
      </c>
      <c r="P2365" t="s">
        <v>8311</v>
      </c>
      <c r="Q2365" s="15">
        <f t="shared" si="108"/>
        <v>41041.167627314811</v>
      </c>
      <c r="R2365" s="17">
        <f t="shared" si="109"/>
        <v>41101.160474537035</v>
      </c>
      <c r="S2365">
        <f t="shared" si="110"/>
        <v>2012</v>
      </c>
    </row>
    <row r="2366" spans="1:19" ht="30" x14ac:dyDescent="0.25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 s="10" t="s">
        <v>8305</v>
      </c>
      <c r="P2366" t="s">
        <v>8311</v>
      </c>
      <c r="Q2366" s="15">
        <f t="shared" si="108"/>
        <v>41827.989861111113</v>
      </c>
      <c r="R2366" s="17">
        <f t="shared" si="109"/>
        <v>41887.989861111113</v>
      </c>
      <c r="S2366">
        <f t="shared" si="110"/>
        <v>2014</v>
      </c>
    </row>
    <row r="2367" spans="1:19" ht="60" x14ac:dyDescent="0.25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 s="10" t="s">
        <v>8305</v>
      </c>
      <c r="P2367" t="s">
        <v>8311</v>
      </c>
      <c r="Q2367" s="15">
        <f t="shared" si="108"/>
        <v>41605.167696759258</v>
      </c>
      <c r="R2367" s="17">
        <f t="shared" si="109"/>
        <v>41655.166666666664</v>
      </c>
      <c r="S2367">
        <f t="shared" si="110"/>
        <v>2013</v>
      </c>
    </row>
    <row r="2368" spans="1:19" ht="60" x14ac:dyDescent="0.25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 s="10" t="s">
        <v>8305</v>
      </c>
      <c r="P2368" t="s">
        <v>8311</v>
      </c>
      <c r="Q2368" s="15">
        <f t="shared" si="108"/>
        <v>41703.721979166665</v>
      </c>
      <c r="R2368" s="17">
        <f t="shared" si="109"/>
        <v>41748.680312500001</v>
      </c>
      <c r="S2368">
        <f t="shared" si="110"/>
        <v>2014</v>
      </c>
    </row>
    <row r="2369" spans="1:19" ht="60" x14ac:dyDescent="0.25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 s="10" t="s">
        <v>8305</v>
      </c>
      <c r="P2369" t="s">
        <v>8311</v>
      </c>
      <c r="Q2369" s="15">
        <f t="shared" si="108"/>
        <v>41844.922662037039</v>
      </c>
      <c r="R2369" s="17">
        <f t="shared" si="109"/>
        <v>41874.922662037039</v>
      </c>
      <c r="S2369">
        <f t="shared" si="110"/>
        <v>2014</v>
      </c>
    </row>
    <row r="2370" spans="1:19" ht="45" x14ac:dyDescent="0.25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 s="10" t="s">
        <v>8305</v>
      </c>
      <c r="P2370" t="s">
        <v>8311</v>
      </c>
      <c r="Q2370" s="15">
        <f t="shared" ref="Q2370:Q2433" si="111">(((J2370/60)/60)/24)+DATE(1970,1,1)</f>
        <v>41869.698136574072</v>
      </c>
      <c r="R2370" s="17">
        <f t="shared" ref="R2370:R2433" si="112">(((I2370/60)/60)/24)+DATE(1970,1,1)</f>
        <v>41899.698136574072</v>
      </c>
      <c r="S2370">
        <f t="shared" ref="S2370:S2433" si="113">YEAR(Q:Q)</f>
        <v>2014</v>
      </c>
    </row>
    <row r="2371" spans="1:19" ht="45" x14ac:dyDescent="0.25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 s="10" t="s">
        <v>8305</v>
      </c>
      <c r="P2371" t="s">
        <v>8311</v>
      </c>
      <c r="Q2371" s="15">
        <f t="shared" si="111"/>
        <v>42753.329039351855</v>
      </c>
      <c r="R2371" s="17">
        <f t="shared" si="112"/>
        <v>42783.329039351855</v>
      </c>
      <c r="S2371">
        <f t="shared" si="113"/>
        <v>2017</v>
      </c>
    </row>
    <row r="2372" spans="1:19" ht="60" x14ac:dyDescent="0.25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 s="10" t="s">
        <v>8305</v>
      </c>
      <c r="P2372" t="s">
        <v>8311</v>
      </c>
      <c r="Q2372" s="15">
        <f t="shared" si="111"/>
        <v>42100.086145833338</v>
      </c>
      <c r="R2372" s="17">
        <f t="shared" si="112"/>
        <v>42130.086145833338</v>
      </c>
      <c r="S2372">
        <f t="shared" si="113"/>
        <v>2015</v>
      </c>
    </row>
    <row r="2373" spans="1:19" ht="30" x14ac:dyDescent="0.25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 s="10" t="s">
        <v>8305</v>
      </c>
      <c r="P2373" t="s">
        <v>8311</v>
      </c>
      <c r="Q2373" s="15">
        <f t="shared" si="111"/>
        <v>41757.975011574075</v>
      </c>
      <c r="R2373" s="17">
        <f t="shared" si="112"/>
        <v>41793.165972222225</v>
      </c>
      <c r="S2373">
        <f t="shared" si="113"/>
        <v>2014</v>
      </c>
    </row>
    <row r="2374" spans="1:19" ht="60" x14ac:dyDescent="0.25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 s="10" t="s">
        <v>8305</v>
      </c>
      <c r="P2374" t="s">
        <v>8311</v>
      </c>
      <c r="Q2374" s="15">
        <f t="shared" si="111"/>
        <v>40987.83488425926</v>
      </c>
      <c r="R2374" s="17">
        <f t="shared" si="112"/>
        <v>41047.83488425926</v>
      </c>
      <c r="S2374">
        <f t="shared" si="113"/>
        <v>2012</v>
      </c>
    </row>
    <row r="2375" spans="1:19" ht="45" x14ac:dyDescent="0.25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 s="10" t="s">
        <v>8305</v>
      </c>
      <c r="P2375" t="s">
        <v>8311</v>
      </c>
      <c r="Q2375" s="15">
        <f t="shared" si="111"/>
        <v>42065.910983796297</v>
      </c>
      <c r="R2375" s="17">
        <f t="shared" si="112"/>
        <v>42095.869317129633</v>
      </c>
      <c r="S2375">
        <f t="shared" si="113"/>
        <v>2015</v>
      </c>
    </row>
    <row r="2376" spans="1:19" ht="45" x14ac:dyDescent="0.25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 s="10" t="s">
        <v>8305</v>
      </c>
      <c r="P2376" t="s">
        <v>8311</v>
      </c>
      <c r="Q2376" s="15">
        <f t="shared" si="111"/>
        <v>41904.407812500001</v>
      </c>
      <c r="R2376" s="17">
        <f t="shared" si="112"/>
        <v>41964.449479166666</v>
      </c>
      <c r="S2376">
        <f t="shared" si="113"/>
        <v>2014</v>
      </c>
    </row>
    <row r="2377" spans="1:19" ht="60" x14ac:dyDescent="0.25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 s="10" t="s">
        <v>8305</v>
      </c>
      <c r="P2377" t="s">
        <v>8311</v>
      </c>
      <c r="Q2377" s="15">
        <f t="shared" si="111"/>
        <v>41465.500173611108</v>
      </c>
      <c r="R2377" s="17">
        <f t="shared" si="112"/>
        <v>41495.500173611108</v>
      </c>
      <c r="S2377">
        <f t="shared" si="113"/>
        <v>2013</v>
      </c>
    </row>
    <row r="2378" spans="1:19" ht="60" x14ac:dyDescent="0.25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 s="10" t="s">
        <v>8305</v>
      </c>
      <c r="P2378" t="s">
        <v>8311</v>
      </c>
      <c r="Q2378" s="15">
        <f t="shared" si="111"/>
        <v>41162.672326388885</v>
      </c>
      <c r="R2378" s="17">
        <f t="shared" si="112"/>
        <v>41192.672326388885</v>
      </c>
      <c r="S2378">
        <f t="shared" si="113"/>
        <v>2012</v>
      </c>
    </row>
    <row r="2379" spans="1:19" ht="45" x14ac:dyDescent="0.25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 s="10" t="s">
        <v>8305</v>
      </c>
      <c r="P2379" t="s">
        <v>8311</v>
      </c>
      <c r="Q2379" s="15">
        <f t="shared" si="111"/>
        <v>42447.896875000006</v>
      </c>
      <c r="R2379" s="17">
        <f t="shared" si="112"/>
        <v>42474.606944444444</v>
      </c>
      <c r="S2379">
        <f t="shared" si="113"/>
        <v>2016</v>
      </c>
    </row>
    <row r="2380" spans="1:19" ht="60" x14ac:dyDescent="0.25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 s="10" t="s">
        <v>8305</v>
      </c>
      <c r="P2380" t="s">
        <v>8311</v>
      </c>
      <c r="Q2380" s="15">
        <f t="shared" si="111"/>
        <v>41243.197592592594</v>
      </c>
      <c r="R2380" s="17">
        <f t="shared" si="112"/>
        <v>41303.197592592594</v>
      </c>
      <c r="S2380">
        <f t="shared" si="113"/>
        <v>2012</v>
      </c>
    </row>
    <row r="2381" spans="1:19" ht="60" x14ac:dyDescent="0.25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 s="10" t="s">
        <v>8305</v>
      </c>
      <c r="P2381" t="s">
        <v>8311</v>
      </c>
      <c r="Q2381" s="15">
        <f t="shared" si="111"/>
        <v>42272.93949074074</v>
      </c>
      <c r="R2381" s="17">
        <f t="shared" si="112"/>
        <v>42313.981157407412</v>
      </c>
      <c r="S2381">
        <f t="shared" si="113"/>
        <v>2015</v>
      </c>
    </row>
    <row r="2382" spans="1:19" ht="45" x14ac:dyDescent="0.25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 s="10" t="s">
        <v>8305</v>
      </c>
      <c r="P2382" t="s">
        <v>8311</v>
      </c>
      <c r="Q2382" s="15">
        <f t="shared" si="111"/>
        <v>41381.50577546296</v>
      </c>
      <c r="R2382" s="17">
        <f t="shared" si="112"/>
        <v>41411.50577546296</v>
      </c>
      <c r="S2382">
        <f t="shared" si="113"/>
        <v>2013</v>
      </c>
    </row>
    <row r="2383" spans="1:19" ht="60" x14ac:dyDescent="0.25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 s="10" t="s">
        <v>8305</v>
      </c>
      <c r="P2383" t="s">
        <v>8311</v>
      </c>
      <c r="Q2383" s="15">
        <f t="shared" si="111"/>
        <v>41761.94258101852</v>
      </c>
      <c r="R2383" s="17">
        <f t="shared" si="112"/>
        <v>41791.94258101852</v>
      </c>
      <c r="S2383">
        <f t="shared" si="113"/>
        <v>2014</v>
      </c>
    </row>
    <row r="2384" spans="1:19" ht="60" x14ac:dyDescent="0.25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 s="10" t="s">
        <v>8305</v>
      </c>
      <c r="P2384" t="s">
        <v>8311</v>
      </c>
      <c r="Q2384" s="15">
        <f t="shared" si="111"/>
        <v>42669.594837962963</v>
      </c>
      <c r="R2384" s="17">
        <f t="shared" si="112"/>
        <v>42729.636504629627</v>
      </c>
      <c r="S2384">
        <f t="shared" si="113"/>
        <v>2016</v>
      </c>
    </row>
    <row r="2385" spans="1:19" ht="45" x14ac:dyDescent="0.25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 s="10" t="s">
        <v>8305</v>
      </c>
      <c r="P2385" t="s">
        <v>8311</v>
      </c>
      <c r="Q2385" s="15">
        <f t="shared" si="111"/>
        <v>42714.054398148146</v>
      </c>
      <c r="R2385" s="17">
        <f t="shared" si="112"/>
        <v>42744.054398148146</v>
      </c>
      <c r="S2385">
        <f t="shared" si="113"/>
        <v>2016</v>
      </c>
    </row>
    <row r="2386" spans="1:19" ht="45" x14ac:dyDescent="0.25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 s="10" t="s">
        <v>8305</v>
      </c>
      <c r="P2386" t="s">
        <v>8311</v>
      </c>
      <c r="Q2386" s="15">
        <f t="shared" si="111"/>
        <v>40882.481666666667</v>
      </c>
      <c r="R2386" s="17">
        <f t="shared" si="112"/>
        <v>40913.481249999997</v>
      </c>
      <c r="S2386">
        <f t="shared" si="113"/>
        <v>2011</v>
      </c>
    </row>
    <row r="2387" spans="1:19" ht="15.75" x14ac:dyDescent="0.25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 s="10" t="s">
        <v>8305</v>
      </c>
      <c r="P2387" t="s">
        <v>8311</v>
      </c>
      <c r="Q2387" s="15">
        <f t="shared" si="111"/>
        <v>41113.968576388892</v>
      </c>
      <c r="R2387" s="17">
        <f t="shared" si="112"/>
        <v>41143.968576388892</v>
      </c>
      <c r="S2387">
        <f t="shared" si="113"/>
        <v>2012</v>
      </c>
    </row>
    <row r="2388" spans="1:19" ht="45" x14ac:dyDescent="0.25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 s="10" t="s">
        <v>8305</v>
      </c>
      <c r="P2388" t="s">
        <v>8311</v>
      </c>
      <c r="Q2388" s="15">
        <f t="shared" si="111"/>
        <v>42366.982627314821</v>
      </c>
      <c r="R2388" s="17">
        <f t="shared" si="112"/>
        <v>42396.982627314821</v>
      </c>
      <c r="S2388">
        <f t="shared" si="113"/>
        <v>2015</v>
      </c>
    </row>
    <row r="2389" spans="1:19" ht="60" x14ac:dyDescent="0.25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 s="10" t="s">
        <v>8305</v>
      </c>
      <c r="P2389" t="s">
        <v>8311</v>
      </c>
      <c r="Q2389" s="15">
        <f t="shared" si="111"/>
        <v>42596.03506944445</v>
      </c>
      <c r="R2389" s="17">
        <f t="shared" si="112"/>
        <v>42656.03506944445</v>
      </c>
      <c r="S2389">
        <f t="shared" si="113"/>
        <v>2016</v>
      </c>
    </row>
    <row r="2390" spans="1:19" ht="45" x14ac:dyDescent="0.25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 s="10" t="s">
        <v>8305</v>
      </c>
      <c r="P2390" t="s">
        <v>8311</v>
      </c>
      <c r="Q2390" s="15">
        <f t="shared" si="111"/>
        <v>42114.726134259254</v>
      </c>
      <c r="R2390" s="17">
        <f t="shared" si="112"/>
        <v>42144.726134259254</v>
      </c>
      <c r="S2390">
        <f t="shared" si="113"/>
        <v>2015</v>
      </c>
    </row>
    <row r="2391" spans="1:19" ht="60" x14ac:dyDescent="0.25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 s="10" t="s">
        <v>8305</v>
      </c>
      <c r="P2391" t="s">
        <v>8311</v>
      </c>
      <c r="Q2391" s="15">
        <f t="shared" si="111"/>
        <v>41799.830613425926</v>
      </c>
      <c r="R2391" s="17">
        <f t="shared" si="112"/>
        <v>41823.125</v>
      </c>
      <c r="S2391">
        <f t="shared" si="113"/>
        <v>2014</v>
      </c>
    </row>
    <row r="2392" spans="1:19" ht="45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 s="10" t="s">
        <v>8305</v>
      </c>
      <c r="P2392" t="s">
        <v>8311</v>
      </c>
      <c r="Q2392" s="15">
        <f t="shared" si="111"/>
        <v>42171.827604166669</v>
      </c>
      <c r="R2392" s="17">
        <f t="shared" si="112"/>
        <v>42201.827604166669</v>
      </c>
      <c r="S2392">
        <f t="shared" si="113"/>
        <v>2015</v>
      </c>
    </row>
    <row r="2393" spans="1:19" ht="45" x14ac:dyDescent="0.25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 s="10" t="s">
        <v>8305</v>
      </c>
      <c r="P2393" t="s">
        <v>8311</v>
      </c>
      <c r="Q2393" s="15">
        <f t="shared" si="111"/>
        <v>41620.93141203704</v>
      </c>
      <c r="R2393" s="17">
        <f t="shared" si="112"/>
        <v>41680.93141203704</v>
      </c>
      <c r="S2393">
        <f t="shared" si="113"/>
        <v>2013</v>
      </c>
    </row>
    <row r="2394" spans="1:19" ht="15.75" x14ac:dyDescent="0.25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 s="10" t="s">
        <v>8305</v>
      </c>
      <c r="P2394" t="s">
        <v>8311</v>
      </c>
      <c r="Q2394" s="15">
        <f t="shared" si="111"/>
        <v>41945.037789351853</v>
      </c>
      <c r="R2394" s="17">
        <f t="shared" si="112"/>
        <v>41998.208333333328</v>
      </c>
      <c r="S2394">
        <f t="shared" si="113"/>
        <v>2014</v>
      </c>
    </row>
    <row r="2395" spans="1:19" ht="45" x14ac:dyDescent="0.25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 s="10" t="s">
        <v>8305</v>
      </c>
      <c r="P2395" t="s">
        <v>8311</v>
      </c>
      <c r="Q2395" s="15">
        <f t="shared" si="111"/>
        <v>40858.762141203704</v>
      </c>
      <c r="R2395" s="17">
        <f t="shared" si="112"/>
        <v>40900.762141203704</v>
      </c>
      <c r="S2395">
        <f t="shared" si="113"/>
        <v>2011</v>
      </c>
    </row>
    <row r="2396" spans="1:19" ht="60" x14ac:dyDescent="0.25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 s="10" t="s">
        <v>8305</v>
      </c>
      <c r="P2396" t="s">
        <v>8311</v>
      </c>
      <c r="Q2396" s="15">
        <f t="shared" si="111"/>
        <v>40043.895462962959</v>
      </c>
      <c r="R2396" s="17">
        <f t="shared" si="112"/>
        <v>40098.874305555553</v>
      </c>
      <c r="S2396">
        <f t="shared" si="113"/>
        <v>2009</v>
      </c>
    </row>
    <row r="2397" spans="1:19" ht="60" x14ac:dyDescent="0.25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 s="10" t="s">
        <v>8305</v>
      </c>
      <c r="P2397" t="s">
        <v>8311</v>
      </c>
      <c r="Q2397" s="15">
        <f t="shared" si="111"/>
        <v>40247.886006944449</v>
      </c>
      <c r="R2397" s="17">
        <f t="shared" si="112"/>
        <v>40306.927777777775</v>
      </c>
      <c r="S2397">
        <f t="shared" si="113"/>
        <v>2010</v>
      </c>
    </row>
    <row r="2398" spans="1:19" ht="60" x14ac:dyDescent="0.25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 s="10" t="s">
        <v>8305</v>
      </c>
      <c r="P2398" t="s">
        <v>8311</v>
      </c>
      <c r="Q2398" s="15">
        <f t="shared" si="111"/>
        <v>40703.234386574077</v>
      </c>
      <c r="R2398" s="17">
        <f t="shared" si="112"/>
        <v>40733.234386574077</v>
      </c>
      <c r="S2398">
        <f t="shared" si="113"/>
        <v>2011</v>
      </c>
    </row>
    <row r="2399" spans="1:19" ht="60" x14ac:dyDescent="0.25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 s="10" t="s">
        <v>8305</v>
      </c>
      <c r="P2399" t="s">
        <v>8311</v>
      </c>
      <c r="Q2399" s="15">
        <f t="shared" si="111"/>
        <v>40956.553530092591</v>
      </c>
      <c r="R2399" s="17">
        <f t="shared" si="112"/>
        <v>40986.511863425927</v>
      </c>
      <c r="S2399">
        <f t="shared" si="113"/>
        <v>2012</v>
      </c>
    </row>
    <row r="2400" spans="1:19" ht="60" x14ac:dyDescent="0.25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 s="10" t="s">
        <v>8305</v>
      </c>
      <c r="P2400" t="s">
        <v>8311</v>
      </c>
      <c r="Q2400" s="15">
        <f t="shared" si="111"/>
        <v>41991.526655092588</v>
      </c>
      <c r="R2400" s="17">
        <f t="shared" si="112"/>
        <v>42021.526655092588</v>
      </c>
      <c r="S2400">
        <f t="shared" si="113"/>
        <v>2014</v>
      </c>
    </row>
    <row r="2401" spans="1:19" ht="60" x14ac:dyDescent="0.25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 s="10" t="s">
        <v>8305</v>
      </c>
      <c r="P2401" t="s">
        <v>8311</v>
      </c>
      <c r="Q2401" s="15">
        <f t="shared" si="111"/>
        <v>40949.98364583333</v>
      </c>
      <c r="R2401" s="17">
        <f t="shared" si="112"/>
        <v>41009.941979166666</v>
      </c>
      <c r="S2401">
        <f t="shared" si="113"/>
        <v>2012</v>
      </c>
    </row>
    <row r="2402" spans="1:19" ht="45" x14ac:dyDescent="0.25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 s="10" t="s">
        <v>8305</v>
      </c>
      <c r="P2402" t="s">
        <v>8311</v>
      </c>
      <c r="Q2402" s="15">
        <f t="shared" si="111"/>
        <v>42318.098217592589</v>
      </c>
      <c r="R2402" s="17">
        <f t="shared" si="112"/>
        <v>42363.098217592589</v>
      </c>
      <c r="S2402">
        <f t="shared" si="113"/>
        <v>2015</v>
      </c>
    </row>
    <row r="2403" spans="1:19" ht="45" x14ac:dyDescent="0.25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 s="10" t="s">
        <v>8305</v>
      </c>
      <c r="P2403" t="s">
        <v>8311</v>
      </c>
      <c r="Q2403" s="15">
        <f t="shared" si="111"/>
        <v>41466.552314814813</v>
      </c>
      <c r="R2403" s="17">
        <f t="shared" si="112"/>
        <v>41496.552314814813</v>
      </c>
      <c r="S2403">
        <f t="shared" si="113"/>
        <v>2013</v>
      </c>
    </row>
    <row r="2404" spans="1:19" ht="60" x14ac:dyDescent="0.25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 s="10" t="s">
        <v>8305</v>
      </c>
      <c r="P2404" t="s">
        <v>8311</v>
      </c>
      <c r="Q2404" s="15">
        <f t="shared" si="111"/>
        <v>41156.958993055552</v>
      </c>
      <c r="R2404" s="17">
        <f t="shared" si="112"/>
        <v>41201.958993055552</v>
      </c>
      <c r="S2404">
        <f t="shared" si="113"/>
        <v>2012</v>
      </c>
    </row>
    <row r="2405" spans="1:19" ht="60" x14ac:dyDescent="0.25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 s="10" t="s">
        <v>8305</v>
      </c>
      <c r="P2405" t="s">
        <v>8311</v>
      </c>
      <c r="Q2405" s="15">
        <f t="shared" si="111"/>
        <v>40995.024317129632</v>
      </c>
      <c r="R2405" s="17">
        <f t="shared" si="112"/>
        <v>41054.593055555553</v>
      </c>
      <c r="S2405">
        <f t="shared" si="113"/>
        <v>2012</v>
      </c>
    </row>
    <row r="2406" spans="1:19" ht="45" x14ac:dyDescent="0.25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 s="10" t="s">
        <v>8305</v>
      </c>
      <c r="P2406" t="s">
        <v>8311</v>
      </c>
      <c r="Q2406" s="15">
        <f t="shared" si="111"/>
        <v>42153.631597222222</v>
      </c>
      <c r="R2406" s="17">
        <f t="shared" si="112"/>
        <v>42183.631597222222</v>
      </c>
      <c r="S2406">
        <f t="shared" si="113"/>
        <v>2015</v>
      </c>
    </row>
    <row r="2407" spans="1:19" ht="45" x14ac:dyDescent="0.25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 s="10" t="s">
        <v>8305</v>
      </c>
      <c r="P2407" t="s">
        <v>8311</v>
      </c>
      <c r="Q2407" s="15">
        <f t="shared" si="111"/>
        <v>42400.176377314812</v>
      </c>
      <c r="R2407" s="17">
        <f t="shared" si="112"/>
        <v>42430.176377314812</v>
      </c>
      <c r="S2407">
        <f t="shared" si="113"/>
        <v>2016</v>
      </c>
    </row>
    <row r="2408" spans="1:19" ht="45" x14ac:dyDescent="0.25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 s="10" t="s">
        <v>8305</v>
      </c>
      <c r="P2408" t="s">
        <v>8311</v>
      </c>
      <c r="Q2408" s="15">
        <f t="shared" si="111"/>
        <v>41340.303032407406</v>
      </c>
      <c r="R2408" s="17">
        <f t="shared" si="112"/>
        <v>41370.261365740742</v>
      </c>
      <c r="S2408">
        <f t="shared" si="113"/>
        <v>2013</v>
      </c>
    </row>
    <row r="2409" spans="1:19" ht="60" x14ac:dyDescent="0.25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 s="10" t="s">
        <v>8305</v>
      </c>
      <c r="P2409" t="s">
        <v>8311</v>
      </c>
      <c r="Q2409" s="15">
        <f t="shared" si="111"/>
        <v>42649.742210648154</v>
      </c>
      <c r="R2409" s="17">
        <f t="shared" si="112"/>
        <v>42694.783877314811</v>
      </c>
      <c r="S2409">
        <f t="shared" si="113"/>
        <v>2016</v>
      </c>
    </row>
    <row r="2410" spans="1:19" ht="45" x14ac:dyDescent="0.25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 s="10" t="s">
        <v>8305</v>
      </c>
      <c r="P2410" t="s">
        <v>8311</v>
      </c>
      <c r="Q2410" s="15">
        <f t="shared" si="111"/>
        <v>42552.653993055559</v>
      </c>
      <c r="R2410" s="17">
        <f t="shared" si="112"/>
        <v>42597.291666666672</v>
      </c>
      <c r="S2410">
        <f t="shared" si="113"/>
        <v>2016</v>
      </c>
    </row>
    <row r="2411" spans="1:19" ht="45" x14ac:dyDescent="0.25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 s="10" t="s">
        <v>8305</v>
      </c>
      <c r="P2411" t="s">
        <v>8311</v>
      </c>
      <c r="Q2411" s="15">
        <f t="shared" si="111"/>
        <v>41830.613969907405</v>
      </c>
      <c r="R2411" s="17">
        <f t="shared" si="112"/>
        <v>41860.613969907405</v>
      </c>
      <c r="S2411">
        <f t="shared" si="113"/>
        <v>2014</v>
      </c>
    </row>
    <row r="2412" spans="1:19" ht="45" x14ac:dyDescent="0.25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 s="10" t="s">
        <v>8305</v>
      </c>
      <c r="P2412" t="s">
        <v>8311</v>
      </c>
      <c r="Q2412" s="15">
        <f t="shared" si="111"/>
        <v>42327.490752314814</v>
      </c>
      <c r="R2412" s="17">
        <f t="shared" si="112"/>
        <v>42367.490752314814</v>
      </c>
      <c r="S2412">
        <f t="shared" si="113"/>
        <v>2015</v>
      </c>
    </row>
    <row r="2413" spans="1:19" ht="30" x14ac:dyDescent="0.25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 s="10" t="s">
        <v>8305</v>
      </c>
      <c r="P2413" t="s">
        <v>8311</v>
      </c>
      <c r="Q2413" s="15">
        <f t="shared" si="111"/>
        <v>42091.778703703705</v>
      </c>
      <c r="R2413" s="17">
        <f t="shared" si="112"/>
        <v>42151.778703703705</v>
      </c>
      <c r="S2413">
        <f t="shared" si="113"/>
        <v>2015</v>
      </c>
    </row>
    <row r="2414" spans="1:19" ht="60" x14ac:dyDescent="0.25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 s="10" t="s">
        <v>8305</v>
      </c>
      <c r="P2414" t="s">
        <v>8311</v>
      </c>
      <c r="Q2414" s="15">
        <f t="shared" si="111"/>
        <v>42738.615289351852</v>
      </c>
      <c r="R2414" s="17">
        <f t="shared" si="112"/>
        <v>42768.615289351852</v>
      </c>
      <c r="S2414">
        <f t="shared" si="113"/>
        <v>2017</v>
      </c>
    </row>
    <row r="2415" spans="1:19" ht="60" x14ac:dyDescent="0.25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 s="10" t="s">
        <v>8305</v>
      </c>
      <c r="P2415" t="s">
        <v>8311</v>
      </c>
      <c r="Q2415" s="15">
        <f t="shared" si="111"/>
        <v>42223.616018518514</v>
      </c>
      <c r="R2415" s="17">
        <f t="shared" si="112"/>
        <v>42253.615277777775</v>
      </c>
      <c r="S2415">
        <f t="shared" si="113"/>
        <v>2015</v>
      </c>
    </row>
    <row r="2416" spans="1:19" ht="45" x14ac:dyDescent="0.25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 s="10" t="s">
        <v>8305</v>
      </c>
      <c r="P2416" t="s">
        <v>8311</v>
      </c>
      <c r="Q2416" s="15">
        <f t="shared" si="111"/>
        <v>41218.391446759262</v>
      </c>
      <c r="R2416" s="17">
        <f t="shared" si="112"/>
        <v>41248.391446759262</v>
      </c>
      <c r="S2416">
        <f t="shared" si="113"/>
        <v>2012</v>
      </c>
    </row>
    <row r="2417" spans="1:19" ht="60" x14ac:dyDescent="0.25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 s="10" t="s">
        <v>8314</v>
      </c>
      <c r="P2417" t="s">
        <v>8315</v>
      </c>
      <c r="Q2417" s="15">
        <f t="shared" si="111"/>
        <v>42009.817199074074</v>
      </c>
      <c r="R2417" s="17">
        <f t="shared" si="112"/>
        <v>42039.817199074074</v>
      </c>
      <c r="S2417">
        <f t="shared" si="113"/>
        <v>2015</v>
      </c>
    </row>
    <row r="2418" spans="1:19" ht="45" x14ac:dyDescent="0.25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 s="10" t="s">
        <v>8314</v>
      </c>
      <c r="P2418" t="s">
        <v>8315</v>
      </c>
      <c r="Q2418" s="15">
        <f t="shared" si="111"/>
        <v>42276.046689814815</v>
      </c>
      <c r="R2418" s="17">
        <f t="shared" si="112"/>
        <v>42306.046689814815</v>
      </c>
      <c r="S2418">
        <f t="shared" si="113"/>
        <v>2015</v>
      </c>
    </row>
    <row r="2419" spans="1:19" ht="45" x14ac:dyDescent="0.25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 s="10" t="s">
        <v>8314</v>
      </c>
      <c r="P2419" t="s">
        <v>8315</v>
      </c>
      <c r="Q2419" s="15">
        <f t="shared" si="111"/>
        <v>42433.737453703703</v>
      </c>
      <c r="R2419" s="17">
        <f t="shared" si="112"/>
        <v>42493.695787037039</v>
      </c>
      <c r="S2419">
        <f t="shared" si="113"/>
        <v>2016</v>
      </c>
    </row>
    <row r="2420" spans="1:19" ht="60" x14ac:dyDescent="0.25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 s="10" t="s">
        <v>8314</v>
      </c>
      <c r="P2420" t="s">
        <v>8315</v>
      </c>
      <c r="Q2420" s="15">
        <f t="shared" si="111"/>
        <v>41914.092152777775</v>
      </c>
      <c r="R2420" s="17">
        <f t="shared" si="112"/>
        <v>41944.092152777775</v>
      </c>
      <c r="S2420">
        <f t="shared" si="113"/>
        <v>2014</v>
      </c>
    </row>
    <row r="2421" spans="1:19" ht="60" x14ac:dyDescent="0.25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 s="10" t="s">
        <v>8314</v>
      </c>
      <c r="P2421" t="s">
        <v>8315</v>
      </c>
      <c r="Q2421" s="15">
        <f t="shared" si="111"/>
        <v>42525.656944444447</v>
      </c>
      <c r="R2421" s="17">
        <f t="shared" si="112"/>
        <v>42555.656944444447</v>
      </c>
      <c r="S2421">
        <f t="shared" si="113"/>
        <v>2016</v>
      </c>
    </row>
    <row r="2422" spans="1:19" ht="60" x14ac:dyDescent="0.25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 s="10" t="s">
        <v>8314</v>
      </c>
      <c r="P2422" t="s">
        <v>8315</v>
      </c>
      <c r="Q2422" s="15">
        <f t="shared" si="111"/>
        <v>42283.592465277776</v>
      </c>
      <c r="R2422" s="17">
        <f t="shared" si="112"/>
        <v>42323.634131944447</v>
      </c>
      <c r="S2422">
        <f t="shared" si="113"/>
        <v>2015</v>
      </c>
    </row>
    <row r="2423" spans="1:19" ht="60" x14ac:dyDescent="0.25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 s="10" t="s">
        <v>8314</v>
      </c>
      <c r="P2423" t="s">
        <v>8315</v>
      </c>
      <c r="Q2423" s="15">
        <f t="shared" si="111"/>
        <v>42249.667997685188</v>
      </c>
      <c r="R2423" s="17">
        <f t="shared" si="112"/>
        <v>42294.667997685188</v>
      </c>
      <c r="S2423">
        <f t="shared" si="113"/>
        <v>2015</v>
      </c>
    </row>
    <row r="2424" spans="1:19" ht="60" x14ac:dyDescent="0.25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 s="10" t="s">
        <v>8314</v>
      </c>
      <c r="P2424" t="s">
        <v>8315</v>
      </c>
      <c r="Q2424" s="15">
        <f t="shared" si="111"/>
        <v>42380.696342592593</v>
      </c>
      <c r="R2424" s="17">
        <f t="shared" si="112"/>
        <v>42410.696342592593</v>
      </c>
      <c r="S2424">
        <f t="shared" si="113"/>
        <v>2016</v>
      </c>
    </row>
    <row r="2425" spans="1:19" ht="45" x14ac:dyDescent="0.25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 s="10" t="s">
        <v>8314</v>
      </c>
      <c r="P2425" t="s">
        <v>8315</v>
      </c>
      <c r="Q2425" s="15">
        <f t="shared" si="111"/>
        <v>42276.903333333335</v>
      </c>
      <c r="R2425" s="17">
        <f t="shared" si="112"/>
        <v>42306.903333333335</v>
      </c>
      <c r="S2425">
        <f t="shared" si="113"/>
        <v>2015</v>
      </c>
    </row>
    <row r="2426" spans="1:19" ht="60" x14ac:dyDescent="0.25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 s="10" t="s">
        <v>8314</v>
      </c>
      <c r="P2426" t="s">
        <v>8315</v>
      </c>
      <c r="Q2426" s="15">
        <f t="shared" si="111"/>
        <v>42163.636828703704</v>
      </c>
      <c r="R2426" s="17">
        <f t="shared" si="112"/>
        <v>42193.636828703704</v>
      </c>
      <c r="S2426">
        <f t="shared" si="113"/>
        <v>2015</v>
      </c>
    </row>
    <row r="2427" spans="1:19" ht="60" x14ac:dyDescent="0.25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 s="10" t="s">
        <v>8314</v>
      </c>
      <c r="P2427" t="s">
        <v>8315</v>
      </c>
      <c r="Q2427" s="15">
        <f t="shared" si="111"/>
        <v>42753.678761574076</v>
      </c>
      <c r="R2427" s="17">
        <f t="shared" si="112"/>
        <v>42766.208333333328</v>
      </c>
      <c r="S2427">
        <f t="shared" si="113"/>
        <v>2017</v>
      </c>
    </row>
    <row r="2428" spans="1:19" ht="60" x14ac:dyDescent="0.25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 s="10" t="s">
        <v>8314</v>
      </c>
      <c r="P2428" t="s">
        <v>8315</v>
      </c>
      <c r="Q2428" s="15">
        <f t="shared" si="111"/>
        <v>42173.275740740741</v>
      </c>
      <c r="R2428" s="17">
        <f t="shared" si="112"/>
        <v>42217.745138888888</v>
      </c>
      <c r="S2428">
        <f t="shared" si="113"/>
        <v>2015</v>
      </c>
    </row>
    <row r="2429" spans="1:19" ht="45" x14ac:dyDescent="0.25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 s="10" t="s">
        <v>8314</v>
      </c>
      <c r="P2429" t="s">
        <v>8315</v>
      </c>
      <c r="Q2429" s="15">
        <f t="shared" si="111"/>
        <v>42318.616851851853</v>
      </c>
      <c r="R2429" s="17">
        <f t="shared" si="112"/>
        <v>42378.616851851853</v>
      </c>
      <c r="S2429">
        <f t="shared" si="113"/>
        <v>2015</v>
      </c>
    </row>
    <row r="2430" spans="1:19" ht="45" x14ac:dyDescent="0.25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 s="10" t="s">
        <v>8314</v>
      </c>
      <c r="P2430" t="s">
        <v>8315</v>
      </c>
      <c r="Q2430" s="15">
        <f t="shared" si="111"/>
        <v>41927.71980324074</v>
      </c>
      <c r="R2430" s="17">
        <f t="shared" si="112"/>
        <v>41957.761469907404</v>
      </c>
      <c r="S2430">
        <f t="shared" si="113"/>
        <v>2014</v>
      </c>
    </row>
    <row r="2431" spans="1:19" ht="60" x14ac:dyDescent="0.25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 s="10" t="s">
        <v>8314</v>
      </c>
      <c r="P2431" t="s">
        <v>8315</v>
      </c>
      <c r="Q2431" s="15">
        <f t="shared" si="111"/>
        <v>41901.684861111113</v>
      </c>
      <c r="R2431" s="17">
        <f t="shared" si="112"/>
        <v>41931.684861111113</v>
      </c>
      <c r="S2431">
        <f t="shared" si="113"/>
        <v>2014</v>
      </c>
    </row>
    <row r="2432" spans="1:19" ht="60" x14ac:dyDescent="0.25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 s="10" t="s">
        <v>8314</v>
      </c>
      <c r="P2432" t="s">
        <v>8315</v>
      </c>
      <c r="Q2432" s="15">
        <f t="shared" si="111"/>
        <v>42503.353506944448</v>
      </c>
      <c r="R2432" s="17">
        <f t="shared" si="112"/>
        <v>42533.353506944448</v>
      </c>
      <c r="S2432">
        <f t="shared" si="113"/>
        <v>2016</v>
      </c>
    </row>
    <row r="2433" spans="1:19" ht="30" x14ac:dyDescent="0.25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 s="10" t="s">
        <v>8314</v>
      </c>
      <c r="P2433" t="s">
        <v>8315</v>
      </c>
      <c r="Q2433" s="15">
        <f t="shared" si="111"/>
        <v>42345.860150462962</v>
      </c>
      <c r="R2433" s="17">
        <f t="shared" si="112"/>
        <v>42375.860150462962</v>
      </c>
      <c r="S2433">
        <f t="shared" si="113"/>
        <v>2015</v>
      </c>
    </row>
    <row r="2434" spans="1:19" ht="60" x14ac:dyDescent="0.25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 s="10" t="s">
        <v>8314</v>
      </c>
      <c r="P2434" t="s">
        <v>8315</v>
      </c>
      <c r="Q2434" s="15">
        <f t="shared" ref="Q2434:Q2497" si="114">(((J2434/60)/60)/24)+DATE(1970,1,1)</f>
        <v>42676.942164351851</v>
      </c>
      <c r="R2434" s="17">
        <f t="shared" ref="R2434:R2497" si="115">(((I2434/60)/60)/24)+DATE(1970,1,1)</f>
        <v>42706.983831018515</v>
      </c>
      <c r="S2434">
        <f t="shared" ref="S2434:S2497" si="116">YEAR(Q:Q)</f>
        <v>2016</v>
      </c>
    </row>
    <row r="2435" spans="1:19" ht="60" x14ac:dyDescent="0.25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 s="10" t="s">
        <v>8314</v>
      </c>
      <c r="P2435" t="s">
        <v>8315</v>
      </c>
      <c r="Q2435" s="15">
        <f t="shared" si="114"/>
        <v>42057.883159722223</v>
      </c>
      <c r="R2435" s="17">
        <f t="shared" si="115"/>
        <v>42087.841493055559</v>
      </c>
      <c r="S2435">
        <f t="shared" si="116"/>
        <v>2015</v>
      </c>
    </row>
    <row r="2436" spans="1:19" ht="60" x14ac:dyDescent="0.25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 s="10" t="s">
        <v>8314</v>
      </c>
      <c r="P2436" t="s">
        <v>8315</v>
      </c>
      <c r="Q2436" s="15">
        <f t="shared" si="114"/>
        <v>42321.283101851848</v>
      </c>
      <c r="R2436" s="17">
        <f t="shared" si="115"/>
        <v>42351.283101851848</v>
      </c>
      <c r="S2436">
        <f t="shared" si="116"/>
        <v>2015</v>
      </c>
    </row>
    <row r="2437" spans="1:19" ht="45" x14ac:dyDescent="0.25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 s="10" t="s">
        <v>8314</v>
      </c>
      <c r="P2437" t="s">
        <v>8315</v>
      </c>
      <c r="Q2437" s="15">
        <f t="shared" si="114"/>
        <v>41960.771354166667</v>
      </c>
      <c r="R2437" s="17">
        <f t="shared" si="115"/>
        <v>41990.771354166667</v>
      </c>
      <c r="S2437">
        <f t="shared" si="116"/>
        <v>2014</v>
      </c>
    </row>
    <row r="2438" spans="1:19" ht="60" x14ac:dyDescent="0.25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 s="10" t="s">
        <v>8314</v>
      </c>
      <c r="P2438" t="s">
        <v>8315</v>
      </c>
      <c r="Q2438" s="15">
        <f t="shared" si="114"/>
        <v>42268.658715277779</v>
      </c>
      <c r="R2438" s="17">
        <f t="shared" si="115"/>
        <v>42303.658715277779</v>
      </c>
      <c r="S2438">
        <f t="shared" si="116"/>
        <v>2015</v>
      </c>
    </row>
    <row r="2439" spans="1:19" ht="60" x14ac:dyDescent="0.25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 s="10" t="s">
        <v>8314</v>
      </c>
      <c r="P2439" t="s">
        <v>8315</v>
      </c>
      <c r="Q2439" s="15">
        <f t="shared" si="114"/>
        <v>42692.389062500006</v>
      </c>
      <c r="R2439" s="17">
        <f t="shared" si="115"/>
        <v>42722.389062500006</v>
      </c>
      <c r="S2439">
        <f t="shared" si="116"/>
        <v>2016</v>
      </c>
    </row>
    <row r="2440" spans="1:19" ht="60" x14ac:dyDescent="0.25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 s="10" t="s">
        <v>8314</v>
      </c>
      <c r="P2440" t="s">
        <v>8315</v>
      </c>
      <c r="Q2440" s="15">
        <f t="shared" si="114"/>
        <v>42022.069988425923</v>
      </c>
      <c r="R2440" s="17">
        <f t="shared" si="115"/>
        <v>42052.069988425923</v>
      </c>
      <c r="S2440">
        <f t="shared" si="116"/>
        <v>2015</v>
      </c>
    </row>
    <row r="2441" spans="1:19" ht="60" x14ac:dyDescent="0.25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 s="10" t="s">
        <v>8314</v>
      </c>
      <c r="P2441" t="s">
        <v>8315</v>
      </c>
      <c r="Q2441" s="15">
        <f t="shared" si="114"/>
        <v>42411.942997685182</v>
      </c>
      <c r="R2441" s="17">
        <f t="shared" si="115"/>
        <v>42441.942997685182</v>
      </c>
      <c r="S2441">
        <f t="shared" si="116"/>
        <v>2016</v>
      </c>
    </row>
    <row r="2442" spans="1:19" ht="60" x14ac:dyDescent="0.25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 s="10" t="s">
        <v>8314</v>
      </c>
      <c r="P2442" t="s">
        <v>8315</v>
      </c>
      <c r="Q2442" s="15">
        <f t="shared" si="114"/>
        <v>42165.785289351858</v>
      </c>
      <c r="R2442" s="17">
        <f t="shared" si="115"/>
        <v>42195.785289351858</v>
      </c>
      <c r="S2442">
        <f t="shared" si="116"/>
        <v>2015</v>
      </c>
    </row>
    <row r="2443" spans="1:19" ht="60" x14ac:dyDescent="0.25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 s="10" t="s">
        <v>8314</v>
      </c>
      <c r="P2443" t="s">
        <v>8315</v>
      </c>
      <c r="Q2443" s="15">
        <f t="shared" si="114"/>
        <v>42535.68440972222</v>
      </c>
      <c r="R2443" s="17">
        <f t="shared" si="115"/>
        <v>42565.68440972222</v>
      </c>
      <c r="S2443">
        <f t="shared" si="116"/>
        <v>2016</v>
      </c>
    </row>
    <row r="2444" spans="1:19" ht="60" x14ac:dyDescent="0.25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 s="10" t="s">
        <v>8314</v>
      </c>
      <c r="P2444" t="s">
        <v>8315</v>
      </c>
      <c r="Q2444" s="15">
        <f t="shared" si="114"/>
        <v>41975.842523148152</v>
      </c>
      <c r="R2444" s="17">
        <f t="shared" si="115"/>
        <v>42005.842523148152</v>
      </c>
      <c r="S2444">
        <f t="shared" si="116"/>
        <v>2014</v>
      </c>
    </row>
    <row r="2445" spans="1:19" ht="75" x14ac:dyDescent="0.25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 s="10" t="s">
        <v>8314</v>
      </c>
      <c r="P2445" t="s">
        <v>8315</v>
      </c>
      <c r="Q2445" s="15">
        <f t="shared" si="114"/>
        <v>42348.9215625</v>
      </c>
      <c r="R2445" s="17">
        <f t="shared" si="115"/>
        <v>42385.458333333328</v>
      </c>
      <c r="S2445">
        <f t="shared" si="116"/>
        <v>2015</v>
      </c>
    </row>
    <row r="2446" spans="1:19" ht="45" x14ac:dyDescent="0.25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 s="10" t="s">
        <v>8314</v>
      </c>
      <c r="P2446" t="s">
        <v>8315</v>
      </c>
      <c r="Q2446" s="15">
        <f t="shared" si="114"/>
        <v>42340.847361111111</v>
      </c>
      <c r="R2446" s="17">
        <f t="shared" si="115"/>
        <v>42370.847361111111</v>
      </c>
      <c r="S2446">
        <f t="shared" si="116"/>
        <v>2015</v>
      </c>
    </row>
    <row r="2447" spans="1:19" ht="30" x14ac:dyDescent="0.25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 s="10" t="s">
        <v>8314</v>
      </c>
      <c r="P2447" t="s">
        <v>8315</v>
      </c>
      <c r="Q2447" s="15">
        <f t="shared" si="114"/>
        <v>42388.798252314817</v>
      </c>
      <c r="R2447" s="17">
        <f t="shared" si="115"/>
        <v>42418.798252314817</v>
      </c>
      <c r="S2447">
        <f t="shared" si="116"/>
        <v>2016</v>
      </c>
    </row>
    <row r="2448" spans="1:19" ht="60" x14ac:dyDescent="0.25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 s="10" t="s">
        <v>8314</v>
      </c>
      <c r="P2448" t="s">
        <v>8315</v>
      </c>
      <c r="Q2448" s="15">
        <f t="shared" si="114"/>
        <v>42192.816238425927</v>
      </c>
      <c r="R2448" s="17">
        <f t="shared" si="115"/>
        <v>42212.165972222225</v>
      </c>
      <c r="S2448">
        <f t="shared" si="116"/>
        <v>2015</v>
      </c>
    </row>
    <row r="2449" spans="1:19" ht="60" x14ac:dyDescent="0.25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 s="10" t="s">
        <v>8314</v>
      </c>
      <c r="P2449" t="s">
        <v>8315</v>
      </c>
      <c r="Q2449" s="15">
        <f t="shared" si="114"/>
        <v>42282.71629629629</v>
      </c>
      <c r="R2449" s="17">
        <f t="shared" si="115"/>
        <v>42312.757962962962</v>
      </c>
      <c r="S2449">
        <f t="shared" si="116"/>
        <v>2015</v>
      </c>
    </row>
    <row r="2450" spans="1:19" ht="60" x14ac:dyDescent="0.25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 s="10" t="s">
        <v>8314</v>
      </c>
      <c r="P2450" t="s">
        <v>8315</v>
      </c>
      <c r="Q2450" s="15">
        <f t="shared" si="114"/>
        <v>41963.050127314811</v>
      </c>
      <c r="R2450" s="17">
        <f t="shared" si="115"/>
        <v>42022.05</v>
      </c>
      <c r="S2450">
        <f t="shared" si="116"/>
        <v>2014</v>
      </c>
    </row>
    <row r="2451" spans="1:19" ht="60" x14ac:dyDescent="0.25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 s="10" t="s">
        <v>8314</v>
      </c>
      <c r="P2451" t="s">
        <v>8315</v>
      </c>
      <c r="Q2451" s="15">
        <f t="shared" si="114"/>
        <v>42632.443368055552</v>
      </c>
      <c r="R2451" s="17">
        <f t="shared" si="115"/>
        <v>42662.443368055552</v>
      </c>
      <c r="S2451">
        <f t="shared" si="116"/>
        <v>2016</v>
      </c>
    </row>
    <row r="2452" spans="1:19" ht="60" x14ac:dyDescent="0.25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 s="10" t="s">
        <v>8314</v>
      </c>
      <c r="P2452" t="s">
        <v>8315</v>
      </c>
      <c r="Q2452" s="15">
        <f t="shared" si="114"/>
        <v>42138.692627314813</v>
      </c>
      <c r="R2452" s="17">
        <f t="shared" si="115"/>
        <v>42168.692627314813</v>
      </c>
      <c r="S2452">
        <f t="shared" si="116"/>
        <v>2015</v>
      </c>
    </row>
    <row r="2453" spans="1:19" ht="45" x14ac:dyDescent="0.25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 s="10" t="s">
        <v>8314</v>
      </c>
      <c r="P2453" t="s">
        <v>8315</v>
      </c>
      <c r="Q2453" s="15">
        <f t="shared" si="114"/>
        <v>42031.471666666665</v>
      </c>
      <c r="R2453" s="17">
        <f t="shared" si="115"/>
        <v>42091.43</v>
      </c>
      <c r="S2453">
        <f t="shared" si="116"/>
        <v>2015</v>
      </c>
    </row>
    <row r="2454" spans="1:19" ht="60" x14ac:dyDescent="0.25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 s="10" t="s">
        <v>8314</v>
      </c>
      <c r="P2454" t="s">
        <v>8315</v>
      </c>
      <c r="Q2454" s="15">
        <f t="shared" si="114"/>
        <v>42450.589143518519</v>
      </c>
      <c r="R2454" s="17">
        <f t="shared" si="115"/>
        <v>42510.589143518519</v>
      </c>
      <c r="S2454">
        <f t="shared" si="116"/>
        <v>2016</v>
      </c>
    </row>
    <row r="2455" spans="1:19" ht="30" x14ac:dyDescent="0.25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 s="10" t="s">
        <v>8314</v>
      </c>
      <c r="P2455" t="s">
        <v>8315</v>
      </c>
      <c r="Q2455" s="15">
        <f t="shared" si="114"/>
        <v>42230.578622685185</v>
      </c>
      <c r="R2455" s="17">
        <f t="shared" si="115"/>
        <v>42254.578622685185</v>
      </c>
      <c r="S2455">
        <f t="shared" si="116"/>
        <v>2015</v>
      </c>
    </row>
    <row r="2456" spans="1:19" ht="45" x14ac:dyDescent="0.25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 s="10" t="s">
        <v>8314</v>
      </c>
      <c r="P2456" t="s">
        <v>8315</v>
      </c>
      <c r="Q2456" s="15">
        <f t="shared" si="114"/>
        <v>41968.852118055554</v>
      </c>
      <c r="R2456" s="17">
        <f t="shared" si="115"/>
        <v>41998.852118055554</v>
      </c>
      <c r="S2456">
        <f t="shared" si="116"/>
        <v>2014</v>
      </c>
    </row>
    <row r="2457" spans="1:19" ht="60" x14ac:dyDescent="0.25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 s="10" t="s">
        <v>8314</v>
      </c>
      <c r="P2457" t="s">
        <v>8315</v>
      </c>
      <c r="Q2457" s="15">
        <f t="shared" si="114"/>
        <v>42605.908182870371</v>
      </c>
      <c r="R2457" s="17">
        <f t="shared" si="115"/>
        <v>42635.908182870371</v>
      </c>
      <c r="S2457">
        <f t="shared" si="116"/>
        <v>2016</v>
      </c>
    </row>
    <row r="2458" spans="1:19" ht="60" x14ac:dyDescent="0.25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 s="10" t="s">
        <v>8314</v>
      </c>
      <c r="P2458" t="s">
        <v>8315</v>
      </c>
      <c r="Q2458" s="15">
        <f t="shared" si="114"/>
        <v>42188.012777777782</v>
      </c>
      <c r="R2458" s="17">
        <f t="shared" si="115"/>
        <v>42218.012777777782</v>
      </c>
      <c r="S2458">
        <f t="shared" si="116"/>
        <v>2015</v>
      </c>
    </row>
    <row r="2459" spans="1:19" ht="60" x14ac:dyDescent="0.25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 s="10" t="s">
        <v>8314</v>
      </c>
      <c r="P2459" t="s">
        <v>8315</v>
      </c>
      <c r="Q2459" s="15">
        <f t="shared" si="114"/>
        <v>42055.739803240736</v>
      </c>
      <c r="R2459" s="17">
        <f t="shared" si="115"/>
        <v>42078.75</v>
      </c>
      <c r="S2459">
        <f t="shared" si="116"/>
        <v>2015</v>
      </c>
    </row>
    <row r="2460" spans="1:19" ht="45" x14ac:dyDescent="0.25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 s="10" t="s">
        <v>8314</v>
      </c>
      <c r="P2460" t="s">
        <v>8315</v>
      </c>
      <c r="Q2460" s="15">
        <f t="shared" si="114"/>
        <v>42052.93850694444</v>
      </c>
      <c r="R2460" s="17">
        <f t="shared" si="115"/>
        <v>42082.896840277783</v>
      </c>
      <c r="S2460">
        <f t="shared" si="116"/>
        <v>2015</v>
      </c>
    </row>
    <row r="2461" spans="1:19" ht="45" x14ac:dyDescent="0.25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 s="10" t="s">
        <v>8314</v>
      </c>
      <c r="P2461" t="s">
        <v>8315</v>
      </c>
      <c r="Q2461" s="15">
        <f t="shared" si="114"/>
        <v>42049.716620370367</v>
      </c>
      <c r="R2461" s="17">
        <f t="shared" si="115"/>
        <v>42079.674953703703</v>
      </c>
      <c r="S2461">
        <f t="shared" si="116"/>
        <v>2015</v>
      </c>
    </row>
    <row r="2462" spans="1:19" ht="45" x14ac:dyDescent="0.25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 s="10" t="s">
        <v>8314</v>
      </c>
      <c r="P2462" t="s">
        <v>8315</v>
      </c>
      <c r="Q2462" s="15">
        <f t="shared" si="114"/>
        <v>42283.3909375</v>
      </c>
      <c r="R2462" s="17">
        <f t="shared" si="115"/>
        <v>42339</v>
      </c>
      <c r="S2462">
        <f t="shared" si="116"/>
        <v>2015</v>
      </c>
    </row>
    <row r="2463" spans="1:19" ht="45" x14ac:dyDescent="0.25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 s="10" t="s">
        <v>8314</v>
      </c>
      <c r="P2463" t="s">
        <v>8315</v>
      </c>
      <c r="Q2463" s="15">
        <f t="shared" si="114"/>
        <v>42020.854247685187</v>
      </c>
      <c r="R2463" s="17">
        <f t="shared" si="115"/>
        <v>42050.854247685187</v>
      </c>
      <c r="S2463">
        <f t="shared" si="116"/>
        <v>2015</v>
      </c>
    </row>
    <row r="2464" spans="1:19" ht="75" x14ac:dyDescent="0.25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 s="10" t="s">
        <v>8314</v>
      </c>
      <c r="P2464" t="s">
        <v>8315</v>
      </c>
      <c r="Q2464" s="15">
        <f t="shared" si="114"/>
        <v>42080.757326388892</v>
      </c>
      <c r="R2464" s="17">
        <f t="shared" si="115"/>
        <v>42110.757326388892</v>
      </c>
      <c r="S2464">
        <f t="shared" si="116"/>
        <v>2015</v>
      </c>
    </row>
    <row r="2465" spans="1:19" ht="60" x14ac:dyDescent="0.25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 s="10" t="s">
        <v>8314</v>
      </c>
      <c r="P2465" t="s">
        <v>8315</v>
      </c>
      <c r="Q2465" s="15">
        <f t="shared" si="114"/>
        <v>42631.769513888896</v>
      </c>
      <c r="R2465" s="17">
        <f t="shared" si="115"/>
        <v>42691.811180555553</v>
      </c>
      <c r="S2465">
        <f t="shared" si="116"/>
        <v>2016</v>
      </c>
    </row>
    <row r="2466" spans="1:19" ht="15.75" x14ac:dyDescent="0.25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 s="10" t="s">
        <v>8314</v>
      </c>
      <c r="P2466" t="s">
        <v>8315</v>
      </c>
      <c r="Q2466" s="15">
        <f t="shared" si="114"/>
        <v>42178.614571759259</v>
      </c>
      <c r="R2466" s="17">
        <f t="shared" si="115"/>
        <v>42193.614571759259</v>
      </c>
      <c r="S2466">
        <f t="shared" si="116"/>
        <v>2015</v>
      </c>
    </row>
    <row r="2467" spans="1:19" ht="60" x14ac:dyDescent="0.25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 s="10" t="s">
        <v>8314</v>
      </c>
      <c r="P2467" t="s">
        <v>8315</v>
      </c>
      <c r="Q2467" s="15">
        <f t="shared" si="114"/>
        <v>42377.554756944446</v>
      </c>
      <c r="R2467" s="17">
        <f t="shared" si="115"/>
        <v>42408.542361111111</v>
      </c>
      <c r="S2467">
        <f t="shared" si="116"/>
        <v>2016</v>
      </c>
    </row>
    <row r="2468" spans="1:19" ht="45" x14ac:dyDescent="0.25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 s="10" t="s">
        <v>8314</v>
      </c>
      <c r="P2468" t="s">
        <v>8315</v>
      </c>
      <c r="Q2468" s="15">
        <f t="shared" si="114"/>
        <v>42177.543171296296</v>
      </c>
      <c r="R2468" s="17">
        <f t="shared" si="115"/>
        <v>42207.543171296296</v>
      </c>
      <c r="S2468">
        <f t="shared" si="116"/>
        <v>2015</v>
      </c>
    </row>
    <row r="2469" spans="1:19" ht="60" x14ac:dyDescent="0.25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 s="10" t="s">
        <v>8314</v>
      </c>
      <c r="P2469" t="s">
        <v>8315</v>
      </c>
      <c r="Q2469" s="15">
        <f t="shared" si="114"/>
        <v>41946.232175925928</v>
      </c>
      <c r="R2469" s="17">
        <f t="shared" si="115"/>
        <v>41976.232175925921</v>
      </c>
      <c r="S2469">
        <f t="shared" si="116"/>
        <v>2014</v>
      </c>
    </row>
    <row r="2470" spans="1:19" ht="60" x14ac:dyDescent="0.25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 s="10" t="s">
        <v>8314</v>
      </c>
      <c r="P2470" t="s">
        <v>8315</v>
      </c>
      <c r="Q2470" s="15">
        <f t="shared" si="114"/>
        <v>42070.677604166667</v>
      </c>
      <c r="R2470" s="17">
        <f t="shared" si="115"/>
        <v>42100.635937500003</v>
      </c>
      <c r="S2470">
        <f t="shared" si="116"/>
        <v>2015</v>
      </c>
    </row>
    <row r="2471" spans="1:19" ht="30" x14ac:dyDescent="0.25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 s="10" t="s">
        <v>8314</v>
      </c>
      <c r="P2471" t="s">
        <v>8315</v>
      </c>
      <c r="Q2471" s="15">
        <f t="shared" si="114"/>
        <v>42446.780162037037</v>
      </c>
      <c r="R2471" s="17">
        <f t="shared" si="115"/>
        <v>42476.780162037037</v>
      </c>
      <c r="S2471">
        <f t="shared" si="116"/>
        <v>2016</v>
      </c>
    </row>
    <row r="2472" spans="1:19" ht="60" x14ac:dyDescent="0.25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 s="10" t="s">
        <v>8314</v>
      </c>
      <c r="P2472" t="s">
        <v>8315</v>
      </c>
      <c r="Q2472" s="15">
        <f t="shared" si="114"/>
        <v>42083.069884259254</v>
      </c>
      <c r="R2472" s="17">
        <f t="shared" si="115"/>
        <v>42128.069884259254</v>
      </c>
      <c r="S2472">
        <f t="shared" si="116"/>
        <v>2015</v>
      </c>
    </row>
    <row r="2473" spans="1:19" ht="45" x14ac:dyDescent="0.25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 s="10" t="s">
        <v>8314</v>
      </c>
      <c r="P2473" t="s">
        <v>8315</v>
      </c>
      <c r="Q2473" s="15">
        <f t="shared" si="114"/>
        <v>42646.896898148145</v>
      </c>
      <c r="R2473" s="17">
        <f t="shared" si="115"/>
        <v>42676.896898148145</v>
      </c>
      <c r="S2473">
        <f t="shared" si="116"/>
        <v>2016</v>
      </c>
    </row>
    <row r="2474" spans="1:19" ht="45" x14ac:dyDescent="0.25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 s="10" t="s">
        <v>8314</v>
      </c>
      <c r="P2474" t="s">
        <v>8315</v>
      </c>
      <c r="Q2474" s="15">
        <f t="shared" si="114"/>
        <v>42545.705266203702</v>
      </c>
      <c r="R2474" s="17">
        <f t="shared" si="115"/>
        <v>42582.666666666672</v>
      </c>
      <c r="S2474">
        <f t="shared" si="116"/>
        <v>2016</v>
      </c>
    </row>
    <row r="2475" spans="1:19" ht="30" x14ac:dyDescent="0.25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 s="10" t="s">
        <v>8314</v>
      </c>
      <c r="P2475" t="s">
        <v>8315</v>
      </c>
      <c r="Q2475" s="15">
        <f t="shared" si="114"/>
        <v>41948.00209490741</v>
      </c>
      <c r="R2475" s="17">
        <f t="shared" si="115"/>
        <v>41978.00209490741</v>
      </c>
      <c r="S2475">
        <f t="shared" si="116"/>
        <v>2014</v>
      </c>
    </row>
    <row r="2476" spans="1:19" ht="60" x14ac:dyDescent="0.25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 s="10" t="s">
        <v>8314</v>
      </c>
      <c r="P2476" t="s">
        <v>8315</v>
      </c>
      <c r="Q2476" s="15">
        <f t="shared" si="114"/>
        <v>42047.812523148154</v>
      </c>
      <c r="R2476" s="17">
        <f t="shared" si="115"/>
        <v>42071.636111111111</v>
      </c>
      <c r="S2476">
        <f t="shared" si="116"/>
        <v>2015</v>
      </c>
    </row>
    <row r="2477" spans="1:19" ht="60" x14ac:dyDescent="0.25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 s="10" t="s">
        <v>8314</v>
      </c>
      <c r="P2477" t="s">
        <v>8316</v>
      </c>
      <c r="Q2477" s="15">
        <f t="shared" si="114"/>
        <v>41922.741655092592</v>
      </c>
      <c r="R2477" s="17">
        <f t="shared" si="115"/>
        <v>41952.783321759263</v>
      </c>
      <c r="S2477">
        <f t="shared" si="116"/>
        <v>2014</v>
      </c>
    </row>
    <row r="2478" spans="1:19" ht="45" x14ac:dyDescent="0.25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 s="10" t="s">
        <v>8314</v>
      </c>
      <c r="P2478" t="s">
        <v>8316</v>
      </c>
      <c r="Q2478" s="15">
        <f t="shared" si="114"/>
        <v>42636.645358796297</v>
      </c>
      <c r="R2478" s="17">
        <f t="shared" si="115"/>
        <v>42666.645358796297</v>
      </c>
      <c r="S2478">
        <f t="shared" si="116"/>
        <v>2016</v>
      </c>
    </row>
    <row r="2479" spans="1:19" ht="45" x14ac:dyDescent="0.25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 s="10" t="s">
        <v>8314</v>
      </c>
      <c r="P2479" t="s">
        <v>8316</v>
      </c>
      <c r="Q2479" s="15">
        <f t="shared" si="114"/>
        <v>41990.438043981485</v>
      </c>
      <c r="R2479" s="17">
        <f t="shared" si="115"/>
        <v>42020.438043981485</v>
      </c>
      <c r="S2479">
        <f t="shared" si="116"/>
        <v>2014</v>
      </c>
    </row>
    <row r="2480" spans="1:19" ht="60" x14ac:dyDescent="0.25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 s="10" t="s">
        <v>8314</v>
      </c>
      <c r="P2480" t="s">
        <v>8316</v>
      </c>
      <c r="Q2480" s="15">
        <f t="shared" si="114"/>
        <v>42173.843240740738</v>
      </c>
      <c r="R2480" s="17">
        <f t="shared" si="115"/>
        <v>42203.843240740738</v>
      </c>
      <c r="S2480">
        <f t="shared" si="116"/>
        <v>2015</v>
      </c>
    </row>
    <row r="2481" spans="1:19" ht="60" x14ac:dyDescent="0.25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 s="10" t="s">
        <v>8314</v>
      </c>
      <c r="P2481" t="s">
        <v>8316</v>
      </c>
      <c r="Q2481" s="15">
        <f t="shared" si="114"/>
        <v>42077.666377314818</v>
      </c>
      <c r="R2481" s="17">
        <f t="shared" si="115"/>
        <v>42107.666377314818</v>
      </c>
      <c r="S2481">
        <f t="shared" si="116"/>
        <v>2015</v>
      </c>
    </row>
    <row r="2482" spans="1:19" ht="60" x14ac:dyDescent="0.25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 s="10" t="s">
        <v>8314</v>
      </c>
      <c r="P2482" t="s">
        <v>8316</v>
      </c>
      <c r="Q2482" s="15">
        <f t="shared" si="114"/>
        <v>42688.711354166662</v>
      </c>
      <c r="R2482" s="17">
        <f t="shared" si="115"/>
        <v>42748.711354166662</v>
      </c>
      <c r="S2482">
        <f t="shared" si="116"/>
        <v>2016</v>
      </c>
    </row>
    <row r="2483" spans="1:19" ht="60" x14ac:dyDescent="0.25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 s="10" t="s">
        <v>8314</v>
      </c>
      <c r="P2483" t="s">
        <v>8316</v>
      </c>
      <c r="Q2483" s="15">
        <f t="shared" si="114"/>
        <v>41838.832152777781</v>
      </c>
      <c r="R2483" s="17">
        <f t="shared" si="115"/>
        <v>41868.832152777781</v>
      </c>
      <c r="S2483">
        <f t="shared" si="116"/>
        <v>2014</v>
      </c>
    </row>
    <row r="2484" spans="1:19" ht="60" x14ac:dyDescent="0.25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 s="10" t="s">
        <v>8314</v>
      </c>
      <c r="P2484" t="s">
        <v>8316</v>
      </c>
      <c r="Q2484" s="15">
        <f t="shared" si="114"/>
        <v>42632.373414351852</v>
      </c>
      <c r="R2484" s="17">
        <f t="shared" si="115"/>
        <v>42672.373414351852</v>
      </c>
      <c r="S2484">
        <f t="shared" si="116"/>
        <v>2016</v>
      </c>
    </row>
    <row r="2485" spans="1:19" ht="45" x14ac:dyDescent="0.25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 s="10" t="s">
        <v>8314</v>
      </c>
      <c r="P2485" t="s">
        <v>8316</v>
      </c>
      <c r="Q2485" s="15">
        <f t="shared" si="114"/>
        <v>42090.831273148149</v>
      </c>
      <c r="R2485" s="17">
        <f t="shared" si="115"/>
        <v>42135.831273148149</v>
      </c>
      <c r="S2485">
        <f t="shared" si="116"/>
        <v>2015</v>
      </c>
    </row>
    <row r="2486" spans="1:19" ht="60" x14ac:dyDescent="0.25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 s="10" t="s">
        <v>8314</v>
      </c>
      <c r="P2486" t="s">
        <v>8316</v>
      </c>
      <c r="Q2486" s="15">
        <f t="shared" si="114"/>
        <v>42527.625671296293</v>
      </c>
      <c r="R2486" s="17">
        <f t="shared" si="115"/>
        <v>42557.625671296293</v>
      </c>
      <c r="S2486">
        <f t="shared" si="116"/>
        <v>2016</v>
      </c>
    </row>
    <row r="2487" spans="1:19" ht="60" x14ac:dyDescent="0.25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 s="10" t="s">
        <v>8314</v>
      </c>
      <c r="P2487" t="s">
        <v>8316</v>
      </c>
      <c r="Q2487" s="15">
        <f t="shared" si="114"/>
        <v>42506.709722222222</v>
      </c>
      <c r="R2487" s="17">
        <f t="shared" si="115"/>
        <v>42540.340277777781</v>
      </c>
      <c r="S2487">
        <f t="shared" si="116"/>
        <v>2016</v>
      </c>
    </row>
    <row r="2488" spans="1:19" ht="60" x14ac:dyDescent="0.25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 s="10" t="s">
        <v>8314</v>
      </c>
      <c r="P2488" t="s">
        <v>8316</v>
      </c>
      <c r="Q2488" s="15">
        <f t="shared" si="114"/>
        <v>41984.692731481482</v>
      </c>
      <c r="R2488" s="17">
        <f t="shared" si="115"/>
        <v>42018.166666666672</v>
      </c>
      <c r="S2488">
        <f t="shared" si="116"/>
        <v>2014</v>
      </c>
    </row>
    <row r="2489" spans="1:19" ht="60" x14ac:dyDescent="0.25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 s="10" t="s">
        <v>8314</v>
      </c>
      <c r="P2489" t="s">
        <v>8316</v>
      </c>
      <c r="Q2489" s="15">
        <f t="shared" si="114"/>
        <v>41974.219490740739</v>
      </c>
      <c r="R2489" s="17">
        <f t="shared" si="115"/>
        <v>42005.207638888889</v>
      </c>
      <c r="S2489">
        <f t="shared" si="116"/>
        <v>2014</v>
      </c>
    </row>
    <row r="2490" spans="1:19" ht="60" x14ac:dyDescent="0.25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 s="10" t="s">
        <v>8314</v>
      </c>
      <c r="P2490" t="s">
        <v>8316</v>
      </c>
      <c r="Q2490" s="15">
        <f t="shared" si="114"/>
        <v>41838.840474537035</v>
      </c>
      <c r="R2490" s="17">
        <f t="shared" si="115"/>
        <v>41883.840474537035</v>
      </c>
      <c r="S2490">
        <f t="shared" si="116"/>
        <v>2014</v>
      </c>
    </row>
    <row r="2491" spans="1:19" ht="30" x14ac:dyDescent="0.25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 s="10" t="s">
        <v>8314</v>
      </c>
      <c r="P2491" t="s">
        <v>8316</v>
      </c>
      <c r="Q2491" s="15">
        <f t="shared" si="114"/>
        <v>41803.116053240738</v>
      </c>
      <c r="R2491" s="17">
        <f t="shared" si="115"/>
        <v>41863.116053240738</v>
      </c>
      <c r="S2491">
        <f t="shared" si="116"/>
        <v>2014</v>
      </c>
    </row>
    <row r="2492" spans="1:19" ht="60" x14ac:dyDescent="0.25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 s="10" t="s">
        <v>8314</v>
      </c>
      <c r="P2492" t="s">
        <v>8316</v>
      </c>
      <c r="Q2492" s="15">
        <f t="shared" si="114"/>
        <v>41975.930601851855</v>
      </c>
      <c r="R2492" s="17">
        <f t="shared" si="115"/>
        <v>42005.290972222225</v>
      </c>
      <c r="S2492">
        <f t="shared" si="116"/>
        <v>2014</v>
      </c>
    </row>
    <row r="2493" spans="1:19" ht="60" x14ac:dyDescent="0.25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 s="10" t="s">
        <v>8314</v>
      </c>
      <c r="P2493" t="s">
        <v>8316</v>
      </c>
      <c r="Q2493" s="15">
        <f t="shared" si="114"/>
        <v>42012.768298611118</v>
      </c>
      <c r="R2493" s="17">
        <f t="shared" si="115"/>
        <v>42042.768298611118</v>
      </c>
      <c r="S2493">
        <f t="shared" si="116"/>
        <v>2015</v>
      </c>
    </row>
    <row r="2494" spans="1:19" ht="75" x14ac:dyDescent="0.25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 s="10" t="s">
        <v>8314</v>
      </c>
      <c r="P2494" t="s">
        <v>8316</v>
      </c>
      <c r="Q2494" s="15">
        <f t="shared" si="114"/>
        <v>42504.403877314813</v>
      </c>
      <c r="R2494" s="17">
        <f t="shared" si="115"/>
        <v>42549.403877314813</v>
      </c>
      <c r="S2494">
        <f t="shared" si="116"/>
        <v>2016</v>
      </c>
    </row>
    <row r="2495" spans="1:19" ht="60" x14ac:dyDescent="0.25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 s="10" t="s">
        <v>8314</v>
      </c>
      <c r="P2495" t="s">
        <v>8316</v>
      </c>
      <c r="Q2495" s="15">
        <f t="shared" si="114"/>
        <v>42481.376597222217</v>
      </c>
      <c r="R2495" s="17">
        <f t="shared" si="115"/>
        <v>42511.376597222217</v>
      </c>
      <c r="S2495">
        <f t="shared" si="116"/>
        <v>2016</v>
      </c>
    </row>
    <row r="2496" spans="1:19" ht="60" x14ac:dyDescent="0.25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 s="10" t="s">
        <v>8314</v>
      </c>
      <c r="P2496" t="s">
        <v>8316</v>
      </c>
      <c r="Q2496" s="15">
        <f t="shared" si="114"/>
        <v>42556.695706018523</v>
      </c>
      <c r="R2496" s="17">
        <f t="shared" si="115"/>
        <v>42616.695706018523</v>
      </c>
      <c r="S2496">
        <f t="shared" si="116"/>
        <v>2016</v>
      </c>
    </row>
    <row r="2497" spans="1:19" ht="60" x14ac:dyDescent="0.25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 s="10" t="s">
        <v>8314</v>
      </c>
      <c r="P2497" t="s">
        <v>8316</v>
      </c>
      <c r="Q2497" s="15">
        <f t="shared" si="114"/>
        <v>41864.501516203702</v>
      </c>
      <c r="R2497" s="17">
        <f t="shared" si="115"/>
        <v>41899.501516203702</v>
      </c>
      <c r="S2497">
        <f t="shared" si="116"/>
        <v>2014</v>
      </c>
    </row>
    <row r="2498" spans="1:19" ht="60" x14ac:dyDescent="0.25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 s="10" t="s">
        <v>8314</v>
      </c>
      <c r="P2498" t="s">
        <v>8316</v>
      </c>
      <c r="Q2498" s="15">
        <f t="shared" ref="Q2498:Q2561" si="117">(((J2498/60)/60)/24)+DATE(1970,1,1)</f>
        <v>42639.805601851855</v>
      </c>
      <c r="R2498" s="17">
        <f t="shared" ref="R2498:R2561" si="118">(((I2498/60)/60)/24)+DATE(1970,1,1)</f>
        <v>42669.805601851855</v>
      </c>
      <c r="S2498">
        <f t="shared" ref="S2498:S2561" si="119">YEAR(Q:Q)</f>
        <v>2016</v>
      </c>
    </row>
    <row r="2499" spans="1:19" ht="45" x14ac:dyDescent="0.25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 s="10" t="s">
        <v>8314</v>
      </c>
      <c r="P2499" t="s">
        <v>8316</v>
      </c>
      <c r="Q2499" s="15">
        <f t="shared" si="117"/>
        <v>42778.765300925923</v>
      </c>
      <c r="R2499" s="17">
        <f t="shared" si="118"/>
        <v>42808.723634259266</v>
      </c>
      <c r="S2499">
        <f t="shared" si="119"/>
        <v>2017</v>
      </c>
    </row>
    <row r="2500" spans="1:19" ht="60" x14ac:dyDescent="0.25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 s="10" t="s">
        <v>8314</v>
      </c>
      <c r="P2500" t="s">
        <v>8316</v>
      </c>
      <c r="Q2500" s="15">
        <f t="shared" si="117"/>
        <v>42634.900046296301</v>
      </c>
      <c r="R2500" s="17">
        <f t="shared" si="118"/>
        <v>42674.900046296301</v>
      </c>
      <c r="S2500">
        <f t="shared" si="119"/>
        <v>2016</v>
      </c>
    </row>
    <row r="2501" spans="1:19" ht="30" x14ac:dyDescent="0.25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 s="10" t="s">
        <v>8314</v>
      </c>
      <c r="P2501" t="s">
        <v>8316</v>
      </c>
      <c r="Q2501" s="15">
        <f t="shared" si="117"/>
        <v>41809.473275462966</v>
      </c>
      <c r="R2501" s="17">
        <f t="shared" si="118"/>
        <v>41845.125</v>
      </c>
      <c r="S2501">
        <f t="shared" si="119"/>
        <v>2014</v>
      </c>
    </row>
    <row r="2502" spans="1:19" ht="60" x14ac:dyDescent="0.25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 s="10" t="s">
        <v>8314</v>
      </c>
      <c r="P2502" t="s">
        <v>8316</v>
      </c>
      <c r="Q2502" s="15">
        <f t="shared" si="117"/>
        <v>41971.866574074069</v>
      </c>
      <c r="R2502" s="17">
        <f t="shared" si="118"/>
        <v>42016.866574074069</v>
      </c>
      <c r="S2502">
        <f t="shared" si="119"/>
        <v>2014</v>
      </c>
    </row>
    <row r="2503" spans="1:19" ht="60" x14ac:dyDescent="0.25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 s="10" t="s">
        <v>8314</v>
      </c>
      <c r="P2503" t="s">
        <v>8316</v>
      </c>
      <c r="Q2503" s="15">
        <f t="shared" si="117"/>
        <v>42189.673263888893</v>
      </c>
      <c r="R2503" s="17">
        <f t="shared" si="118"/>
        <v>42219.673263888893</v>
      </c>
      <c r="S2503">
        <f t="shared" si="119"/>
        <v>2015</v>
      </c>
    </row>
    <row r="2504" spans="1:19" ht="60" x14ac:dyDescent="0.25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 s="10" t="s">
        <v>8314</v>
      </c>
      <c r="P2504" t="s">
        <v>8316</v>
      </c>
      <c r="Q2504" s="15">
        <f t="shared" si="117"/>
        <v>42711.750613425931</v>
      </c>
      <c r="R2504" s="17">
        <f t="shared" si="118"/>
        <v>42771.750613425931</v>
      </c>
      <c r="S2504">
        <f t="shared" si="119"/>
        <v>2016</v>
      </c>
    </row>
    <row r="2505" spans="1:19" ht="60" x14ac:dyDescent="0.25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 s="10" t="s">
        <v>8314</v>
      </c>
      <c r="P2505" t="s">
        <v>8316</v>
      </c>
      <c r="Q2505" s="15">
        <f t="shared" si="117"/>
        <v>42262.104780092588</v>
      </c>
      <c r="R2505" s="17">
        <f t="shared" si="118"/>
        <v>42292.104780092588</v>
      </c>
      <c r="S2505">
        <f t="shared" si="119"/>
        <v>2015</v>
      </c>
    </row>
    <row r="2506" spans="1:19" ht="60" x14ac:dyDescent="0.25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 s="10" t="s">
        <v>8314</v>
      </c>
      <c r="P2506" t="s">
        <v>8316</v>
      </c>
      <c r="Q2506" s="15">
        <f t="shared" si="117"/>
        <v>42675.66778935185</v>
      </c>
      <c r="R2506" s="17">
        <f t="shared" si="118"/>
        <v>42712.207638888889</v>
      </c>
      <c r="S2506">
        <f t="shared" si="119"/>
        <v>2016</v>
      </c>
    </row>
    <row r="2507" spans="1:19" ht="30" x14ac:dyDescent="0.25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 s="10" t="s">
        <v>8314</v>
      </c>
      <c r="P2507" t="s">
        <v>8316</v>
      </c>
      <c r="Q2507" s="15">
        <f t="shared" si="117"/>
        <v>42579.634733796294</v>
      </c>
      <c r="R2507" s="17">
        <f t="shared" si="118"/>
        <v>42622.25</v>
      </c>
      <c r="S2507">
        <f t="shared" si="119"/>
        <v>2016</v>
      </c>
    </row>
    <row r="2508" spans="1:19" ht="45" x14ac:dyDescent="0.25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 s="10" t="s">
        <v>8314</v>
      </c>
      <c r="P2508" t="s">
        <v>8316</v>
      </c>
      <c r="Q2508" s="15">
        <f t="shared" si="117"/>
        <v>42158.028310185182</v>
      </c>
      <c r="R2508" s="17">
        <f t="shared" si="118"/>
        <v>42186.028310185182</v>
      </c>
      <c r="S2508">
        <f t="shared" si="119"/>
        <v>2015</v>
      </c>
    </row>
    <row r="2509" spans="1:19" ht="60" x14ac:dyDescent="0.25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 s="10" t="s">
        <v>8314</v>
      </c>
      <c r="P2509" t="s">
        <v>8316</v>
      </c>
      <c r="Q2509" s="15">
        <f t="shared" si="117"/>
        <v>42696.37572916667</v>
      </c>
      <c r="R2509" s="17">
        <f t="shared" si="118"/>
        <v>42726.37572916667</v>
      </c>
      <c r="S2509">
        <f t="shared" si="119"/>
        <v>2016</v>
      </c>
    </row>
    <row r="2510" spans="1:19" ht="45" x14ac:dyDescent="0.25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 s="10" t="s">
        <v>8314</v>
      </c>
      <c r="P2510" t="s">
        <v>8316</v>
      </c>
      <c r="Q2510" s="15">
        <f t="shared" si="117"/>
        <v>42094.808182870373</v>
      </c>
      <c r="R2510" s="17">
        <f t="shared" si="118"/>
        <v>42124.808182870373</v>
      </c>
      <c r="S2510">
        <f t="shared" si="119"/>
        <v>2015</v>
      </c>
    </row>
    <row r="2511" spans="1:19" ht="60" x14ac:dyDescent="0.25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 s="10" t="s">
        <v>8314</v>
      </c>
      <c r="P2511" t="s">
        <v>8316</v>
      </c>
      <c r="Q2511" s="15">
        <f t="shared" si="117"/>
        <v>42737.663877314815</v>
      </c>
      <c r="R2511" s="17">
        <f t="shared" si="118"/>
        <v>42767.663877314815</v>
      </c>
      <c r="S2511">
        <f t="shared" si="119"/>
        <v>2017</v>
      </c>
    </row>
    <row r="2512" spans="1:19" ht="60" x14ac:dyDescent="0.25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 s="10" t="s">
        <v>8314</v>
      </c>
      <c r="P2512" t="s">
        <v>8316</v>
      </c>
      <c r="Q2512" s="15">
        <f t="shared" si="117"/>
        <v>41913.521064814813</v>
      </c>
      <c r="R2512" s="17">
        <f t="shared" si="118"/>
        <v>41943.521064814813</v>
      </c>
      <c r="S2512">
        <f t="shared" si="119"/>
        <v>2014</v>
      </c>
    </row>
    <row r="2513" spans="1:19" ht="30" x14ac:dyDescent="0.25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 s="10" t="s">
        <v>8314</v>
      </c>
      <c r="P2513" t="s">
        <v>8316</v>
      </c>
      <c r="Q2513" s="15">
        <f t="shared" si="117"/>
        <v>41815.927106481482</v>
      </c>
      <c r="R2513" s="17">
        <f t="shared" si="118"/>
        <v>41845.927106481482</v>
      </c>
      <c r="S2513">
        <f t="shared" si="119"/>
        <v>2014</v>
      </c>
    </row>
    <row r="2514" spans="1:19" ht="60" x14ac:dyDescent="0.25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 s="10" t="s">
        <v>8314</v>
      </c>
      <c r="P2514" t="s">
        <v>8316</v>
      </c>
      <c r="Q2514" s="15">
        <f t="shared" si="117"/>
        <v>42388.523020833338</v>
      </c>
      <c r="R2514" s="17">
        <f t="shared" si="118"/>
        <v>42403.523020833338</v>
      </c>
      <c r="S2514">
        <f t="shared" si="119"/>
        <v>2016</v>
      </c>
    </row>
    <row r="2515" spans="1:19" ht="60" x14ac:dyDescent="0.25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 s="10" t="s">
        <v>8314</v>
      </c>
      <c r="P2515" t="s">
        <v>8316</v>
      </c>
      <c r="Q2515" s="15">
        <f t="shared" si="117"/>
        <v>41866.931076388886</v>
      </c>
      <c r="R2515" s="17">
        <f t="shared" si="118"/>
        <v>41900.083333333336</v>
      </c>
      <c r="S2515">
        <f t="shared" si="119"/>
        <v>2014</v>
      </c>
    </row>
    <row r="2516" spans="1:19" ht="60" x14ac:dyDescent="0.25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 s="10" t="s">
        <v>8314</v>
      </c>
      <c r="P2516" t="s">
        <v>8316</v>
      </c>
      <c r="Q2516" s="15">
        <f t="shared" si="117"/>
        <v>41563.485509259262</v>
      </c>
      <c r="R2516" s="17">
        <f t="shared" si="118"/>
        <v>41600.666666666664</v>
      </c>
      <c r="S2516">
        <f t="shared" si="119"/>
        <v>2013</v>
      </c>
    </row>
    <row r="2517" spans="1:19" ht="60" x14ac:dyDescent="0.25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 s="10" t="s">
        <v>8314</v>
      </c>
      <c r="P2517" t="s">
        <v>8316</v>
      </c>
      <c r="Q2517" s="15">
        <f t="shared" si="117"/>
        <v>42715.688437500001</v>
      </c>
      <c r="R2517" s="17">
        <f t="shared" si="118"/>
        <v>42745.688437500001</v>
      </c>
      <c r="S2517">
        <f t="shared" si="119"/>
        <v>2016</v>
      </c>
    </row>
    <row r="2518" spans="1:19" ht="60" x14ac:dyDescent="0.25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 s="10" t="s">
        <v>8314</v>
      </c>
      <c r="P2518" t="s">
        <v>8316</v>
      </c>
      <c r="Q2518" s="15">
        <f t="shared" si="117"/>
        <v>41813.662962962961</v>
      </c>
      <c r="R2518" s="17">
        <f t="shared" si="118"/>
        <v>41843.662962962961</v>
      </c>
      <c r="S2518">
        <f t="shared" si="119"/>
        <v>2014</v>
      </c>
    </row>
    <row r="2519" spans="1:19" ht="60" x14ac:dyDescent="0.25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 s="10" t="s">
        <v>8314</v>
      </c>
      <c r="P2519" t="s">
        <v>8316</v>
      </c>
      <c r="Q2519" s="15">
        <f t="shared" si="117"/>
        <v>42668.726701388892</v>
      </c>
      <c r="R2519" s="17">
        <f t="shared" si="118"/>
        <v>42698.768368055549</v>
      </c>
      <c r="S2519">
        <f t="shared" si="119"/>
        <v>2016</v>
      </c>
    </row>
    <row r="2520" spans="1:19" ht="45" x14ac:dyDescent="0.25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 s="10" t="s">
        <v>8314</v>
      </c>
      <c r="P2520" t="s">
        <v>8316</v>
      </c>
      <c r="Q2520" s="15">
        <f t="shared" si="117"/>
        <v>42711.950798611113</v>
      </c>
      <c r="R2520" s="17">
        <f t="shared" si="118"/>
        <v>42766.98055555555</v>
      </c>
      <c r="S2520">
        <f t="shared" si="119"/>
        <v>2016</v>
      </c>
    </row>
    <row r="2521" spans="1:19" ht="45" x14ac:dyDescent="0.25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 s="10" t="s">
        <v>8314</v>
      </c>
      <c r="P2521" t="s">
        <v>8316</v>
      </c>
      <c r="Q2521" s="15">
        <f t="shared" si="117"/>
        <v>42726.192916666667</v>
      </c>
      <c r="R2521" s="17">
        <f t="shared" si="118"/>
        <v>42786.192916666667</v>
      </c>
      <c r="S2521">
        <f t="shared" si="119"/>
        <v>2016</v>
      </c>
    </row>
    <row r="2522" spans="1:19" ht="30" x14ac:dyDescent="0.25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 s="10" t="s">
        <v>8314</v>
      </c>
      <c r="P2522" t="s">
        <v>8316</v>
      </c>
      <c r="Q2522" s="15">
        <f t="shared" si="117"/>
        <v>42726.491643518515</v>
      </c>
      <c r="R2522" s="17">
        <f t="shared" si="118"/>
        <v>42756.491643518515</v>
      </c>
      <c r="S2522">
        <f t="shared" si="119"/>
        <v>2016</v>
      </c>
    </row>
    <row r="2523" spans="1:19" ht="60" x14ac:dyDescent="0.25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 s="10" t="s">
        <v>8314</v>
      </c>
      <c r="P2523" t="s">
        <v>8316</v>
      </c>
      <c r="Q2523" s="15">
        <f t="shared" si="117"/>
        <v>42676.995173611111</v>
      </c>
      <c r="R2523" s="17">
        <f t="shared" si="118"/>
        <v>42718.777083333334</v>
      </c>
      <c r="S2523">
        <f t="shared" si="119"/>
        <v>2016</v>
      </c>
    </row>
    <row r="2524" spans="1:19" ht="60" x14ac:dyDescent="0.25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 s="10" t="s">
        <v>8314</v>
      </c>
      <c r="P2524" t="s">
        <v>8316</v>
      </c>
      <c r="Q2524" s="15">
        <f t="shared" si="117"/>
        <v>42696.663506944446</v>
      </c>
      <c r="R2524" s="17">
        <f t="shared" si="118"/>
        <v>42736.663506944446</v>
      </c>
      <c r="S2524">
        <f t="shared" si="119"/>
        <v>2016</v>
      </c>
    </row>
    <row r="2525" spans="1:19" ht="60" x14ac:dyDescent="0.25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 s="10" t="s">
        <v>8314</v>
      </c>
      <c r="P2525" t="s">
        <v>8316</v>
      </c>
      <c r="Q2525" s="15">
        <f t="shared" si="117"/>
        <v>41835.581018518518</v>
      </c>
      <c r="R2525" s="17">
        <f t="shared" si="118"/>
        <v>41895.581018518518</v>
      </c>
      <c r="S2525">
        <f t="shared" si="119"/>
        <v>2014</v>
      </c>
    </row>
    <row r="2526" spans="1:19" ht="30" x14ac:dyDescent="0.25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 s="10" t="s">
        <v>8314</v>
      </c>
      <c r="P2526" t="s">
        <v>8316</v>
      </c>
      <c r="Q2526" s="15">
        <f t="shared" si="117"/>
        <v>41948.041192129633</v>
      </c>
      <c r="R2526" s="17">
        <f t="shared" si="118"/>
        <v>41978.041192129633</v>
      </c>
      <c r="S2526">
        <f t="shared" si="119"/>
        <v>2014</v>
      </c>
    </row>
    <row r="2527" spans="1:19" ht="45" x14ac:dyDescent="0.25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 s="10" t="s">
        <v>8314</v>
      </c>
      <c r="P2527" t="s">
        <v>8316</v>
      </c>
      <c r="Q2527" s="15">
        <f t="shared" si="117"/>
        <v>41837.984976851854</v>
      </c>
      <c r="R2527" s="17">
        <f t="shared" si="118"/>
        <v>41871.030555555553</v>
      </c>
      <c r="S2527">
        <f t="shared" si="119"/>
        <v>2014</v>
      </c>
    </row>
    <row r="2528" spans="1:19" ht="60" x14ac:dyDescent="0.25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 s="10" t="s">
        <v>8314</v>
      </c>
      <c r="P2528" t="s">
        <v>8316</v>
      </c>
      <c r="Q2528" s="15">
        <f t="shared" si="117"/>
        <v>42678.459120370375</v>
      </c>
      <c r="R2528" s="17">
        <f t="shared" si="118"/>
        <v>42718.500787037032</v>
      </c>
      <c r="S2528">
        <f t="shared" si="119"/>
        <v>2016</v>
      </c>
    </row>
    <row r="2529" spans="1:19" ht="60" x14ac:dyDescent="0.25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 s="10" t="s">
        <v>8314</v>
      </c>
      <c r="P2529" t="s">
        <v>8316</v>
      </c>
      <c r="Q2529" s="15">
        <f t="shared" si="117"/>
        <v>42384.680925925932</v>
      </c>
      <c r="R2529" s="17">
        <f t="shared" si="118"/>
        <v>42414.680925925932</v>
      </c>
      <c r="S2529">
        <f t="shared" si="119"/>
        <v>2016</v>
      </c>
    </row>
    <row r="2530" spans="1:19" ht="60" x14ac:dyDescent="0.25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 s="10" t="s">
        <v>8314</v>
      </c>
      <c r="P2530" t="s">
        <v>8316</v>
      </c>
      <c r="Q2530" s="15">
        <f t="shared" si="117"/>
        <v>42496.529305555552</v>
      </c>
      <c r="R2530" s="17">
        <f t="shared" si="118"/>
        <v>42526.529305555552</v>
      </c>
      <c r="S2530">
        <f t="shared" si="119"/>
        <v>2016</v>
      </c>
    </row>
    <row r="2531" spans="1:19" ht="45" x14ac:dyDescent="0.25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 s="10" t="s">
        <v>8314</v>
      </c>
      <c r="P2531" t="s">
        <v>8316</v>
      </c>
      <c r="Q2531" s="15">
        <f t="shared" si="117"/>
        <v>42734.787986111114</v>
      </c>
      <c r="R2531" s="17">
        <f t="shared" si="118"/>
        <v>42794.787986111114</v>
      </c>
      <c r="S2531">
        <f t="shared" si="119"/>
        <v>2016</v>
      </c>
    </row>
    <row r="2532" spans="1:19" ht="60" x14ac:dyDescent="0.25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 s="10" t="s">
        <v>8314</v>
      </c>
      <c r="P2532" t="s">
        <v>8316</v>
      </c>
      <c r="Q2532" s="15">
        <f t="shared" si="117"/>
        <v>42273.090740740736</v>
      </c>
      <c r="R2532" s="17">
        <f t="shared" si="118"/>
        <v>42313.132407407407</v>
      </c>
      <c r="S2532">
        <f t="shared" si="119"/>
        <v>2015</v>
      </c>
    </row>
    <row r="2533" spans="1:19" ht="45" x14ac:dyDescent="0.25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 s="10" t="s">
        <v>8314</v>
      </c>
      <c r="P2533" t="s">
        <v>8316</v>
      </c>
      <c r="Q2533" s="15">
        <f t="shared" si="117"/>
        <v>41940.658645833333</v>
      </c>
      <c r="R2533" s="17">
        <f t="shared" si="118"/>
        <v>41974</v>
      </c>
      <c r="S2533">
        <f t="shared" si="119"/>
        <v>2014</v>
      </c>
    </row>
    <row r="2534" spans="1:19" ht="30" x14ac:dyDescent="0.25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 s="10" t="s">
        <v>8314</v>
      </c>
      <c r="P2534" t="s">
        <v>8316</v>
      </c>
      <c r="Q2534" s="15">
        <f t="shared" si="117"/>
        <v>41857.854189814818</v>
      </c>
      <c r="R2534" s="17">
        <f t="shared" si="118"/>
        <v>41887.854189814818</v>
      </c>
      <c r="S2534">
        <f t="shared" si="119"/>
        <v>2014</v>
      </c>
    </row>
    <row r="2535" spans="1:19" ht="60" x14ac:dyDescent="0.25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 s="10" t="s">
        <v>8314</v>
      </c>
      <c r="P2535" t="s">
        <v>8316</v>
      </c>
      <c r="Q2535" s="15">
        <f t="shared" si="117"/>
        <v>42752.845451388886</v>
      </c>
      <c r="R2535" s="17">
        <f t="shared" si="118"/>
        <v>42784.249305555553</v>
      </c>
      <c r="S2535">
        <f t="shared" si="119"/>
        <v>2017</v>
      </c>
    </row>
    <row r="2536" spans="1:19" ht="60" x14ac:dyDescent="0.25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 s="10" t="s">
        <v>8314</v>
      </c>
      <c r="P2536" t="s">
        <v>8316</v>
      </c>
      <c r="Q2536" s="15">
        <f t="shared" si="117"/>
        <v>42409.040231481486</v>
      </c>
      <c r="R2536" s="17">
        <f t="shared" si="118"/>
        <v>42423.040231481486</v>
      </c>
      <c r="S2536">
        <f t="shared" si="119"/>
        <v>2016</v>
      </c>
    </row>
    <row r="2537" spans="1:19" ht="60" x14ac:dyDescent="0.25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 s="10" t="s">
        <v>8317</v>
      </c>
      <c r="P2537" t="s">
        <v>8319</v>
      </c>
      <c r="Q2537" s="15">
        <f t="shared" si="117"/>
        <v>42670.764039351852</v>
      </c>
      <c r="R2537" s="17">
        <f t="shared" si="118"/>
        <v>42700.805706018517</v>
      </c>
      <c r="S2537">
        <f t="shared" si="119"/>
        <v>2016</v>
      </c>
    </row>
    <row r="2538" spans="1:19" ht="45" x14ac:dyDescent="0.25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 s="10" t="s">
        <v>8317</v>
      </c>
      <c r="P2538" t="s">
        <v>8319</v>
      </c>
      <c r="Q2538" s="15">
        <f t="shared" si="117"/>
        <v>41642.751458333332</v>
      </c>
      <c r="R2538" s="17">
        <f t="shared" si="118"/>
        <v>41672.751458333332</v>
      </c>
      <c r="S2538">
        <f t="shared" si="119"/>
        <v>2014</v>
      </c>
    </row>
    <row r="2539" spans="1:19" ht="45" x14ac:dyDescent="0.25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 s="10" t="s">
        <v>8317</v>
      </c>
      <c r="P2539" t="s">
        <v>8319</v>
      </c>
      <c r="Q2539" s="15">
        <f t="shared" si="117"/>
        <v>42690.858449074076</v>
      </c>
      <c r="R2539" s="17">
        <f t="shared" si="118"/>
        <v>42708.25</v>
      </c>
      <c r="S2539">
        <f t="shared" si="119"/>
        <v>2016</v>
      </c>
    </row>
    <row r="2540" spans="1:19" ht="45" x14ac:dyDescent="0.25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 s="10" t="s">
        <v>8317</v>
      </c>
      <c r="P2540" t="s">
        <v>8319</v>
      </c>
      <c r="Q2540" s="15">
        <f t="shared" si="117"/>
        <v>41471.446851851848</v>
      </c>
      <c r="R2540" s="17">
        <f t="shared" si="118"/>
        <v>41501.446851851848</v>
      </c>
      <c r="S2540">
        <f t="shared" si="119"/>
        <v>2013</v>
      </c>
    </row>
    <row r="2541" spans="1:19" ht="45" x14ac:dyDescent="0.25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 s="10" t="s">
        <v>8317</v>
      </c>
      <c r="P2541" t="s">
        <v>8319</v>
      </c>
      <c r="Q2541" s="15">
        <f t="shared" si="117"/>
        <v>42227.173159722224</v>
      </c>
      <c r="R2541" s="17">
        <f t="shared" si="118"/>
        <v>42257.173159722224</v>
      </c>
      <c r="S2541">
        <f t="shared" si="119"/>
        <v>2015</v>
      </c>
    </row>
    <row r="2542" spans="1:19" ht="60" x14ac:dyDescent="0.25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 s="10" t="s">
        <v>8317</v>
      </c>
      <c r="P2542" t="s">
        <v>8319</v>
      </c>
      <c r="Q2542" s="15">
        <f t="shared" si="117"/>
        <v>41901.542638888888</v>
      </c>
      <c r="R2542" s="17">
        <f t="shared" si="118"/>
        <v>41931.542638888888</v>
      </c>
      <c r="S2542">
        <f t="shared" si="119"/>
        <v>2014</v>
      </c>
    </row>
    <row r="2543" spans="1:19" ht="60" x14ac:dyDescent="0.25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 s="10" t="s">
        <v>8317</v>
      </c>
      <c r="P2543" t="s">
        <v>8319</v>
      </c>
      <c r="Q2543" s="15">
        <f t="shared" si="117"/>
        <v>42021.783368055556</v>
      </c>
      <c r="R2543" s="17">
        <f t="shared" si="118"/>
        <v>42051.783368055556</v>
      </c>
      <c r="S2543">
        <f t="shared" si="119"/>
        <v>2015</v>
      </c>
    </row>
    <row r="2544" spans="1:19" ht="75" x14ac:dyDescent="0.25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 s="10" t="s">
        <v>8317</v>
      </c>
      <c r="P2544" t="s">
        <v>8319</v>
      </c>
      <c r="Q2544" s="15">
        <f t="shared" si="117"/>
        <v>42115.143634259264</v>
      </c>
      <c r="R2544" s="17">
        <f t="shared" si="118"/>
        <v>42145.143634259264</v>
      </c>
      <c r="S2544">
        <f t="shared" si="119"/>
        <v>2015</v>
      </c>
    </row>
    <row r="2545" spans="1:19" ht="60" x14ac:dyDescent="0.25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 s="10" t="s">
        <v>8317</v>
      </c>
      <c r="P2545" t="s">
        <v>8319</v>
      </c>
      <c r="Q2545" s="15">
        <f t="shared" si="117"/>
        <v>41594.207060185188</v>
      </c>
      <c r="R2545" s="17">
        <f t="shared" si="118"/>
        <v>41624.207060185188</v>
      </c>
      <c r="S2545">
        <f t="shared" si="119"/>
        <v>2013</v>
      </c>
    </row>
    <row r="2546" spans="1:19" ht="60" x14ac:dyDescent="0.25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 s="10" t="s">
        <v>8317</v>
      </c>
      <c r="P2546" t="s">
        <v>8319</v>
      </c>
      <c r="Q2546" s="15">
        <f t="shared" si="117"/>
        <v>41604.996458333335</v>
      </c>
      <c r="R2546" s="17">
        <f t="shared" si="118"/>
        <v>41634.996458333335</v>
      </c>
      <c r="S2546">
        <f t="shared" si="119"/>
        <v>2013</v>
      </c>
    </row>
    <row r="2547" spans="1:19" ht="60" x14ac:dyDescent="0.25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 s="10" t="s">
        <v>8317</v>
      </c>
      <c r="P2547" t="s">
        <v>8319</v>
      </c>
      <c r="Q2547" s="15">
        <f t="shared" si="117"/>
        <v>41289.999641203707</v>
      </c>
      <c r="R2547" s="17">
        <f t="shared" si="118"/>
        <v>41329.999641203707</v>
      </c>
      <c r="S2547">
        <f t="shared" si="119"/>
        <v>2013</v>
      </c>
    </row>
    <row r="2548" spans="1:19" ht="45" x14ac:dyDescent="0.25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 s="10" t="s">
        <v>8317</v>
      </c>
      <c r="P2548" t="s">
        <v>8319</v>
      </c>
      <c r="Q2548" s="15">
        <f t="shared" si="117"/>
        <v>42349.824097222227</v>
      </c>
      <c r="R2548" s="17">
        <f t="shared" si="118"/>
        <v>42399.824097222227</v>
      </c>
      <c r="S2548">
        <f t="shared" si="119"/>
        <v>2015</v>
      </c>
    </row>
    <row r="2549" spans="1:19" ht="60" x14ac:dyDescent="0.25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 s="10" t="s">
        <v>8317</v>
      </c>
      <c r="P2549" t="s">
        <v>8319</v>
      </c>
      <c r="Q2549" s="15">
        <f t="shared" si="117"/>
        <v>40068.056932870371</v>
      </c>
      <c r="R2549" s="17">
        <f t="shared" si="118"/>
        <v>40118.165972222225</v>
      </c>
      <c r="S2549">
        <f t="shared" si="119"/>
        <v>2009</v>
      </c>
    </row>
    <row r="2550" spans="1:19" ht="60" x14ac:dyDescent="0.25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 s="10" t="s">
        <v>8317</v>
      </c>
      <c r="P2550" t="s">
        <v>8319</v>
      </c>
      <c r="Q2550" s="15">
        <f t="shared" si="117"/>
        <v>42100.735937499994</v>
      </c>
      <c r="R2550" s="17">
        <f t="shared" si="118"/>
        <v>42134.959027777775</v>
      </c>
      <c r="S2550">
        <f t="shared" si="119"/>
        <v>2015</v>
      </c>
    </row>
    <row r="2551" spans="1:19" ht="60" x14ac:dyDescent="0.25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 s="10" t="s">
        <v>8317</v>
      </c>
      <c r="P2551" t="s">
        <v>8319</v>
      </c>
      <c r="Q2551" s="15">
        <f t="shared" si="117"/>
        <v>41663.780300925922</v>
      </c>
      <c r="R2551" s="17">
        <f t="shared" si="118"/>
        <v>41693.780300925922</v>
      </c>
      <c r="S2551">
        <f t="shared" si="119"/>
        <v>2014</v>
      </c>
    </row>
    <row r="2552" spans="1:19" ht="45" x14ac:dyDescent="0.25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 s="10" t="s">
        <v>8317</v>
      </c>
      <c r="P2552" t="s">
        <v>8319</v>
      </c>
      <c r="Q2552" s="15">
        <f t="shared" si="117"/>
        <v>40863.060127314813</v>
      </c>
      <c r="R2552" s="17">
        <f t="shared" si="118"/>
        <v>40893.060127314813</v>
      </c>
      <c r="S2552">
        <f t="shared" si="119"/>
        <v>2011</v>
      </c>
    </row>
    <row r="2553" spans="1:19" ht="60" x14ac:dyDescent="0.25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 s="10" t="s">
        <v>8317</v>
      </c>
      <c r="P2553" t="s">
        <v>8319</v>
      </c>
      <c r="Q2553" s="15">
        <f t="shared" si="117"/>
        <v>42250.685706018514</v>
      </c>
      <c r="R2553" s="17">
        <f t="shared" si="118"/>
        <v>42288.208333333328</v>
      </c>
      <c r="S2553">
        <f t="shared" si="119"/>
        <v>2015</v>
      </c>
    </row>
    <row r="2554" spans="1:19" ht="60" x14ac:dyDescent="0.25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 s="10" t="s">
        <v>8317</v>
      </c>
      <c r="P2554" t="s">
        <v>8319</v>
      </c>
      <c r="Q2554" s="15">
        <f t="shared" si="117"/>
        <v>41456.981215277774</v>
      </c>
      <c r="R2554" s="17">
        <f t="shared" si="118"/>
        <v>41486.981215277774</v>
      </c>
      <c r="S2554">
        <f t="shared" si="119"/>
        <v>2013</v>
      </c>
    </row>
    <row r="2555" spans="1:19" ht="45" x14ac:dyDescent="0.25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 s="10" t="s">
        <v>8317</v>
      </c>
      <c r="P2555" t="s">
        <v>8319</v>
      </c>
      <c r="Q2555" s="15">
        <f t="shared" si="117"/>
        <v>41729.702314814815</v>
      </c>
      <c r="R2555" s="17">
        <f t="shared" si="118"/>
        <v>41759.702314814815</v>
      </c>
      <c r="S2555">
        <f t="shared" si="119"/>
        <v>2014</v>
      </c>
    </row>
    <row r="2556" spans="1:19" ht="60" x14ac:dyDescent="0.25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 s="10" t="s">
        <v>8317</v>
      </c>
      <c r="P2556" t="s">
        <v>8319</v>
      </c>
      <c r="Q2556" s="15">
        <f t="shared" si="117"/>
        <v>40436.68408564815</v>
      </c>
      <c r="R2556" s="17">
        <f t="shared" si="118"/>
        <v>40466.166666666664</v>
      </c>
      <c r="S2556">
        <f t="shared" si="119"/>
        <v>2010</v>
      </c>
    </row>
    <row r="2557" spans="1:19" ht="60" x14ac:dyDescent="0.25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 s="10" t="s">
        <v>8320</v>
      </c>
      <c r="P2557" t="s">
        <v>8323</v>
      </c>
      <c r="Q2557" s="15">
        <f t="shared" si="117"/>
        <v>41570.482789351852</v>
      </c>
      <c r="R2557" s="17">
        <f t="shared" si="118"/>
        <v>41600.524456018517</v>
      </c>
      <c r="S2557">
        <f t="shared" si="119"/>
        <v>2013</v>
      </c>
    </row>
    <row r="2558" spans="1:19" ht="45" x14ac:dyDescent="0.25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 s="10" t="s">
        <v>8320</v>
      </c>
      <c r="P2558" t="s">
        <v>8323</v>
      </c>
      <c r="Q2558" s="15">
        <f t="shared" si="117"/>
        <v>42599.965324074074</v>
      </c>
      <c r="R2558" s="17">
        <f t="shared" si="118"/>
        <v>42629.965324074074</v>
      </c>
      <c r="S2558">
        <f t="shared" si="119"/>
        <v>2016</v>
      </c>
    </row>
    <row r="2559" spans="1:19" ht="45" x14ac:dyDescent="0.25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 s="10" t="s">
        <v>8320</v>
      </c>
      <c r="P2559" t="s">
        <v>8323</v>
      </c>
      <c r="Q2559" s="15">
        <f t="shared" si="117"/>
        <v>41559.5549537037</v>
      </c>
      <c r="R2559" s="17">
        <f t="shared" si="118"/>
        <v>41589.596620370372</v>
      </c>
      <c r="S2559">
        <f t="shared" si="119"/>
        <v>2013</v>
      </c>
    </row>
    <row r="2560" spans="1:19" ht="45" x14ac:dyDescent="0.25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 s="10" t="s">
        <v>8320</v>
      </c>
      <c r="P2560" t="s">
        <v>8323</v>
      </c>
      <c r="Q2560" s="15">
        <f t="shared" si="117"/>
        <v>40921.117662037039</v>
      </c>
      <c r="R2560" s="17">
        <f t="shared" si="118"/>
        <v>40951.117662037039</v>
      </c>
      <c r="S2560">
        <f t="shared" si="119"/>
        <v>2012</v>
      </c>
    </row>
    <row r="2561" spans="1:19" ht="45" x14ac:dyDescent="0.25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 s="10" t="s">
        <v>8320</v>
      </c>
      <c r="P2561" t="s">
        <v>8323</v>
      </c>
      <c r="Q2561" s="15">
        <f t="shared" si="117"/>
        <v>41541.106921296298</v>
      </c>
      <c r="R2561" s="17">
        <f t="shared" si="118"/>
        <v>41563.415972222225</v>
      </c>
      <c r="S2561">
        <f t="shared" si="119"/>
        <v>2013</v>
      </c>
    </row>
    <row r="2562" spans="1:19" ht="60" x14ac:dyDescent="0.25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 s="10" t="s">
        <v>8320</v>
      </c>
      <c r="P2562" t="s">
        <v>8323</v>
      </c>
      <c r="Q2562" s="15">
        <f t="shared" ref="Q2562:Q2625" si="120">(((J2562/60)/60)/24)+DATE(1970,1,1)</f>
        <v>41230.77311342593</v>
      </c>
      <c r="R2562" s="17">
        <f t="shared" ref="R2562:R2625" si="121">(((I2562/60)/60)/24)+DATE(1970,1,1)</f>
        <v>41290.77311342593</v>
      </c>
      <c r="S2562">
        <f t="shared" ref="S2562:S2625" si="122">YEAR(Q:Q)</f>
        <v>2012</v>
      </c>
    </row>
    <row r="2563" spans="1:19" ht="45" x14ac:dyDescent="0.25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 s="10" t="s">
        <v>8320</v>
      </c>
      <c r="P2563" t="s">
        <v>8323</v>
      </c>
      <c r="Q2563" s="15">
        <f t="shared" si="120"/>
        <v>42025.637939814813</v>
      </c>
      <c r="R2563" s="17">
        <f t="shared" si="121"/>
        <v>42063.631944444445</v>
      </c>
      <c r="S2563">
        <f t="shared" si="122"/>
        <v>2015</v>
      </c>
    </row>
    <row r="2564" spans="1:19" ht="60" x14ac:dyDescent="0.25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 s="10" t="s">
        <v>8320</v>
      </c>
      <c r="P2564" t="s">
        <v>8323</v>
      </c>
      <c r="Q2564" s="15">
        <f t="shared" si="120"/>
        <v>40088.105393518519</v>
      </c>
      <c r="R2564" s="17">
        <f t="shared" si="121"/>
        <v>40148.207638888889</v>
      </c>
      <c r="S2564">
        <f t="shared" si="122"/>
        <v>2009</v>
      </c>
    </row>
    <row r="2565" spans="1:19" ht="60" x14ac:dyDescent="0.25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 s="10" t="s">
        <v>8320</v>
      </c>
      <c r="P2565" t="s">
        <v>8323</v>
      </c>
      <c r="Q2565" s="15">
        <f t="shared" si="120"/>
        <v>41616.027754629627</v>
      </c>
      <c r="R2565" s="17">
        <f t="shared" si="121"/>
        <v>41646.027754629627</v>
      </c>
      <c r="S2565">
        <f t="shared" si="122"/>
        <v>2013</v>
      </c>
    </row>
    <row r="2566" spans="1:19" ht="60" x14ac:dyDescent="0.25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 s="10" t="s">
        <v>8320</v>
      </c>
      <c r="P2566" t="s">
        <v>8323</v>
      </c>
      <c r="Q2566" s="15">
        <f t="shared" si="120"/>
        <v>41342.845567129632</v>
      </c>
      <c r="R2566" s="17">
        <f t="shared" si="121"/>
        <v>41372.803900462961</v>
      </c>
      <c r="S2566">
        <f t="shared" si="122"/>
        <v>2013</v>
      </c>
    </row>
    <row r="2567" spans="1:19" ht="60" x14ac:dyDescent="0.25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 s="10" t="s">
        <v>8320</v>
      </c>
      <c r="P2567" t="s">
        <v>8323</v>
      </c>
      <c r="Q2567" s="15">
        <f t="shared" si="120"/>
        <v>41488.022256944445</v>
      </c>
      <c r="R2567" s="17">
        <f t="shared" si="121"/>
        <v>41518.022256944445</v>
      </c>
      <c r="S2567">
        <f t="shared" si="122"/>
        <v>2013</v>
      </c>
    </row>
    <row r="2568" spans="1:19" ht="60" x14ac:dyDescent="0.25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 s="10" t="s">
        <v>8320</v>
      </c>
      <c r="P2568" t="s">
        <v>8323</v>
      </c>
      <c r="Q2568" s="15">
        <f t="shared" si="120"/>
        <v>41577.561284722222</v>
      </c>
      <c r="R2568" s="17">
        <f t="shared" si="121"/>
        <v>41607.602951388886</v>
      </c>
      <c r="S2568">
        <f t="shared" si="122"/>
        <v>2013</v>
      </c>
    </row>
    <row r="2569" spans="1:19" ht="45" x14ac:dyDescent="0.25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 s="10" t="s">
        <v>8320</v>
      </c>
      <c r="P2569" t="s">
        <v>8323</v>
      </c>
      <c r="Q2569" s="15">
        <f t="shared" si="120"/>
        <v>40567.825543981482</v>
      </c>
      <c r="R2569" s="17">
        <f t="shared" si="121"/>
        <v>40612.825543981482</v>
      </c>
      <c r="S2569">
        <f t="shared" si="122"/>
        <v>2011</v>
      </c>
    </row>
    <row r="2570" spans="1:19" ht="45" x14ac:dyDescent="0.25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 s="10" t="s">
        <v>8320</v>
      </c>
      <c r="P2570" t="s">
        <v>8323</v>
      </c>
      <c r="Q2570" s="15">
        <f t="shared" si="120"/>
        <v>41184.167129629634</v>
      </c>
      <c r="R2570" s="17">
        <f t="shared" si="121"/>
        <v>41224.208796296298</v>
      </c>
      <c r="S2570">
        <f t="shared" si="122"/>
        <v>2012</v>
      </c>
    </row>
    <row r="2571" spans="1:19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0" t="s">
        <v>8320</v>
      </c>
      <c r="P2571" t="s">
        <v>8323</v>
      </c>
      <c r="Q2571" s="15">
        <f t="shared" si="120"/>
        <v>41368.583726851852</v>
      </c>
      <c r="R2571" s="17">
        <f t="shared" si="121"/>
        <v>41398.583726851852</v>
      </c>
      <c r="S2571">
        <f t="shared" si="122"/>
        <v>2013</v>
      </c>
    </row>
    <row r="2572" spans="1:19" ht="60" x14ac:dyDescent="0.25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 s="10" t="s">
        <v>8320</v>
      </c>
      <c r="P2572" t="s">
        <v>8323</v>
      </c>
      <c r="Q2572" s="15">
        <f t="shared" si="120"/>
        <v>42248.723738425921</v>
      </c>
      <c r="R2572" s="17">
        <f t="shared" si="121"/>
        <v>42268.723738425921</v>
      </c>
      <c r="S2572">
        <f t="shared" si="122"/>
        <v>2015</v>
      </c>
    </row>
    <row r="2573" spans="1:19" ht="30" x14ac:dyDescent="0.25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 s="10" t="s">
        <v>8320</v>
      </c>
      <c r="P2573" t="s">
        <v>8323</v>
      </c>
      <c r="Q2573" s="15">
        <f t="shared" si="120"/>
        <v>41276.496840277774</v>
      </c>
      <c r="R2573" s="17">
        <f t="shared" si="121"/>
        <v>41309.496840277774</v>
      </c>
      <c r="S2573">
        <f t="shared" si="122"/>
        <v>2013</v>
      </c>
    </row>
    <row r="2574" spans="1:19" ht="60" x14ac:dyDescent="0.25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 s="10" t="s">
        <v>8320</v>
      </c>
      <c r="P2574" t="s">
        <v>8323</v>
      </c>
      <c r="Q2574" s="15">
        <f t="shared" si="120"/>
        <v>41597.788888888892</v>
      </c>
      <c r="R2574" s="17">
        <f t="shared" si="121"/>
        <v>41627.788888888892</v>
      </c>
      <c r="S2574">
        <f t="shared" si="122"/>
        <v>2013</v>
      </c>
    </row>
    <row r="2575" spans="1:19" ht="60" x14ac:dyDescent="0.25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 s="10" t="s">
        <v>8320</v>
      </c>
      <c r="P2575" t="s">
        <v>8323</v>
      </c>
      <c r="Q2575" s="15">
        <f t="shared" si="120"/>
        <v>40505.232916666668</v>
      </c>
      <c r="R2575" s="17">
        <f t="shared" si="121"/>
        <v>40535.232916666668</v>
      </c>
      <c r="S2575">
        <f t="shared" si="122"/>
        <v>2010</v>
      </c>
    </row>
    <row r="2576" spans="1:19" ht="60" x14ac:dyDescent="0.25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 s="10" t="s">
        <v>8320</v>
      </c>
      <c r="P2576" t="s">
        <v>8323</v>
      </c>
      <c r="Q2576" s="15">
        <f t="shared" si="120"/>
        <v>41037.829918981479</v>
      </c>
      <c r="R2576" s="17">
        <f t="shared" si="121"/>
        <v>41058.829918981479</v>
      </c>
      <c r="S2576">
        <f t="shared" si="122"/>
        <v>2012</v>
      </c>
    </row>
    <row r="2577" spans="1:19" ht="60" x14ac:dyDescent="0.25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 s="10" t="s">
        <v>8320</v>
      </c>
      <c r="P2577" t="s">
        <v>8324</v>
      </c>
      <c r="Q2577" s="15">
        <f t="shared" si="120"/>
        <v>41179.32104166667</v>
      </c>
      <c r="R2577" s="17">
        <f t="shared" si="121"/>
        <v>41212.32104166667</v>
      </c>
      <c r="S2577">
        <f t="shared" si="122"/>
        <v>2012</v>
      </c>
    </row>
    <row r="2578" spans="1:19" ht="45" x14ac:dyDescent="0.25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 s="10" t="s">
        <v>8320</v>
      </c>
      <c r="P2578" t="s">
        <v>8324</v>
      </c>
      <c r="Q2578" s="15">
        <f t="shared" si="120"/>
        <v>40877.25099537037</v>
      </c>
      <c r="R2578" s="17">
        <f t="shared" si="121"/>
        <v>40922.25099537037</v>
      </c>
      <c r="S2578">
        <f t="shared" si="122"/>
        <v>2011</v>
      </c>
    </row>
    <row r="2579" spans="1:19" ht="60" x14ac:dyDescent="0.25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 s="10" t="s">
        <v>8320</v>
      </c>
      <c r="P2579" t="s">
        <v>8324</v>
      </c>
      <c r="Q2579" s="15">
        <f t="shared" si="120"/>
        <v>40759.860532407409</v>
      </c>
      <c r="R2579" s="17">
        <f t="shared" si="121"/>
        <v>40792.860532407409</v>
      </c>
      <c r="S2579">
        <f t="shared" si="122"/>
        <v>2011</v>
      </c>
    </row>
    <row r="2580" spans="1:19" ht="60" x14ac:dyDescent="0.25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 s="10" t="s">
        <v>8320</v>
      </c>
      <c r="P2580" t="s">
        <v>8324</v>
      </c>
      <c r="Q2580" s="15">
        <f t="shared" si="120"/>
        <v>42371.935590277775</v>
      </c>
      <c r="R2580" s="17">
        <f t="shared" si="121"/>
        <v>42431.935590277775</v>
      </c>
      <c r="S2580">
        <f t="shared" si="122"/>
        <v>2016</v>
      </c>
    </row>
    <row r="2581" spans="1:19" ht="45" x14ac:dyDescent="0.25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 s="10" t="s">
        <v>8320</v>
      </c>
      <c r="P2581" t="s">
        <v>8324</v>
      </c>
      <c r="Q2581" s="15">
        <f t="shared" si="120"/>
        <v>40981.802615740737</v>
      </c>
      <c r="R2581" s="17">
        <f t="shared" si="121"/>
        <v>41041.104861111111</v>
      </c>
      <c r="S2581">
        <f t="shared" si="122"/>
        <v>2012</v>
      </c>
    </row>
    <row r="2582" spans="1:19" ht="45" x14ac:dyDescent="0.25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 s="10" t="s">
        <v>8320</v>
      </c>
      <c r="P2582" t="s">
        <v>8324</v>
      </c>
      <c r="Q2582" s="15">
        <f t="shared" si="120"/>
        <v>42713.941099537042</v>
      </c>
      <c r="R2582" s="17">
        <f t="shared" si="121"/>
        <v>42734.941099537042</v>
      </c>
      <c r="S2582">
        <f t="shared" si="122"/>
        <v>2016</v>
      </c>
    </row>
    <row r="2583" spans="1:19" ht="60" x14ac:dyDescent="0.25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 s="10" t="s">
        <v>8320</v>
      </c>
      <c r="P2583" t="s">
        <v>8324</v>
      </c>
      <c r="Q2583" s="15">
        <f t="shared" si="120"/>
        <v>42603.870520833334</v>
      </c>
      <c r="R2583" s="17">
        <f t="shared" si="121"/>
        <v>42628.870520833334</v>
      </c>
      <c r="S2583">
        <f t="shared" si="122"/>
        <v>2016</v>
      </c>
    </row>
    <row r="2584" spans="1:19" ht="60" x14ac:dyDescent="0.25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 s="10" t="s">
        <v>8320</v>
      </c>
      <c r="P2584" t="s">
        <v>8324</v>
      </c>
      <c r="Q2584" s="15">
        <f t="shared" si="120"/>
        <v>41026.958969907406</v>
      </c>
      <c r="R2584" s="17">
        <f t="shared" si="121"/>
        <v>41056.958969907406</v>
      </c>
      <c r="S2584">
        <f t="shared" si="122"/>
        <v>2012</v>
      </c>
    </row>
    <row r="2585" spans="1:19" ht="60" x14ac:dyDescent="0.25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 s="10" t="s">
        <v>8320</v>
      </c>
      <c r="P2585" t="s">
        <v>8324</v>
      </c>
      <c r="Q2585" s="15">
        <f t="shared" si="120"/>
        <v>40751.753298611111</v>
      </c>
      <c r="R2585" s="17">
        <f t="shared" si="121"/>
        <v>40787.25</v>
      </c>
      <c r="S2585">
        <f t="shared" si="122"/>
        <v>2011</v>
      </c>
    </row>
    <row r="2586" spans="1:19" ht="45" x14ac:dyDescent="0.25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 s="10" t="s">
        <v>8320</v>
      </c>
      <c r="P2586" t="s">
        <v>8324</v>
      </c>
      <c r="Q2586" s="15">
        <f t="shared" si="120"/>
        <v>41887.784062500003</v>
      </c>
      <c r="R2586" s="17">
        <f t="shared" si="121"/>
        <v>41917.784062500003</v>
      </c>
      <c r="S2586">
        <f t="shared" si="122"/>
        <v>2014</v>
      </c>
    </row>
    <row r="2587" spans="1:19" ht="60" x14ac:dyDescent="0.25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 s="10" t="s">
        <v>8320</v>
      </c>
      <c r="P2587" t="s">
        <v>8324</v>
      </c>
      <c r="Q2587" s="15">
        <f t="shared" si="120"/>
        <v>41569.698831018519</v>
      </c>
      <c r="R2587" s="17">
        <f t="shared" si="121"/>
        <v>41599.740497685183</v>
      </c>
      <c r="S2587">
        <f t="shared" si="122"/>
        <v>2013</v>
      </c>
    </row>
    <row r="2588" spans="1:19" ht="60" x14ac:dyDescent="0.25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 s="10" t="s">
        <v>8320</v>
      </c>
      <c r="P2588" t="s">
        <v>8324</v>
      </c>
      <c r="Q2588" s="15">
        <f t="shared" si="120"/>
        <v>41842.031597222223</v>
      </c>
      <c r="R2588" s="17">
        <f t="shared" si="121"/>
        <v>41872.031597222223</v>
      </c>
      <c r="S2588">
        <f t="shared" si="122"/>
        <v>2014</v>
      </c>
    </row>
    <row r="2589" spans="1:19" ht="60" x14ac:dyDescent="0.25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 s="10" t="s">
        <v>8320</v>
      </c>
      <c r="P2589" t="s">
        <v>8324</v>
      </c>
      <c r="Q2589" s="15">
        <f t="shared" si="120"/>
        <v>40304.20003472222</v>
      </c>
      <c r="R2589" s="17">
        <f t="shared" si="121"/>
        <v>40391.166666666664</v>
      </c>
      <c r="S2589">
        <f t="shared" si="122"/>
        <v>2010</v>
      </c>
    </row>
    <row r="2590" spans="1:19" ht="45" x14ac:dyDescent="0.25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 s="10" t="s">
        <v>8320</v>
      </c>
      <c r="P2590" t="s">
        <v>8324</v>
      </c>
      <c r="Q2590" s="15">
        <f t="shared" si="120"/>
        <v>42065.897719907407</v>
      </c>
      <c r="R2590" s="17">
        <f t="shared" si="121"/>
        <v>42095.856053240743</v>
      </c>
      <c r="S2590">
        <f t="shared" si="122"/>
        <v>2015</v>
      </c>
    </row>
    <row r="2591" spans="1:19" ht="60" x14ac:dyDescent="0.25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 s="10" t="s">
        <v>8320</v>
      </c>
      <c r="P2591" t="s">
        <v>8324</v>
      </c>
      <c r="Q2591" s="15">
        <f t="shared" si="120"/>
        <v>42496.981597222228</v>
      </c>
      <c r="R2591" s="17">
        <f t="shared" si="121"/>
        <v>42526.981597222228</v>
      </c>
      <c r="S2591">
        <f t="shared" si="122"/>
        <v>2016</v>
      </c>
    </row>
    <row r="2592" spans="1:19" ht="60" x14ac:dyDescent="0.25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 s="10" t="s">
        <v>8320</v>
      </c>
      <c r="P2592" t="s">
        <v>8324</v>
      </c>
      <c r="Q2592" s="15">
        <f t="shared" si="120"/>
        <v>40431.127650462964</v>
      </c>
      <c r="R2592" s="17">
        <f t="shared" si="121"/>
        <v>40476.127650462964</v>
      </c>
      <c r="S2592">
        <f t="shared" si="122"/>
        <v>2010</v>
      </c>
    </row>
    <row r="2593" spans="1:19" ht="60" x14ac:dyDescent="0.25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 s="10" t="s">
        <v>8320</v>
      </c>
      <c r="P2593" t="s">
        <v>8324</v>
      </c>
      <c r="Q2593" s="15">
        <f t="shared" si="120"/>
        <v>42218.872986111113</v>
      </c>
      <c r="R2593" s="17">
        <f t="shared" si="121"/>
        <v>42244.166666666672</v>
      </c>
      <c r="S2593">
        <f t="shared" si="122"/>
        <v>2015</v>
      </c>
    </row>
    <row r="2594" spans="1:19" ht="60" x14ac:dyDescent="0.25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 s="10" t="s">
        <v>8320</v>
      </c>
      <c r="P2594" t="s">
        <v>8324</v>
      </c>
      <c r="Q2594" s="15">
        <f t="shared" si="120"/>
        <v>41211.688750000001</v>
      </c>
      <c r="R2594" s="17">
        <f t="shared" si="121"/>
        <v>41241.730416666665</v>
      </c>
      <c r="S2594">
        <f t="shared" si="122"/>
        <v>2012</v>
      </c>
    </row>
    <row r="2595" spans="1:19" ht="60" x14ac:dyDescent="0.25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 s="10" t="s">
        <v>8320</v>
      </c>
      <c r="P2595" t="s">
        <v>8324</v>
      </c>
      <c r="Q2595" s="15">
        <f t="shared" si="120"/>
        <v>40878.758217592593</v>
      </c>
      <c r="R2595" s="17">
        <f t="shared" si="121"/>
        <v>40923.758217592593</v>
      </c>
      <c r="S2595">
        <f t="shared" si="122"/>
        <v>2011</v>
      </c>
    </row>
    <row r="2596" spans="1:19" ht="45" x14ac:dyDescent="0.25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 s="10" t="s">
        <v>8320</v>
      </c>
      <c r="P2596" t="s">
        <v>8324</v>
      </c>
      <c r="Q2596" s="15">
        <f t="shared" si="120"/>
        <v>40646.099097222221</v>
      </c>
      <c r="R2596" s="17">
        <f t="shared" si="121"/>
        <v>40691.099097222221</v>
      </c>
      <c r="S2596">
        <f t="shared" si="122"/>
        <v>2011</v>
      </c>
    </row>
    <row r="2597" spans="1:19" ht="45" x14ac:dyDescent="0.25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 s="10" t="s">
        <v>8320</v>
      </c>
      <c r="P2597" t="s">
        <v>8323</v>
      </c>
      <c r="Q2597" s="15">
        <f t="shared" si="120"/>
        <v>42429.84956018519</v>
      </c>
      <c r="R2597" s="17">
        <f t="shared" si="121"/>
        <v>42459.807893518519</v>
      </c>
      <c r="S2597">
        <f t="shared" si="122"/>
        <v>2016</v>
      </c>
    </row>
    <row r="2598" spans="1:19" ht="60" x14ac:dyDescent="0.25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 s="10" t="s">
        <v>8320</v>
      </c>
      <c r="P2598" t="s">
        <v>8323</v>
      </c>
      <c r="Q2598" s="15">
        <f t="shared" si="120"/>
        <v>40291.81150462963</v>
      </c>
      <c r="R2598" s="17">
        <f t="shared" si="121"/>
        <v>40337.799305555556</v>
      </c>
      <c r="S2598">
        <f t="shared" si="122"/>
        <v>2010</v>
      </c>
    </row>
    <row r="2599" spans="1:19" ht="60" x14ac:dyDescent="0.25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 s="10" t="s">
        <v>8320</v>
      </c>
      <c r="P2599" t="s">
        <v>8323</v>
      </c>
      <c r="Q2599" s="15">
        <f t="shared" si="120"/>
        <v>41829.965532407405</v>
      </c>
      <c r="R2599" s="17">
        <f t="shared" si="121"/>
        <v>41881.645833333336</v>
      </c>
      <c r="S2599">
        <f t="shared" si="122"/>
        <v>2014</v>
      </c>
    </row>
    <row r="2600" spans="1:19" ht="45" x14ac:dyDescent="0.25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 s="10" t="s">
        <v>8320</v>
      </c>
      <c r="P2600" t="s">
        <v>8323</v>
      </c>
      <c r="Q2600" s="15">
        <f t="shared" si="120"/>
        <v>41149.796064814815</v>
      </c>
      <c r="R2600" s="17">
        <f t="shared" si="121"/>
        <v>41175.100694444445</v>
      </c>
      <c r="S2600">
        <f t="shared" si="122"/>
        <v>2012</v>
      </c>
    </row>
    <row r="2601" spans="1:19" ht="45" x14ac:dyDescent="0.25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 s="10" t="s">
        <v>8320</v>
      </c>
      <c r="P2601" t="s">
        <v>8323</v>
      </c>
      <c r="Q2601" s="15">
        <f t="shared" si="120"/>
        <v>42342.080289351856</v>
      </c>
      <c r="R2601" s="17">
        <f t="shared" si="121"/>
        <v>42372.080289351856</v>
      </c>
      <c r="S2601">
        <f t="shared" si="122"/>
        <v>2015</v>
      </c>
    </row>
    <row r="2602" spans="1:19" ht="45" x14ac:dyDescent="0.25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 s="10" t="s">
        <v>8320</v>
      </c>
      <c r="P2602" t="s">
        <v>8323</v>
      </c>
      <c r="Q2602" s="15">
        <f t="shared" si="120"/>
        <v>40507.239884259259</v>
      </c>
      <c r="R2602" s="17">
        <f t="shared" si="121"/>
        <v>40567.239884259259</v>
      </c>
      <c r="S2602">
        <f t="shared" si="122"/>
        <v>2010</v>
      </c>
    </row>
    <row r="2603" spans="1:19" ht="30" x14ac:dyDescent="0.25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 s="10" t="s">
        <v>8320</v>
      </c>
      <c r="P2603" t="s">
        <v>8323</v>
      </c>
      <c r="Q2603" s="15">
        <f t="shared" si="120"/>
        <v>41681.189699074072</v>
      </c>
      <c r="R2603" s="17">
        <f t="shared" si="121"/>
        <v>41711.148032407407</v>
      </c>
      <c r="S2603">
        <f t="shared" si="122"/>
        <v>2014</v>
      </c>
    </row>
    <row r="2604" spans="1:19" ht="45" x14ac:dyDescent="0.25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 s="10" t="s">
        <v>8320</v>
      </c>
      <c r="P2604" t="s">
        <v>8323</v>
      </c>
      <c r="Q2604" s="15">
        <f t="shared" si="120"/>
        <v>40767.192395833335</v>
      </c>
      <c r="R2604" s="17">
        <f t="shared" si="121"/>
        <v>40797.192395833335</v>
      </c>
      <c r="S2604">
        <f t="shared" si="122"/>
        <v>2011</v>
      </c>
    </row>
    <row r="2605" spans="1:19" ht="45" x14ac:dyDescent="0.25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 s="10" t="s">
        <v>8320</v>
      </c>
      <c r="P2605" t="s">
        <v>8323</v>
      </c>
      <c r="Q2605" s="15">
        <f t="shared" si="120"/>
        <v>40340.801562499997</v>
      </c>
      <c r="R2605" s="17">
        <f t="shared" si="121"/>
        <v>40386.207638888889</v>
      </c>
      <c r="S2605">
        <f t="shared" si="122"/>
        <v>2010</v>
      </c>
    </row>
    <row r="2606" spans="1:19" ht="60" x14ac:dyDescent="0.25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 s="10" t="s">
        <v>8320</v>
      </c>
      <c r="P2606" t="s">
        <v>8323</v>
      </c>
      <c r="Q2606" s="15">
        <f t="shared" si="120"/>
        <v>41081.69027777778</v>
      </c>
      <c r="R2606" s="17">
        <f t="shared" si="121"/>
        <v>41113.166666666664</v>
      </c>
      <c r="S2606">
        <f t="shared" si="122"/>
        <v>2012</v>
      </c>
    </row>
    <row r="2607" spans="1:19" ht="45" x14ac:dyDescent="0.25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 s="10" t="s">
        <v>8320</v>
      </c>
      <c r="P2607" t="s">
        <v>8323</v>
      </c>
      <c r="Q2607" s="15">
        <f t="shared" si="120"/>
        <v>42737.545358796298</v>
      </c>
      <c r="R2607" s="17">
        <f t="shared" si="121"/>
        <v>42797.545358796298</v>
      </c>
      <c r="S2607">
        <f t="shared" si="122"/>
        <v>2017</v>
      </c>
    </row>
    <row r="2608" spans="1:19" ht="60" x14ac:dyDescent="0.25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 s="10" t="s">
        <v>8320</v>
      </c>
      <c r="P2608" t="s">
        <v>8323</v>
      </c>
      <c r="Q2608" s="15">
        <f t="shared" si="120"/>
        <v>41642.005150462966</v>
      </c>
      <c r="R2608" s="17">
        <f t="shared" si="121"/>
        <v>41663.005150462966</v>
      </c>
      <c r="S2608">
        <f t="shared" si="122"/>
        <v>2014</v>
      </c>
    </row>
    <row r="2609" spans="1:19" ht="45" x14ac:dyDescent="0.25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 s="10" t="s">
        <v>8320</v>
      </c>
      <c r="P2609" t="s">
        <v>8323</v>
      </c>
      <c r="Q2609" s="15">
        <f t="shared" si="120"/>
        <v>41194.109340277777</v>
      </c>
      <c r="R2609" s="17">
        <f t="shared" si="121"/>
        <v>41254.151006944441</v>
      </c>
      <c r="S2609">
        <f t="shared" si="122"/>
        <v>2012</v>
      </c>
    </row>
    <row r="2610" spans="1:19" ht="60" x14ac:dyDescent="0.25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 s="10" t="s">
        <v>8320</v>
      </c>
      <c r="P2610" t="s">
        <v>8323</v>
      </c>
      <c r="Q2610" s="15">
        <f t="shared" si="120"/>
        <v>41004.139108796298</v>
      </c>
      <c r="R2610" s="17">
        <f t="shared" si="121"/>
        <v>41034.139108796298</v>
      </c>
      <c r="S2610">
        <f t="shared" si="122"/>
        <v>2012</v>
      </c>
    </row>
    <row r="2611" spans="1:19" ht="45" x14ac:dyDescent="0.25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 s="10" t="s">
        <v>8320</v>
      </c>
      <c r="P2611" t="s">
        <v>8323</v>
      </c>
      <c r="Q2611" s="15">
        <f t="shared" si="120"/>
        <v>41116.763275462967</v>
      </c>
      <c r="R2611" s="17">
        <f t="shared" si="121"/>
        <v>41146.763275462967</v>
      </c>
      <c r="S2611">
        <f t="shared" si="122"/>
        <v>2012</v>
      </c>
    </row>
    <row r="2612" spans="1:19" ht="45" x14ac:dyDescent="0.25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 s="10" t="s">
        <v>8320</v>
      </c>
      <c r="P2612" t="s">
        <v>8323</v>
      </c>
      <c r="Q2612" s="15">
        <f t="shared" si="120"/>
        <v>40937.679560185185</v>
      </c>
      <c r="R2612" s="17">
        <f t="shared" si="121"/>
        <v>40969.207638888889</v>
      </c>
      <c r="S2612">
        <f t="shared" si="122"/>
        <v>2012</v>
      </c>
    </row>
    <row r="2613" spans="1:19" ht="45" x14ac:dyDescent="0.25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 s="10" t="s">
        <v>8320</v>
      </c>
      <c r="P2613" t="s">
        <v>8323</v>
      </c>
      <c r="Q2613" s="15">
        <f t="shared" si="120"/>
        <v>40434.853402777779</v>
      </c>
      <c r="R2613" s="17">
        <f t="shared" si="121"/>
        <v>40473.208333333336</v>
      </c>
      <c r="S2613">
        <f t="shared" si="122"/>
        <v>2010</v>
      </c>
    </row>
    <row r="2614" spans="1:19" ht="60" x14ac:dyDescent="0.25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 s="10" t="s">
        <v>8320</v>
      </c>
      <c r="P2614" t="s">
        <v>8323</v>
      </c>
      <c r="Q2614" s="15">
        <f t="shared" si="120"/>
        <v>41802.94363425926</v>
      </c>
      <c r="R2614" s="17">
        <f t="shared" si="121"/>
        <v>41834.104166666664</v>
      </c>
      <c r="S2614">
        <f t="shared" si="122"/>
        <v>2014</v>
      </c>
    </row>
    <row r="2615" spans="1:19" ht="60" x14ac:dyDescent="0.25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 s="10" t="s">
        <v>8320</v>
      </c>
      <c r="P2615" t="s">
        <v>8323</v>
      </c>
      <c r="Q2615" s="15">
        <f t="shared" si="120"/>
        <v>41944.916215277779</v>
      </c>
      <c r="R2615" s="17">
        <f t="shared" si="121"/>
        <v>41974.957881944443</v>
      </c>
      <c r="S2615">
        <f t="shared" si="122"/>
        <v>2014</v>
      </c>
    </row>
    <row r="2616" spans="1:19" ht="15.75" x14ac:dyDescent="0.25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 s="10" t="s">
        <v>8320</v>
      </c>
      <c r="P2616" t="s">
        <v>8323</v>
      </c>
      <c r="Q2616" s="15">
        <f t="shared" si="120"/>
        <v>41227.641724537039</v>
      </c>
      <c r="R2616" s="17">
        <f t="shared" si="121"/>
        <v>41262.641724537039</v>
      </c>
      <c r="S2616">
        <f t="shared" si="122"/>
        <v>2012</v>
      </c>
    </row>
    <row r="2617" spans="1:19" ht="45" x14ac:dyDescent="0.25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 s="10" t="s">
        <v>8320</v>
      </c>
      <c r="P2617" t="s">
        <v>8323</v>
      </c>
      <c r="Q2617" s="15">
        <f t="shared" si="120"/>
        <v>41562.67155092593</v>
      </c>
      <c r="R2617" s="17">
        <f t="shared" si="121"/>
        <v>41592.713217592594</v>
      </c>
      <c r="S2617">
        <f t="shared" si="122"/>
        <v>2013</v>
      </c>
    </row>
    <row r="2618" spans="1:19" ht="60" x14ac:dyDescent="0.25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 s="10" t="s">
        <v>8320</v>
      </c>
      <c r="P2618" t="s">
        <v>8323</v>
      </c>
      <c r="Q2618" s="15">
        <f t="shared" si="120"/>
        <v>40847.171018518515</v>
      </c>
      <c r="R2618" s="17">
        <f t="shared" si="121"/>
        <v>40889.212685185186</v>
      </c>
      <c r="S2618">
        <f t="shared" si="122"/>
        <v>2011</v>
      </c>
    </row>
    <row r="2619" spans="1:19" ht="45" x14ac:dyDescent="0.25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 s="10" t="s">
        <v>8320</v>
      </c>
      <c r="P2619" t="s">
        <v>8323</v>
      </c>
      <c r="Q2619" s="15">
        <f t="shared" si="120"/>
        <v>41878.530011574076</v>
      </c>
      <c r="R2619" s="17">
        <f t="shared" si="121"/>
        <v>41913.530011574076</v>
      </c>
      <c r="S2619">
        <f t="shared" si="122"/>
        <v>2014</v>
      </c>
    </row>
    <row r="2620" spans="1:19" ht="60" x14ac:dyDescent="0.25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 s="10" t="s">
        <v>8320</v>
      </c>
      <c r="P2620" t="s">
        <v>8323</v>
      </c>
      <c r="Q2620" s="15">
        <f t="shared" si="120"/>
        <v>41934.959756944445</v>
      </c>
      <c r="R2620" s="17">
        <f t="shared" si="121"/>
        <v>41965.001423611116</v>
      </c>
      <c r="S2620">
        <f t="shared" si="122"/>
        <v>2014</v>
      </c>
    </row>
    <row r="2621" spans="1:19" ht="60" x14ac:dyDescent="0.25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 s="10" t="s">
        <v>8320</v>
      </c>
      <c r="P2621" t="s">
        <v>8323</v>
      </c>
      <c r="Q2621" s="15">
        <f t="shared" si="120"/>
        <v>41288.942928240744</v>
      </c>
      <c r="R2621" s="17">
        <f t="shared" si="121"/>
        <v>41318.942928240744</v>
      </c>
      <c r="S2621">
        <f t="shared" si="122"/>
        <v>2013</v>
      </c>
    </row>
    <row r="2622" spans="1:19" ht="45" x14ac:dyDescent="0.25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 s="10" t="s">
        <v>8320</v>
      </c>
      <c r="P2622" t="s">
        <v>8323</v>
      </c>
      <c r="Q2622" s="15">
        <f t="shared" si="120"/>
        <v>41575.880914351852</v>
      </c>
      <c r="R2622" s="17">
        <f t="shared" si="121"/>
        <v>41605.922581018516</v>
      </c>
      <c r="S2622">
        <f t="shared" si="122"/>
        <v>2013</v>
      </c>
    </row>
    <row r="2623" spans="1:19" ht="60" x14ac:dyDescent="0.25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 s="10" t="s">
        <v>8320</v>
      </c>
      <c r="P2623" t="s">
        <v>8323</v>
      </c>
      <c r="Q2623" s="15">
        <f t="shared" si="120"/>
        <v>40338.02002314815</v>
      </c>
      <c r="R2623" s="17">
        <f t="shared" si="121"/>
        <v>40367.944444444445</v>
      </c>
      <c r="S2623">
        <f t="shared" si="122"/>
        <v>2010</v>
      </c>
    </row>
    <row r="2624" spans="1:19" ht="30" x14ac:dyDescent="0.25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 s="10" t="s">
        <v>8320</v>
      </c>
      <c r="P2624" t="s">
        <v>8323</v>
      </c>
      <c r="Q2624" s="15">
        <f t="shared" si="120"/>
        <v>41013.822858796295</v>
      </c>
      <c r="R2624" s="17">
        <f t="shared" si="121"/>
        <v>41043.822858796295</v>
      </c>
      <c r="S2624">
        <f t="shared" si="122"/>
        <v>2012</v>
      </c>
    </row>
    <row r="2625" spans="1:19" ht="45" x14ac:dyDescent="0.25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 s="10" t="s">
        <v>8320</v>
      </c>
      <c r="P2625" t="s">
        <v>8323</v>
      </c>
      <c r="Q2625" s="15">
        <f t="shared" si="120"/>
        <v>41180.86241898148</v>
      </c>
      <c r="R2625" s="17">
        <f t="shared" si="121"/>
        <v>41231</v>
      </c>
      <c r="S2625">
        <f t="shared" si="122"/>
        <v>2012</v>
      </c>
    </row>
    <row r="2626" spans="1:19" ht="45" x14ac:dyDescent="0.25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 s="10" t="s">
        <v>8320</v>
      </c>
      <c r="P2626" t="s">
        <v>8323</v>
      </c>
      <c r="Q2626" s="15">
        <f t="shared" ref="Q2626:Q2689" si="123">(((J2626/60)/60)/24)+DATE(1970,1,1)</f>
        <v>40978.238067129627</v>
      </c>
      <c r="R2626" s="17">
        <f t="shared" ref="R2626:R2689" si="124">(((I2626/60)/60)/24)+DATE(1970,1,1)</f>
        <v>41008.196400462963</v>
      </c>
      <c r="S2626">
        <f t="shared" ref="S2626:S2689" si="125">YEAR(Q:Q)</f>
        <v>2012</v>
      </c>
    </row>
    <row r="2627" spans="1:19" ht="60" x14ac:dyDescent="0.25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 s="10" t="s">
        <v>8320</v>
      </c>
      <c r="P2627" t="s">
        <v>8323</v>
      </c>
      <c r="Q2627" s="15">
        <f t="shared" si="123"/>
        <v>40312.915578703702</v>
      </c>
      <c r="R2627" s="17">
        <f t="shared" si="124"/>
        <v>40354.897222222222</v>
      </c>
      <c r="S2627">
        <f t="shared" si="125"/>
        <v>2010</v>
      </c>
    </row>
    <row r="2628" spans="1:19" ht="45" x14ac:dyDescent="0.25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 s="10" t="s">
        <v>8320</v>
      </c>
      <c r="P2628" t="s">
        <v>8323</v>
      </c>
      <c r="Q2628" s="15">
        <f t="shared" si="123"/>
        <v>41680.359976851854</v>
      </c>
      <c r="R2628" s="17">
        <f t="shared" si="124"/>
        <v>41714.916666666664</v>
      </c>
      <c r="S2628">
        <f t="shared" si="125"/>
        <v>2014</v>
      </c>
    </row>
    <row r="2629" spans="1:19" ht="45" x14ac:dyDescent="0.25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 s="10" t="s">
        <v>8320</v>
      </c>
      <c r="P2629" t="s">
        <v>8323</v>
      </c>
      <c r="Q2629" s="15">
        <f t="shared" si="123"/>
        <v>41310.969270833331</v>
      </c>
      <c r="R2629" s="17">
        <f t="shared" si="124"/>
        <v>41355.927604166667</v>
      </c>
      <c r="S2629">
        <f t="shared" si="125"/>
        <v>2013</v>
      </c>
    </row>
    <row r="2630" spans="1:19" ht="60" x14ac:dyDescent="0.25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 s="10" t="s">
        <v>8320</v>
      </c>
      <c r="P2630" t="s">
        <v>8323</v>
      </c>
      <c r="Q2630" s="15">
        <f t="shared" si="123"/>
        <v>41711.169085648151</v>
      </c>
      <c r="R2630" s="17">
        <f t="shared" si="124"/>
        <v>41771.169085648151</v>
      </c>
      <c r="S2630">
        <f t="shared" si="125"/>
        <v>2014</v>
      </c>
    </row>
    <row r="2631" spans="1:19" ht="60" x14ac:dyDescent="0.25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 s="10" t="s">
        <v>8320</v>
      </c>
      <c r="P2631" t="s">
        <v>8323</v>
      </c>
      <c r="Q2631" s="15">
        <f t="shared" si="123"/>
        <v>41733.737083333333</v>
      </c>
      <c r="R2631" s="17">
        <f t="shared" si="124"/>
        <v>41763.25</v>
      </c>
      <c r="S2631">
        <f t="shared" si="125"/>
        <v>2014</v>
      </c>
    </row>
    <row r="2632" spans="1:19" ht="60" x14ac:dyDescent="0.25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 s="10" t="s">
        <v>8320</v>
      </c>
      <c r="P2632" t="s">
        <v>8323</v>
      </c>
      <c r="Q2632" s="15">
        <f t="shared" si="123"/>
        <v>42368.333668981482</v>
      </c>
      <c r="R2632" s="17">
        <f t="shared" si="124"/>
        <v>42398.333668981482</v>
      </c>
      <c r="S2632">
        <f t="shared" si="125"/>
        <v>2015</v>
      </c>
    </row>
    <row r="2633" spans="1:19" ht="45" x14ac:dyDescent="0.25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 s="10" t="s">
        <v>8320</v>
      </c>
      <c r="P2633" t="s">
        <v>8323</v>
      </c>
      <c r="Q2633" s="15">
        <f t="shared" si="123"/>
        <v>40883.024178240739</v>
      </c>
      <c r="R2633" s="17">
        <f t="shared" si="124"/>
        <v>40926.833333333336</v>
      </c>
      <c r="S2633">
        <f t="shared" si="125"/>
        <v>2011</v>
      </c>
    </row>
    <row r="2634" spans="1:19" ht="45" x14ac:dyDescent="0.25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 s="10" t="s">
        <v>8320</v>
      </c>
      <c r="P2634" t="s">
        <v>8323</v>
      </c>
      <c r="Q2634" s="15">
        <f t="shared" si="123"/>
        <v>41551.798113425924</v>
      </c>
      <c r="R2634" s="17">
        <f t="shared" si="124"/>
        <v>41581.839780092596</v>
      </c>
      <c r="S2634">
        <f t="shared" si="125"/>
        <v>2013</v>
      </c>
    </row>
    <row r="2635" spans="1:19" ht="45" x14ac:dyDescent="0.25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 s="10" t="s">
        <v>8320</v>
      </c>
      <c r="P2635" t="s">
        <v>8323</v>
      </c>
      <c r="Q2635" s="15">
        <f t="shared" si="123"/>
        <v>41124.479722222226</v>
      </c>
      <c r="R2635" s="17">
        <f t="shared" si="124"/>
        <v>41154.479722222226</v>
      </c>
      <c r="S2635">
        <f t="shared" si="125"/>
        <v>2012</v>
      </c>
    </row>
    <row r="2636" spans="1:19" ht="60" x14ac:dyDescent="0.25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 s="10" t="s">
        <v>8320</v>
      </c>
      <c r="P2636" t="s">
        <v>8323</v>
      </c>
      <c r="Q2636" s="15">
        <f t="shared" si="123"/>
        <v>41416.763171296298</v>
      </c>
      <c r="R2636" s="17">
        <f t="shared" si="124"/>
        <v>41455.831944444442</v>
      </c>
      <c r="S2636">
        <f t="shared" si="125"/>
        <v>2013</v>
      </c>
    </row>
    <row r="2637" spans="1:19" ht="45" x14ac:dyDescent="0.25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 s="10" t="s">
        <v>8314</v>
      </c>
      <c r="P2637" t="s">
        <v>8316</v>
      </c>
      <c r="Q2637" s="15">
        <f t="shared" si="123"/>
        <v>42182.008402777778</v>
      </c>
      <c r="R2637" s="17">
        <f t="shared" si="124"/>
        <v>42227.008402777778</v>
      </c>
      <c r="S2637">
        <f t="shared" si="125"/>
        <v>2015</v>
      </c>
    </row>
    <row r="2638" spans="1:19" ht="60" x14ac:dyDescent="0.25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 s="10" t="s">
        <v>8314</v>
      </c>
      <c r="P2638" t="s">
        <v>8316</v>
      </c>
      <c r="Q2638" s="15">
        <f t="shared" si="123"/>
        <v>42746.096585648149</v>
      </c>
      <c r="R2638" s="17">
        <f t="shared" si="124"/>
        <v>42776.096585648149</v>
      </c>
      <c r="S2638">
        <f t="shared" si="125"/>
        <v>2017</v>
      </c>
    </row>
    <row r="2639" spans="1:19" ht="60" x14ac:dyDescent="0.25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 s="10" t="s">
        <v>8314</v>
      </c>
      <c r="P2639" t="s">
        <v>8316</v>
      </c>
      <c r="Q2639" s="15">
        <f t="shared" si="123"/>
        <v>42382.843287037031</v>
      </c>
      <c r="R2639" s="17">
        <f t="shared" si="124"/>
        <v>42418.843287037031</v>
      </c>
      <c r="S2639">
        <f t="shared" si="125"/>
        <v>2016</v>
      </c>
    </row>
    <row r="2640" spans="1:19" ht="30" x14ac:dyDescent="0.25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 s="10" t="s">
        <v>8314</v>
      </c>
      <c r="P2640" t="s">
        <v>8316</v>
      </c>
      <c r="Q2640" s="15">
        <f t="shared" si="123"/>
        <v>42673.66788194445</v>
      </c>
      <c r="R2640" s="17">
        <f t="shared" si="124"/>
        <v>42703.709548611107</v>
      </c>
      <c r="S2640">
        <f t="shared" si="125"/>
        <v>2016</v>
      </c>
    </row>
    <row r="2641" spans="1:19" ht="45" x14ac:dyDescent="0.25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 s="10" t="s">
        <v>8314</v>
      </c>
      <c r="P2641" t="s">
        <v>8316</v>
      </c>
      <c r="Q2641" s="15">
        <f t="shared" si="123"/>
        <v>42444.583912037036</v>
      </c>
      <c r="R2641" s="17">
        <f t="shared" si="124"/>
        <v>42478.583333333328</v>
      </c>
      <c r="S2641">
        <f t="shared" si="125"/>
        <v>2016</v>
      </c>
    </row>
    <row r="2642" spans="1:19" ht="45" x14ac:dyDescent="0.25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 s="10" t="s">
        <v>8314</v>
      </c>
      <c r="P2642" t="s">
        <v>8316</v>
      </c>
      <c r="Q2642" s="15">
        <f t="shared" si="123"/>
        <v>42732.872986111113</v>
      </c>
      <c r="R2642" s="17">
        <f t="shared" si="124"/>
        <v>42784.999305555553</v>
      </c>
      <c r="S2642">
        <f t="shared" si="125"/>
        <v>2016</v>
      </c>
    </row>
    <row r="2643" spans="1:19" ht="45" x14ac:dyDescent="0.25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 s="10" t="s">
        <v>8314</v>
      </c>
      <c r="P2643" t="s">
        <v>8316</v>
      </c>
      <c r="Q2643" s="15">
        <f t="shared" si="123"/>
        <v>42592.750555555554</v>
      </c>
      <c r="R2643" s="17">
        <f t="shared" si="124"/>
        <v>42622.750555555554</v>
      </c>
      <c r="S2643">
        <f t="shared" si="125"/>
        <v>2016</v>
      </c>
    </row>
    <row r="2644" spans="1:19" ht="60" x14ac:dyDescent="0.25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 s="10" t="s">
        <v>8314</v>
      </c>
      <c r="P2644" t="s">
        <v>8316</v>
      </c>
      <c r="Q2644" s="15">
        <f t="shared" si="123"/>
        <v>42491.781319444446</v>
      </c>
      <c r="R2644" s="17">
        <f t="shared" si="124"/>
        <v>42551.781319444446</v>
      </c>
      <c r="S2644">
        <f t="shared" si="125"/>
        <v>2016</v>
      </c>
    </row>
    <row r="2645" spans="1:19" ht="60" x14ac:dyDescent="0.25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 s="10" t="s">
        <v>8314</v>
      </c>
      <c r="P2645" t="s">
        <v>8316</v>
      </c>
      <c r="Q2645" s="15">
        <f t="shared" si="123"/>
        <v>42411.828287037039</v>
      </c>
      <c r="R2645" s="17">
        <f t="shared" si="124"/>
        <v>42441.828287037039</v>
      </c>
      <c r="S2645">
        <f t="shared" si="125"/>
        <v>2016</v>
      </c>
    </row>
    <row r="2646" spans="1:19" ht="45" x14ac:dyDescent="0.25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 s="10" t="s">
        <v>8314</v>
      </c>
      <c r="P2646" t="s">
        <v>8316</v>
      </c>
      <c r="Q2646" s="15">
        <f t="shared" si="123"/>
        <v>42361.043703703705</v>
      </c>
      <c r="R2646" s="17">
        <f t="shared" si="124"/>
        <v>42421.043703703705</v>
      </c>
      <c r="S2646">
        <f t="shared" si="125"/>
        <v>2015</v>
      </c>
    </row>
    <row r="2647" spans="1:19" ht="45" x14ac:dyDescent="0.25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 s="10" t="s">
        <v>8314</v>
      </c>
      <c r="P2647" t="s">
        <v>8316</v>
      </c>
      <c r="Q2647" s="15">
        <f t="shared" si="123"/>
        <v>42356.750706018516</v>
      </c>
      <c r="R2647" s="17">
        <f t="shared" si="124"/>
        <v>42386.750706018516</v>
      </c>
      <c r="S2647">
        <f t="shared" si="125"/>
        <v>2015</v>
      </c>
    </row>
    <row r="2648" spans="1:19" ht="15.75" x14ac:dyDescent="0.25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 s="10" t="s">
        <v>8314</v>
      </c>
      <c r="P2648" t="s">
        <v>8316</v>
      </c>
      <c r="Q2648" s="15">
        <f t="shared" si="123"/>
        <v>42480.653611111105</v>
      </c>
      <c r="R2648" s="17">
        <f t="shared" si="124"/>
        <v>42525.653611111105</v>
      </c>
      <c r="S2648">
        <f t="shared" si="125"/>
        <v>2016</v>
      </c>
    </row>
    <row r="2649" spans="1:19" ht="30" x14ac:dyDescent="0.25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 s="10" t="s">
        <v>8314</v>
      </c>
      <c r="P2649" t="s">
        <v>8316</v>
      </c>
      <c r="Q2649" s="15">
        <f t="shared" si="123"/>
        <v>42662.613564814819</v>
      </c>
      <c r="R2649" s="17">
        <f t="shared" si="124"/>
        <v>42692.655231481483</v>
      </c>
      <c r="S2649">
        <f t="shared" si="125"/>
        <v>2016</v>
      </c>
    </row>
    <row r="2650" spans="1:19" ht="45" x14ac:dyDescent="0.25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 s="10" t="s">
        <v>8314</v>
      </c>
      <c r="P2650" t="s">
        <v>8316</v>
      </c>
      <c r="Q2650" s="15">
        <f t="shared" si="123"/>
        <v>41999.164340277777</v>
      </c>
      <c r="R2650" s="17">
        <f t="shared" si="124"/>
        <v>42029.164340277777</v>
      </c>
      <c r="S2650">
        <f t="shared" si="125"/>
        <v>2014</v>
      </c>
    </row>
    <row r="2651" spans="1:19" ht="45" x14ac:dyDescent="0.25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 s="10" t="s">
        <v>8314</v>
      </c>
      <c r="P2651" t="s">
        <v>8316</v>
      </c>
      <c r="Q2651" s="15">
        <f t="shared" si="123"/>
        <v>42194.833784722221</v>
      </c>
      <c r="R2651" s="17">
        <f t="shared" si="124"/>
        <v>42236.833784722221</v>
      </c>
      <c r="S2651">
        <f t="shared" si="125"/>
        <v>2015</v>
      </c>
    </row>
    <row r="2652" spans="1:19" ht="45" x14ac:dyDescent="0.25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 s="10" t="s">
        <v>8314</v>
      </c>
      <c r="P2652" t="s">
        <v>8316</v>
      </c>
      <c r="Q2652" s="15">
        <f t="shared" si="123"/>
        <v>42586.295138888891</v>
      </c>
      <c r="R2652" s="17">
        <f t="shared" si="124"/>
        <v>42626.295138888891</v>
      </c>
      <c r="S2652">
        <f t="shared" si="125"/>
        <v>2016</v>
      </c>
    </row>
    <row r="2653" spans="1:19" ht="60" x14ac:dyDescent="0.25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 s="10" t="s">
        <v>8314</v>
      </c>
      <c r="P2653" t="s">
        <v>8316</v>
      </c>
      <c r="Q2653" s="15">
        <f t="shared" si="123"/>
        <v>42060.913877314815</v>
      </c>
      <c r="R2653" s="17">
        <f t="shared" si="124"/>
        <v>42120.872210648144</v>
      </c>
      <c r="S2653">
        <f t="shared" si="125"/>
        <v>2015</v>
      </c>
    </row>
    <row r="2654" spans="1:19" ht="30" x14ac:dyDescent="0.25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 s="10" t="s">
        <v>8314</v>
      </c>
      <c r="P2654" t="s">
        <v>8316</v>
      </c>
      <c r="Q2654" s="15">
        <f t="shared" si="123"/>
        <v>42660.552465277782</v>
      </c>
      <c r="R2654" s="17">
        <f t="shared" si="124"/>
        <v>42691.594131944439</v>
      </c>
      <c r="S2654">
        <f t="shared" si="125"/>
        <v>2016</v>
      </c>
    </row>
    <row r="2655" spans="1:19" ht="60" x14ac:dyDescent="0.25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 s="10" t="s">
        <v>8314</v>
      </c>
      <c r="P2655" t="s">
        <v>8316</v>
      </c>
      <c r="Q2655" s="15">
        <f t="shared" si="123"/>
        <v>42082.802812499998</v>
      </c>
      <c r="R2655" s="17">
        <f t="shared" si="124"/>
        <v>42104.207638888889</v>
      </c>
      <c r="S2655">
        <f t="shared" si="125"/>
        <v>2015</v>
      </c>
    </row>
    <row r="2656" spans="1:19" ht="60" x14ac:dyDescent="0.25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 s="10" t="s">
        <v>8314</v>
      </c>
      <c r="P2656" t="s">
        <v>8316</v>
      </c>
      <c r="Q2656" s="15">
        <f t="shared" si="123"/>
        <v>41993.174363425926</v>
      </c>
      <c r="R2656" s="17">
        <f t="shared" si="124"/>
        <v>42023.174363425926</v>
      </c>
      <c r="S2656">
        <f t="shared" si="125"/>
        <v>2014</v>
      </c>
    </row>
    <row r="2657" spans="1:19" ht="45" x14ac:dyDescent="0.25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 s="10" t="s">
        <v>8314</v>
      </c>
      <c r="P2657" t="s">
        <v>8316</v>
      </c>
      <c r="Q2657" s="15">
        <f t="shared" si="123"/>
        <v>42766.626793981486</v>
      </c>
      <c r="R2657" s="17">
        <f t="shared" si="124"/>
        <v>42808.585127314815</v>
      </c>
      <c r="S2657">
        <f t="shared" si="125"/>
        <v>2017</v>
      </c>
    </row>
    <row r="2658" spans="1:19" ht="45" x14ac:dyDescent="0.25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 s="10" t="s">
        <v>8314</v>
      </c>
      <c r="P2658" t="s">
        <v>8316</v>
      </c>
      <c r="Q2658" s="15">
        <f t="shared" si="123"/>
        <v>42740.693692129629</v>
      </c>
      <c r="R2658" s="17">
        <f t="shared" si="124"/>
        <v>42786.791666666672</v>
      </c>
      <c r="S2658">
        <f t="shared" si="125"/>
        <v>2017</v>
      </c>
    </row>
    <row r="2659" spans="1:19" ht="60" x14ac:dyDescent="0.25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 s="10" t="s">
        <v>8314</v>
      </c>
      <c r="P2659" t="s">
        <v>8316</v>
      </c>
      <c r="Q2659" s="15">
        <f t="shared" si="123"/>
        <v>42373.712418981479</v>
      </c>
      <c r="R2659" s="17">
        <f t="shared" si="124"/>
        <v>42411.712418981479</v>
      </c>
      <c r="S2659">
        <f t="shared" si="125"/>
        <v>2016</v>
      </c>
    </row>
    <row r="2660" spans="1:19" ht="30" x14ac:dyDescent="0.25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 s="10" t="s">
        <v>8314</v>
      </c>
      <c r="P2660" t="s">
        <v>8316</v>
      </c>
      <c r="Q2660" s="15">
        <f t="shared" si="123"/>
        <v>42625.635636574079</v>
      </c>
      <c r="R2660" s="17">
        <f t="shared" si="124"/>
        <v>42660.635636574079</v>
      </c>
      <c r="S2660">
        <f t="shared" si="125"/>
        <v>2016</v>
      </c>
    </row>
    <row r="2661" spans="1:19" ht="60" x14ac:dyDescent="0.25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 s="10" t="s">
        <v>8314</v>
      </c>
      <c r="P2661" t="s">
        <v>8316</v>
      </c>
      <c r="Q2661" s="15">
        <f t="shared" si="123"/>
        <v>42208.628692129627</v>
      </c>
      <c r="R2661" s="17">
        <f t="shared" si="124"/>
        <v>42248.628692129627</v>
      </c>
      <c r="S2661">
        <f t="shared" si="125"/>
        <v>2015</v>
      </c>
    </row>
    <row r="2662" spans="1:19" ht="60" x14ac:dyDescent="0.25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 s="10" t="s">
        <v>8314</v>
      </c>
      <c r="P2662" t="s">
        <v>8316</v>
      </c>
      <c r="Q2662" s="15">
        <f t="shared" si="123"/>
        <v>42637.016736111109</v>
      </c>
      <c r="R2662" s="17">
        <f t="shared" si="124"/>
        <v>42669.165972222225</v>
      </c>
      <c r="S2662">
        <f t="shared" si="125"/>
        <v>2016</v>
      </c>
    </row>
    <row r="2663" spans="1:19" ht="45" x14ac:dyDescent="0.25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 s="10" t="s">
        <v>8314</v>
      </c>
      <c r="P2663" t="s">
        <v>8316</v>
      </c>
      <c r="Q2663" s="15">
        <f t="shared" si="123"/>
        <v>42619.635787037041</v>
      </c>
      <c r="R2663" s="17">
        <f t="shared" si="124"/>
        <v>42649.635787037041</v>
      </c>
      <c r="S2663">
        <f t="shared" si="125"/>
        <v>2016</v>
      </c>
    </row>
    <row r="2664" spans="1:19" ht="45" x14ac:dyDescent="0.25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 s="10" t="s">
        <v>8314</v>
      </c>
      <c r="P2664" t="s">
        <v>8316</v>
      </c>
      <c r="Q2664" s="15">
        <f t="shared" si="123"/>
        <v>42422.254328703704</v>
      </c>
      <c r="R2664" s="17">
        <f t="shared" si="124"/>
        <v>42482.21266203704</v>
      </c>
      <c r="S2664">
        <f t="shared" si="125"/>
        <v>2016</v>
      </c>
    </row>
    <row r="2665" spans="1:19" ht="60" x14ac:dyDescent="0.25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 s="10" t="s">
        <v>8314</v>
      </c>
      <c r="P2665" t="s">
        <v>8316</v>
      </c>
      <c r="Q2665" s="15">
        <f t="shared" si="123"/>
        <v>41836.847615740742</v>
      </c>
      <c r="R2665" s="17">
        <f t="shared" si="124"/>
        <v>41866.847615740742</v>
      </c>
      <c r="S2665">
        <f t="shared" si="125"/>
        <v>2014</v>
      </c>
    </row>
    <row r="2666" spans="1:19" ht="30" x14ac:dyDescent="0.25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 s="10" t="s">
        <v>8314</v>
      </c>
      <c r="P2666" t="s">
        <v>8316</v>
      </c>
      <c r="Q2666" s="15">
        <f t="shared" si="123"/>
        <v>42742.30332175926</v>
      </c>
      <c r="R2666" s="17">
        <f t="shared" si="124"/>
        <v>42775.30332175926</v>
      </c>
      <c r="S2666">
        <f t="shared" si="125"/>
        <v>2017</v>
      </c>
    </row>
    <row r="2667" spans="1:19" ht="60" x14ac:dyDescent="0.25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 s="10" t="s">
        <v>8314</v>
      </c>
      <c r="P2667" t="s">
        <v>8316</v>
      </c>
      <c r="Q2667" s="15">
        <f t="shared" si="123"/>
        <v>42721.220520833333</v>
      </c>
      <c r="R2667" s="17">
        <f t="shared" si="124"/>
        <v>42758.207638888889</v>
      </c>
      <c r="S2667">
        <f t="shared" si="125"/>
        <v>2016</v>
      </c>
    </row>
    <row r="2668" spans="1:19" ht="60" x14ac:dyDescent="0.25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 s="10" t="s">
        <v>8314</v>
      </c>
      <c r="P2668" t="s">
        <v>8316</v>
      </c>
      <c r="Q2668" s="15">
        <f t="shared" si="123"/>
        <v>42111.709027777775</v>
      </c>
      <c r="R2668" s="17">
        <f t="shared" si="124"/>
        <v>42156.709027777775</v>
      </c>
      <c r="S2668">
        <f t="shared" si="125"/>
        <v>2015</v>
      </c>
    </row>
    <row r="2669" spans="1:19" ht="45" x14ac:dyDescent="0.25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 s="10" t="s">
        <v>8314</v>
      </c>
      <c r="P2669" t="s">
        <v>8316</v>
      </c>
      <c r="Q2669" s="15">
        <f t="shared" si="123"/>
        <v>41856.865717592591</v>
      </c>
      <c r="R2669" s="17">
        <f t="shared" si="124"/>
        <v>41886.290972222225</v>
      </c>
      <c r="S2669">
        <f t="shared" si="125"/>
        <v>2014</v>
      </c>
    </row>
    <row r="2670" spans="1:19" ht="60" x14ac:dyDescent="0.25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 s="10" t="s">
        <v>8314</v>
      </c>
      <c r="P2670" t="s">
        <v>8316</v>
      </c>
      <c r="Q2670" s="15">
        <f t="shared" si="123"/>
        <v>42257.014965277776</v>
      </c>
      <c r="R2670" s="17">
        <f t="shared" si="124"/>
        <v>42317.056631944448</v>
      </c>
      <c r="S2670">
        <f t="shared" si="125"/>
        <v>2015</v>
      </c>
    </row>
    <row r="2671" spans="1:19" ht="45" x14ac:dyDescent="0.25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 s="10" t="s">
        <v>8314</v>
      </c>
      <c r="P2671" t="s">
        <v>8316</v>
      </c>
      <c r="Q2671" s="15">
        <f t="shared" si="123"/>
        <v>42424.749490740738</v>
      </c>
      <c r="R2671" s="17">
        <f t="shared" si="124"/>
        <v>42454.707824074074</v>
      </c>
      <c r="S2671">
        <f t="shared" si="125"/>
        <v>2016</v>
      </c>
    </row>
    <row r="2672" spans="1:19" ht="60" x14ac:dyDescent="0.25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 s="10" t="s">
        <v>8314</v>
      </c>
      <c r="P2672" t="s">
        <v>8316</v>
      </c>
      <c r="Q2672" s="15">
        <f t="shared" si="123"/>
        <v>42489.696585648147</v>
      </c>
      <c r="R2672" s="17">
        <f t="shared" si="124"/>
        <v>42549.696585648147</v>
      </c>
      <c r="S2672">
        <f t="shared" si="125"/>
        <v>2016</v>
      </c>
    </row>
    <row r="2673" spans="1:19" ht="60" x14ac:dyDescent="0.25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 s="10" t="s">
        <v>8314</v>
      </c>
      <c r="P2673" t="s">
        <v>8316</v>
      </c>
      <c r="Q2673" s="15">
        <f t="shared" si="123"/>
        <v>42185.058993055558</v>
      </c>
      <c r="R2673" s="17">
        <f t="shared" si="124"/>
        <v>42230.058993055558</v>
      </c>
      <c r="S2673">
        <f t="shared" si="125"/>
        <v>2015</v>
      </c>
    </row>
    <row r="2674" spans="1:19" ht="60" x14ac:dyDescent="0.25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 s="10" t="s">
        <v>8314</v>
      </c>
      <c r="P2674" t="s">
        <v>8316</v>
      </c>
      <c r="Q2674" s="15">
        <f t="shared" si="123"/>
        <v>42391.942094907412</v>
      </c>
      <c r="R2674" s="17">
        <f t="shared" si="124"/>
        <v>42421.942094907412</v>
      </c>
      <c r="S2674">
        <f t="shared" si="125"/>
        <v>2016</v>
      </c>
    </row>
    <row r="2675" spans="1:19" ht="45" x14ac:dyDescent="0.25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 s="10" t="s">
        <v>8314</v>
      </c>
      <c r="P2675" t="s">
        <v>8316</v>
      </c>
      <c r="Q2675" s="15">
        <f t="shared" si="123"/>
        <v>42395.309039351851</v>
      </c>
      <c r="R2675" s="17">
        <f t="shared" si="124"/>
        <v>42425.309039351851</v>
      </c>
      <c r="S2675">
        <f t="shared" si="125"/>
        <v>2016</v>
      </c>
    </row>
    <row r="2676" spans="1:19" ht="60" x14ac:dyDescent="0.25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 s="10" t="s">
        <v>8314</v>
      </c>
      <c r="P2676" t="s">
        <v>8316</v>
      </c>
      <c r="Q2676" s="15">
        <f t="shared" si="123"/>
        <v>42506.416990740734</v>
      </c>
      <c r="R2676" s="17">
        <f t="shared" si="124"/>
        <v>42541.790972222225</v>
      </c>
      <c r="S2676">
        <f t="shared" si="125"/>
        <v>2016</v>
      </c>
    </row>
    <row r="2677" spans="1:19" ht="60" x14ac:dyDescent="0.25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 s="10" t="s">
        <v>8314</v>
      </c>
      <c r="P2677" t="s">
        <v>8316</v>
      </c>
      <c r="Q2677" s="15">
        <f t="shared" si="123"/>
        <v>41928.904189814813</v>
      </c>
      <c r="R2677" s="17">
        <f t="shared" si="124"/>
        <v>41973.945856481485</v>
      </c>
      <c r="S2677">
        <f t="shared" si="125"/>
        <v>2014</v>
      </c>
    </row>
    <row r="2678" spans="1:19" ht="60" x14ac:dyDescent="0.25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 s="10" t="s">
        <v>8314</v>
      </c>
      <c r="P2678" t="s">
        <v>8316</v>
      </c>
      <c r="Q2678" s="15">
        <f t="shared" si="123"/>
        <v>41830.947013888886</v>
      </c>
      <c r="R2678" s="17">
        <f t="shared" si="124"/>
        <v>41860.947013888886</v>
      </c>
      <c r="S2678">
        <f t="shared" si="125"/>
        <v>2014</v>
      </c>
    </row>
    <row r="2679" spans="1:19" ht="45" x14ac:dyDescent="0.25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 s="10" t="s">
        <v>8314</v>
      </c>
      <c r="P2679" t="s">
        <v>8316</v>
      </c>
      <c r="Q2679" s="15">
        <f t="shared" si="123"/>
        <v>42615.753310185188</v>
      </c>
      <c r="R2679" s="17">
        <f t="shared" si="124"/>
        <v>42645.753310185188</v>
      </c>
      <c r="S2679">
        <f t="shared" si="125"/>
        <v>2016</v>
      </c>
    </row>
    <row r="2680" spans="1:19" ht="60" x14ac:dyDescent="0.25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 s="10" t="s">
        <v>8314</v>
      </c>
      <c r="P2680" t="s">
        <v>8316</v>
      </c>
      <c r="Q2680" s="15">
        <f t="shared" si="123"/>
        <v>42574.667650462965</v>
      </c>
      <c r="R2680" s="17">
        <f t="shared" si="124"/>
        <v>42605.870833333334</v>
      </c>
      <c r="S2680">
        <f t="shared" si="125"/>
        <v>2016</v>
      </c>
    </row>
    <row r="2681" spans="1:19" ht="90" x14ac:dyDescent="0.25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 s="10" t="s">
        <v>8314</v>
      </c>
      <c r="P2681" t="s">
        <v>8316</v>
      </c>
      <c r="Q2681" s="15">
        <f t="shared" si="123"/>
        <v>42061.11583333333</v>
      </c>
      <c r="R2681" s="17">
        <f t="shared" si="124"/>
        <v>42091.074166666673</v>
      </c>
      <c r="S2681">
        <f t="shared" si="125"/>
        <v>2015</v>
      </c>
    </row>
    <row r="2682" spans="1:19" ht="60" x14ac:dyDescent="0.25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 s="10" t="s">
        <v>8314</v>
      </c>
      <c r="P2682" t="s">
        <v>8316</v>
      </c>
      <c r="Q2682" s="15">
        <f t="shared" si="123"/>
        <v>42339.967708333337</v>
      </c>
      <c r="R2682" s="17">
        <f t="shared" si="124"/>
        <v>42369.958333333328</v>
      </c>
      <c r="S2682">
        <f t="shared" si="125"/>
        <v>2015</v>
      </c>
    </row>
    <row r="2683" spans="1:19" ht="60" x14ac:dyDescent="0.2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 s="10" t="s">
        <v>8314</v>
      </c>
      <c r="P2683" t="s">
        <v>8316</v>
      </c>
      <c r="Q2683" s="15">
        <f t="shared" si="123"/>
        <v>42324.767361111109</v>
      </c>
      <c r="R2683" s="17">
        <f t="shared" si="124"/>
        <v>42379</v>
      </c>
      <c r="S2683">
        <f t="shared" si="125"/>
        <v>2015</v>
      </c>
    </row>
    <row r="2684" spans="1:19" ht="45" x14ac:dyDescent="0.25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 s="10" t="s">
        <v>8314</v>
      </c>
      <c r="P2684" t="s">
        <v>8316</v>
      </c>
      <c r="Q2684" s="15">
        <f t="shared" si="123"/>
        <v>41773.294560185182</v>
      </c>
      <c r="R2684" s="17">
        <f t="shared" si="124"/>
        <v>41813.294560185182</v>
      </c>
      <c r="S2684">
        <f t="shared" si="125"/>
        <v>2014</v>
      </c>
    </row>
    <row r="2685" spans="1:19" ht="60" x14ac:dyDescent="0.25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 s="10" t="s">
        <v>8314</v>
      </c>
      <c r="P2685" t="s">
        <v>8316</v>
      </c>
      <c r="Q2685" s="15">
        <f t="shared" si="123"/>
        <v>42614.356770833328</v>
      </c>
      <c r="R2685" s="17">
        <f t="shared" si="124"/>
        <v>42644.356770833328</v>
      </c>
      <c r="S2685">
        <f t="shared" si="125"/>
        <v>2016</v>
      </c>
    </row>
    <row r="2686" spans="1:19" ht="30" x14ac:dyDescent="0.25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 s="10" t="s">
        <v>8314</v>
      </c>
      <c r="P2686" t="s">
        <v>8316</v>
      </c>
      <c r="Q2686" s="15">
        <f t="shared" si="123"/>
        <v>42611.933969907404</v>
      </c>
      <c r="R2686" s="17">
        <f t="shared" si="124"/>
        <v>42641.933969907404</v>
      </c>
      <c r="S2686">
        <f t="shared" si="125"/>
        <v>2016</v>
      </c>
    </row>
    <row r="2687" spans="1:19" ht="60" x14ac:dyDescent="0.25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 s="10" t="s">
        <v>8314</v>
      </c>
      <c r="P2687" t="s">
        <v>8316</v>
      </c>
      <c r="Q2687" s="15">
        <f t="shared" si="123"/>
        <v>41855.784305555557</v>
      </c>
      <c r="R2687" s="17">
        <f t="shared" si="124"/>
        <v>41885.784305555557</v>
      </c>
      <c r="S2687">
        <f t="shared" si="125"/>
        <v>2014</v>
      </c>
    </row>
    <row r="2688" spans="1:19" ht="75" x14ac:dyDescent="0.25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 s="10" t="s">
        <v>8314</v>
      </c>
      <c r="P2688" t="s">
        <v>8316</v>
      </c>
      <c r="Q2688" s="15">
        <f t="shared" si="123"/>
        <v>42538.75680555556</v>
      </c>
      <c r="R2688" s="17">
        <f t="shared" si="124"/>
        <v>42563.785416666666</v>
      </c>
      <c r="S2688">
        <f t="shared" si="125"/>
        <v>2016</v>
      </c>
    </row>
    <row r="2689" spans="1:19" ht="45" x14ac:dyDescent="0.25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 s="10" t="s">
        <v>8314</v>
      </c>
      <c r="P2689" t="s">
        <v>8316</v>
      </c>
      <c r="Q2689" s="15">
        <f t="shared" si="123"/>
        <v>42437.924988425926</v>
      </c>
      <c r="R2689" s="17">
        <f t="shared" si="124"/>
        <v>42497.883321759262</v>
      </c>
      <c r="S2689">
        <f t="shared" si="125"/>
        <v>2016</v>
      </c>
    </row>
    <row r="2690" spans="1:19" ht="45" x14ac:dyDescent="0.25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 s="10" t="s">
        <v>8314</v>
      </c>
      <c r="P2690" t="s">
        <v>8316</v>
      </c>
      <c r="Q2690" s="15">
        <f t="shared" ref="Q2690:Q2753" si="126">(((J2690/60)/60)/24)+DATE(1970,1,1)</f>
        <v>42652.964907407411</v>
      </c>
      <c r="R2690" s="17">
        <f t="shared" ref="R2690:R2753" si="127">(((I2690/60)/60)/24)+DATE(1970,1,1)</f>
        <v>42686.208333333328</v>
      </c>
      <c r="S2690">
        <f t="shared" ref="S2690:S2753" si="128">YEAR(Q:Q)</f>
        <v>2016</v>
      </c>
    </row>
    <row r="2691" spans="1:19" ht="60" x14ac:dyDescent="0.25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 s="10" t="s">
        <v>8314</v>
      </c>
      <c r="P2691" t="s">
        <v>8316</v>
      </c>
      <c r="Q2691" s="15">
        <f t="shared" si="126"/>
        <v>41921.263078703705</v>
      </c>
      <c r="R2691" s="17">
        <f t="shared" si="127"/>
        <v>41973.957638888889</v>
      </c>
      <c r="S2691">
        <f t="shared" si="128"/>
        <v>2014</v>
      </c>
    </row>
    <row r="2692" spans="1:19" ht="60" x14ac:dyDescent="0.25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 s="10" t="s">
        <v>8314</v>
      </c>
      <c r="P2692" t="s">
        <v>8316</v>
      </c>
      <c r="Q2692" s="15">
        <f t="shared" si="126"/>
        <v>41947.940740740742</v>
      </c>
      <c r="R2692" s="17">
        <f t="shared" si="127"/>
        <v>41972.666666666672</v>
      </c>
      <c r="S2692">
        <f t="shared" si="128"/>
        <v>2014</v>
      </c>
    </row>
    <row r="2693" spans="1:19" ht="45" x14ac:dyDescent="0.25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 s="10" t="s">
        <v>8314</v>
      </c>
      <c r="P2693" t="s">
        <v>8316</v>
      </c>
      <c r="Q2693" s="15">
        <f t="shared" si="126"/>
        <v>41817.866435185184</v>
      </c>
      <c r="R2693" s="17">
        <f t="shared" si="127"/>
        <v>41847.643750000003</v>
      </c>
      <c r="S2693">
        <f t="shared" si="128"/>
        <v>2014</v>
      </c>
    </row>
    <row r="2694" spans="1:19" ht="30" x14ac:dyDescent="0.25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 s="10" t="s">
        <v>8314</v>
      </c>
      <c r="P2694" t="s">
        <v>8316</v>
      </c>
      <c r="Q2694" s="15">
        <f t="shared" si="126"/>
        <v>41941.10297453704</v>
      </c>
      <c r="R2694" s="17">
        <f t="shared" si="127"/>
        <v>41971.144641203704</v>
      </c>
      <c r="S2694">
        <f t="shared" si="128"/>
        <v>2014</v>
      </c>
    </row>
    <row r="2695" spans="1:19" ht="45" x14ac:dyDescent="0.25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 s="10" t="s">
        <v>8314</v>
      </c>
      <c r="P2695" t="s">
        <v>8316</v>
      </c>
      <c r="Q2695" s="15">
        <f t="shared" si="126"/>
        <v>42282.168993055559</v>
      </c>
      <c r="R2695" s="17">
        <f t="shared" si="127"/>
        <v>42327.210659722223</v>
      </c>
      <c r="S2695">
        <f t="shared" si="128"/>
        <v>2015</v>
      </c>
    </row>
    <row r="2696" spans="1:19" ht="45" x14ac:dyDescent="0.25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 s="10" t="s">
        <v>8314</v>
      </c>
      <c r="P2696" t="s">
        <v>8316</v>
      </c>
      <c r="Q2696" s="15">
        <f t="shared" si="126"/>
        <v>41926.29965277778</v>
      </c>
      <c r="R2696" s="17">
        <f t="shared" si="127"/>
        <v>41956.334722222222</v>
      </c>
      <c r="S2696">
        <f t="shared" si="128"/>
        <v>2014</v>
      </c>
    </row>
    <row r="2697" spans="1:19" ht="60" x14ac:dyDescent="0.25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 s="10" t="s">
        <v>8328</v>
      </c>
      <c r="P2697" t="s">
        <v>8329</v>
      </c>
      <c r="Q2697" s="15">
        <f t="shared" si="126"/>
        <v>41417.228043981479</v>
      </c>
      <c r="R2697" s="17">
        <f t="shared" si="127"/>
        <v>41462.228043981479</v>
      </c>
      <c r="S2697">
        <f t="shared" si="128"/>
        <v>2013</v>
      </c>
    </row>
    <row r="2698" spans="1:19" ht="60" x14ac:dyDescent="0.25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 s="10" t="s">
        <v>8328</v>
      </c>
      <c r="P2698" t="s">
        <v>8329</v>
      </c>
      <c r="Q2698" s="15">
        <f t="shared" si="126"/>
        <v>41661.381041666667</v>
      </c>
      <c r="R2698" s="17">
        <f t="shared" si="127"/>
        <v>41689.381041666667</v>
      </c>
      <c r="S2698">
        <f t="shared" si="128"/>
        <v>2014</v>
      </c>
    </row>
    <row r="2699" spans="1:19" ht="45" x14ac:dyDescent="0.25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 s="10" t="s">
        <v>8328</v>
      </c>
      <c r="P2699" t="s">
        <v>8329</v>
      </c>
      <c r="Q2699" s="15">
        <f t="shared" si="126"/>
        <v>41445.962754629632</v>
      </c>
      <c r="R2699" s="17">
        <f t="shared" si="127"/>
        <v>41490.962754629632</v>
      </c>
      <c r="S2699">
        <f t="shared" si="128"/>
        <v>2013</v>
      </c>
    </row>
    <row r="2700" spans="1:19" ht="60" x14ac:dyDescent="0.25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 s="10" t="s">
        <v>8328</v>
      </c>
      <c r="P2700" t="s">
        <v>8329</v>
      </c>
      <c r="Q2700" s="15">
        <f t="shared" si="126"/>
        <v>41599.855682870373</v>
      </c>
      <c r="R2700" s="17">
        <f t="shared" si="127"/>
        <v>41629.855682870373</v>
      </c>
      <c r="S2700">
        <f t="shared" si="128"/>
        <v>2013</v>
      </c>
    </row>
    <row r="2701" spans="1:19" ht="60" x14ac:dyDescent="0.25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 s="10" t="s">
        <v>8328</v>
      </c>
      <c r="P2701" t="s">
        <v>8329</v>
      </c>
      <c r="Q2701" s="15">
        <f t="shared" si="126"/>
        <v>42440.371111111104</v>
      </c>
      <c r="R2701" s="17">
        <f t="shared" si="127"/>
        <v>42470.329444444447</v>
      </c>
      <c r="S2701">
        <f t="shared" si="128"/>
        <v>2016</v>
      </c>
    </row>
    <row r="2702" spans="1:19" ht="45" x14ac:dyDescent="0.25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 s="10" t="s">
        <v>8328</v>
      </c>
      <c r="P2702" t="s">
        <v>8329</v>
      </c>
      <c r="Q2702" s="15">
        <f t="shared" si="126"/>
        <v>41572.229849537034</v>
      </c>
      <c r="R2702" s="17">
        <f t="shared" si="127"/>
        <v>41604.271516203706</v>
      </c>
      <c r="S2702">
        <f t="shared" si="128"/>
        <v>2013</v>
      </c>
    </row>
    <row r="2703" spans="1:19" ht="45" x14ac:dyDescent="0.25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 s="10" t="s">
        <v>8328</v>
      </c>
      <c r="P2703" t="s">
        <v>8329</v>
      </c>
      <c r="Q2703" s="15">
        <f t="shared" si="126"/>
        <v>41163.011828703704</v>
      </c>
      <c r="R2703" s="17">
        <f t="shared" si="127"/>
        <v>41183.011828703704</v>
      </c>
      <c r="S2703">
        <f t="shared" si="128"/>
        <v>2012</v>
      </c>
    </row>
    <row r="2704" spans="1:19" ht="60" x14ac:dyDescent="0.25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 s="10" t="s">
        <v>8328</v>
      </c>
      <c r="P2704" t="s">
        <v>8329</v>
      </c>
      <c r="Q2704" s="15">
        <f t="shared" si="126"/>
        <v>42295.753391203703</v>
      </c>
      <c r="R2704" s="17">
        <f t="shared" si="127"/>
        <v>42325.795057870375</v>
      </c>
      <c r="S2704">
        <f t="shared" si="128"/>
        <v>2015</v>
      </c>
    </row>
    <row r="2705" spans="1:19" ht="60" x14ac:dyDescent="0.25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 s="10" t="s">
        <v>8328</v>
      </c>
      <c r="P2705" t="s">
        <v>8329</v>
      </c>
      <c r="Q2705" s="15">
        <f t="shared" si="126"/>
        <v>41645.832141203704</v>
      </c>
      <c r="R2705" s="17">
        <f t="shared" si="127"/>
        <v>41675.832141203704</v>
      </c>
      <c r="S2705">
        <f t="shared" si="128"/>
        <v>2014</v>
      </c>
    </row>
    <row r="2706" spans="1:19" ht="45" x14ac:dyDescent="0.25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 s="10" t="s">
        <v>8328</v>
      </c>
      <c r="P2706" t="s">
        <v>8329</v>
      </c>
      <c r="Q2706" s="15">
        <f t="shared" si="126"/>
        <v>40802.964594907404</v>
      </c>
      <c r="R2706" s="17">
        <f t="shared" si="127"/>
        <v>40832.964594907404</v>
      </c>
      <c r="S2706">
        <f t="shared" si="128"/>
        <v>2011</v>
      </c>
    </row>
    <row r="2707" spans="1:19" ht="60" x14ac:dyDescent="0.25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 s="10" t="s">
        <v>8328</v>
      </c>
      <c r="P2707" t="s">
        <v>8329</v>
      </c>
      <c r="Q2707" s="15">
        <f t="shared" si="126"/>
        <v>41613.172974537039</v>
      </c>
      <c r="R2707" s="17">
        <f t="shared" si="127"/>
        <v>41643.172974537039</v>
      </c>
      <c r="S2707">
        <f t="shared" si="128"/>
        <v>2013</v>
      </c>
    </row>
    <row r="2708" spans="1:19" ht="45" x14ac:dyDescent="0.25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 s="10" t="s">
        <v>8328</v>
      </c>
      <c r="P2708" t="s">
        <v>8329</v>
      </c>
      <c r="Q2708" s="15">
        <f t="shared" si="126"/>
        <v>41005.904120370367</v>
      </c>
      <c r="R2708" s="17">
        <f t="shared" si="127"/>
        <v>41035.904120370367</v>
      </c>
      <c r="S2708">
        <f t="shared" si="128"/>
        <v>2012</v>
      </c>
    </row>
    <row r="2709" spans="1:19" ht="45" x14ac:dyDescent="0.25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 s="10" t="s">
        <v>8328</v>
      </c>
      <c r="P2709" t="s">
        <v>8329</v>
      </c>
      <c r="Q2709" s="15">
        <f t="shared" si="126"/>
        <v>41838.377893518518</v>
      </c>
      <c r="R2709" s="17">
        <f t="shared" si="127"/>
        <v>41893.377893518518</v>
      </c>
      <c r="S2709">
        <f t="shared" si="128"/>
        <v>2014</v>
      </c>
    </row>
    <row r="2710" spans="1:19" ht="45" x14ac:dyDescent="0.25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 s="10" t="s">
        <v>8328</v>
      </c>
      <c r="P2710" t="s">
        <v>8329</v>
      </c>
      <c r="Q2710" s="15">
        <f t="shared" si="126"/>
        <v>42353.16679398148</v>
      </c>
      <c r="R2710" s="17">
        <f t="shared" si="127"/>
        <v>42383.16679398148</v>
      </c>
      <c r="S2710">
        <f t="shared" si="128"/>
        <v>2015</v>
      </c>
    </row>
    <row r="2711" spans="1:19" ht="60" x14ac:dyDescent="0.25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 s="10" t="s">
        <v>8328</v>
      </c>
      <c r="P2711" t="s">
        <v>8329</v>
      </c>
      <c r="Q2711" s="15">
        <f t="shared" si="126"/>
        <v>40701.195844907408</v>
      </c>
      <c r="R2711" s="17">
        <f t="shared" si="127"/>
        <v>40746.195844907408</v>
      </c>
      <c r="S2711">
        <f t="shared" si="128"/>
        <v>2011</v>
      </c>
    </row>
    <row r="2712" spans="1:19" ht="60" x14ac:dyDescent="0.25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 s="10" t="s">
        <v>8328</v>
      </c>
      <c r="P2712" t="s">
        <v>8329</v>
      </c>
      <c r="Q2712" s="15">
        <f t="shared" si="126"/>
        <v>42479.566388888896</v>
      </c>
      <c r="R2712" s="17">
        <f t="shared" si="127"/>
        <v>42504.566388888896</v>
      </c>
      <c r="S2712">
        <f t="shared" si="128"/>
        <v>2016</v>
      </c>
    </row>
    <row r="2713" spans="1:19" ht="45" x14ac:dyDescent="0.25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 s="10" t="s">
        <v>8328</v>
      </c>
      <c r="P2713" t="s">
        <v>8329</v>
      </c>
      <c r="Q2713" s="15">
        <f t="shared" si="126"/>
        <v>41740.138113425928</v>
      </c>
      <c r="R2713" s="17">
        <f t="shared" si="127"/>
        <v>41770.138113425928</v>
      </c>
      <c r="S2713">
        <f t="shared" si="128"/>
        <v>2014</v>
      </c>
    </row>
    <row r="2714" spans="1:19" ht="45" x14ac:dyDescent="0.25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 s="10" t="s">
        <v>8328</v>
      </c>
      <c r="P2714" t="s">
        <v>8329</v>
      </c>
      <c r="Q2714" s="15">
        <f t="shared" si="126"/>
        <v>42002.926990740743</v>
      </c>
      <c r="R2714" s="17">
        <f t="shared" si="127"/>
        <v>42032.926990740743</v>
      </c>
      <c r="S2714">
        <f t="shared" si="128"/>
        <v>2014</v>
      </c>
    </row>
    <row r="2715" spans="1:19" ht="45" x14ac:dyDescent="0.25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 s="10" t="s">
        <v>8328</v>
      </c>
      <c r="P2715" t="s">
        <v>8329</v>
      </c>
      <c r="Q2715" s="15">
        <f t="shared" si="126"/>
        <v>41101.906111111115</v>
      </c>
      <c r="R2715" s="17">
        <f t="shared" si="127"/>
        <v>41131.906111111115</v>
      </c>
      <c r="S2715">
        <f t="shared" si="128"/>
        <v>2012</v>
      </c>
    </row>
    <row r="2716" spans="1:19" ht="60" x14ac:dyDescent="0.25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 s="10" t="s">
        <v>8328</v>
      </c>
      <c r="P2716" t="s">
        <v>8329</v>
      </c>
      <c r="Q2716" s="15">
        <f t="shared" si="126"/>
        <v>41793.659525462965</v>
      </c>
      <c r="R2716" s="17">
        <f t="shared" si="127"/>
        <v>41853.659525462965</v>
      </c>
      <c r="S2716">
        <f t="shared" si="128"/>
        <v>2014</v>
      </c>
    </row>
    <row r="2717" spans="1:19" ht="15.75" x14ac:dyDescent="0.25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 s="10" t="s">
        <v>8328</v>
      </c>
      <c r="P2717" t="s">
        <v>8329</v>
      </c>
      <c r="Q2717" s="15">
        <f t="shared" si="126"/>
        <v>41829.912083333329</v>
      </c>
      <c r="R2717" s="17">
        <f t="shared" si="127"/>
        <v>41859.912083333329</v>
      </c>
      <c r="S2717">
        <f t="shared" si="128"/>
        <v>2014</v>
      </c>
    </row>
    <row r="2718" spans="1:19" ht="45" x14ac:dyDescent="0.25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 s="10" t="s">
        <v>8328</v>
      </c>
      <c r="P2718" t="s">
        <v>8329</v>
      </c>
      <c r="Q2718" s="15">
        <f t="shared" si="126"/>
        <v>42413.671006944445</v>
      </c>
      <c r="R2718" s="17">
        <f t="shared" si="127"/>
        <v>42443.629340277781</v>
      </c>
      <c r="S2718">
        <f t="shared" si="128"/>
        <v>2016</v>
      </c>
    </row>
    <row r="2719" spans="1:19" ht="15.75" x14ac:dyDescent="0.25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 s="10" t="s">
        <v>8328</v>
      </c>
      <c r="P2719" t="s">
        <v>8329</v>
      </c>
      <c r="Q2719" s="15">
        <f t="shared" si="126"/>
        <v>41845.866793981484</v>
      </c>
      <c r="R2719" s="17">
        <f t="shared" si="127"/>
        <v>41875.866793981484</v>
      </c>
      <c r="S2719">
        <f t="shared" si="128"/>
        <v>2014</v>
      </c>
    </row>
    <row r="2720" spans="1:19" ht="60" x14ac:dyDescent="0.25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 s="10" t="s">
        <v>8328</v>
      </c>
      <c r="P2720" t="s">
        <v>8329</v>
      </c>
      <c r="Q2720" s="15">
        <f t="shared" si="126"/>
        <v>41775.713969907411</v>
      </c>
      <c r="R2720" s="17">
        <f t="shared" si="127"/>
        <v>41805.713969907411</v>
      </c>
      <c r="S2720">
        <f t="shared" si="128"/>
        <v>2014</v>
      </c>
    </row>
    <row r="2721" spans="1:19" ht="45" x14ac:dyDescent="0.25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 s="10" t="s">
        <v>8328</v>
      </c>
      <c r="P2721" t="s">
        <v>8329</v>
      </c>
      <c r="Q2721" s="15">
        <f t="shared" si="126"/>
        <v>41723.799386574072</v>
      </c>
      <c r="R2721" s="17">
        <f t="shared" si="127"/>
        <v>41753.799386574072</v>
      </c>
      <c r="S2721">
        <f t="shared" si="128"/>
        <v>2014</v>
      </c>
    </row>
    <row r="2722" spans="1:19" ht="30" x14ac:dyDescent="0.25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 s="10" t="s">
        <v>8328</v>
      </c>
      <c r="P2722" t="s">
        <v>8329</v>
      </c>
      <c r="Q2722" s="15">
        <f t="shared" si="126"/>
        <v>42151.189525462964</v>
      </c>
      <c r="R2722" s="17">
        <f t="shared" si="127"/>
        <v>42181.189525462964</v>
      </c>
      <c r="S2722">
        <f t="shared" si="128"/>
        <v>2015</v>
      </c>
    </row>
    <row r="2723" spans="1:19" ht="60" x14ac:dyDescent="0.25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 s="10" t="s">
        <v>8328</v>
      </c>
      <c r="P2723" t="s">
        <v>8329</v>
      </c>
      <c r="Q2723" s="15">
        <f t="shared" si="126"/>
        <v>42123.185798611114</v>
      </c>
      <c r="R2723" s="17">
        <f t="shared" si="127"/>
        <v>42153.185798611114</v>
      </c>
      <c r="S2723">
        <f t="shared" si="128"/>
        <v>2015</v>
      </c>
    </row>
    <row r="2724" spans="1:19" ht="60" x14ac:dyDescent="0.25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 s="10" t="s">
        <v>8328</v>
      </c>
      <c r="P2724" t="s">
        <v>8329</v>
      </c>
      <c r="Q2724" s="15">
        <f t="shared" si="126"/>
        <v>42440.820277777777</v>
      </c>
      <c r="R2724" s="17">
        <f t="shared" si="127"/>
        <v>42470.778611111105</v>
      </c>
      <c r="S2724">
        <f t="shared" si="128"/>
        <v>2016</v>
      </c>
    </row>
    <row r="2725" spans="1:19" ht="60" x14ac:dyDescent="0.25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 s="10" t="s">
        <v>8328</v>
      </c>
      <c r="P2725" t="s">
        <v>8329</v>
      </c>
      <c r="Q2725" s="15">
        <f t="shared" si="126"/>
        <v>41250.025902777779</v>
      </c>
      <c r="R2725" s="17">
        <f t="shared" si="127"/>
        <v>41280.025902777779</v>
      </c>
      <c r="S2725">
        <f t="shared" si="128"/>
        <v>2012</v>
      </c>
    </row>
    <row r="2726" spans="1:19" ht="45" x14ac:dyDescent="0.25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 s="10" t="s">
        <v>8328</v>
      </c>
      <c r="P2726" t="s">
        <v>8329</v>
      </c>
      <c r="Q2726" s="15">
        <f t="shared" si="126"/>
        <v>42396.973807870367</v>
      </c>
      <c r="R2726" s="17">
        <f t="shared" si="127"/>
        <v>42411.973807870367</v>
      </c>
      <c r="S2726">
        <f t="shared" si="128"/>
        <v>2016</v>
      </c>
    </row>
    <row r="2727" spans="1:19" ht="60" x14ac:dyDescent="0.25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 s="10" t="s">
        <v>8328</v>
      </c>
      <c r="P2727" t="s">
        <v>8329</v>
      </c>
      <c r="Q2727" s="15">
        <f t="shared" si="126"/>
        <v>40795.713344907403</v>
      </c>
      <c r="R2727" s="17">
        <f t="shared" si="127"/>
        <v>40825.713344907403</v>
      </c>
      <c r="S2727">
        <f t="shared" si="128"/>
        <v>2011</v>
      </c>
    </row>
    <row r="2728" spans="1:19" ht="60" x14ac:dyDescent="0.25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 s="10" t="s">
        <v>8328</v>
      </c>
      <c r="P2728" t="s">
        <v>8329</v>
      </c>
      <c r="Q2728" s="15">
        <f t="shared" si="126"/>
        <v>41486.537268518521</v>
      </c>
      <c r="R2728" s="17">
        <f t="shared" si="127"/>
        <v>41516.537268518521</v>
      </c>
      <c r="S2728">
        <f t="shared" si="128"/>
        <v>2013</v>
      </c>
    </row>
    <row r="2729" spans="1:19" ht="60" x14ac:dyDescent="0.25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 s="10" t="s">
        <v>8328</v>
      </c>
      <c r="P2729" t="s">
        <v>8329</v>
      </c>
      <c r="Q2729" s="15">
        <f t="shared" si="126"/>
        <v>41885.51798611111</v>
      </c>
      <c r="R2729" s="17">
        <f t="shared" si="127"/>
        <v>41916.145833333336</v>
      </c>
      <c r="S2729">
        <f t="shared" si="128"/>
        <v>2014</v>
      </c>
    </row>
    <row r="2730" spans="1:19" ht="45" x14ac:dyDescent="0.25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 s="10" t="s">
        <v>8328</v>
      </c>
      <c r="P2730" t="s">
        <v>8329</v>
      </c>
      <c r="Q2730" s="15">
        <f t="shared" si="126"/>
        <v>41660.792557870373</v>
      </c>
      <c r="R2730" s="17">
        <f t="shared" si="127"/>
        <v>41700.792557870373</v>
      </c>
      <c r="S2730">
        <f t="shared" si="128"/>
        <v>2014</v>
      </c>
    </row>
    <row r="2731" spans="1:19" ht="30" x14ac:dyDescent="0.25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 s="10" t="s">
        <v>8328</v>
      </c>
      <c r="P2731" t="s">
        <v>8329</v>
      </c>
      <c r="Q2731" s="15">
        <f t="shared" si="126"/>
        <v>41712.762673611112</v>
      </c>
      <c r="R2731" s="17">
        <f t="shared" si="127"/>
        <v>41742.762673611112</v>
      </c>
      <c r="S2731">
        <f t="shared" si="128"/>
        <v>2014</v>
      </c>
    </row>
    <row r="2732" spans="1:19" ht="60" x14ac:dyDescent="0.25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 s="10" t="s">
        <v>8328</v>
      </c>
      <c r="P2732" t="s">
        <v>8329</v>
      </c>
      <c r="Q2732" s="15">
        <f t="shared" si="126"/>
        <v>42107.836435185185</v>
      </c>
      <c r="R2732" s="17">
        <f t="shared" si="127"/>
        <v>42137.836435185185</v>
      </c>
      <c r="S2732">
        <f t="shared" si="128"/>
        <v>2015</v>
      </c>
    </row>
    <row r="2733" spans="1:19" ht="45" x14ac:dyDescent="0.25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 s="10" t="s">
        <v>8328</v>
      </c>
      <c r="P2733" t="s">
        <v>8329</v>
      </c>
      <c r="Q2733" s="15">
        <f t="shared" si="126"/>
        <v>42384.110775462963</v>
      </c>
      <c r="R2733" s="17">
        <f t="shared" si="127"/>
        <v>42414.110775462963</v>
      </c>
      <c r="S2733">
        <f t="shared" si="128"/>
        <v>2016</v>
      </c>
    </row>
    <row r="2734" spans="1:19" ht="45" x14ac:dyDescent="0.25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 s="10" t="s">
        <v>8328</v>
      </c>
      <c r="P2734" t="s">
        <v>8329</v>
      </c>
      <c r="Q2734" s="15">
        <f t="shared" si="126"/>
        <v>42538.77243055556</v>
      </c>
      <c r="R2734" s="17">
        <f t="shared" si="127"/>
        <v>42565.758333333331</v>
      </c>
      <c r="S2734">
        <f t="shared" si="128"/>
        <v>2016</v>
      </c>
    </row>
    <row r="2735" spans="1:19" ht="60" x14ac:dyDescent="0.25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 s="10" t="s">
        <v>8328</v>
      </c>
      <c r="P2735" t="s">
        <v>8329</v>
      </c>
      <c r="Q2735" s="15">
        <f t="shared" si="126"/>
        <v>41577.045428240745</v>
      </c>
      <c r="R2735" s="17">
        <f t="shared" si="127"/>
        <v>41617.249305555553</v>
      </c>
      <c r="S2735">
        <f t="shared" si="128"/>
        <v>2013</v>
      </c>
    </row>
    <row r="2736" spans="1:19" ht="45" x14ac:dyDescent="0.25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 s="10" t="s">
        <v>8328</v>
      </c>
      <c r="P2736" t="s">
        <v>8329</v>
      </c>
      <c r="Q2736" s="15">
        <f t="shared" si="126"/>
        <v>42479.22210648148</v>
      </c>
      <c r="R2736" s="17">
        <f t="shared" si="127"/>
        <v>42539.22210648148</v>
      </c>
      <c r="S2736">
        <f t="shared" si="128"/>
        <v>2016</v>
      </c>
    </row>
    <row r="2737" spans="1:19" ht="60" x14ac:dyDescent="0.25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 s="10" t="s">
        <v>8328</v>
      </c>
      <c r="P2737" t="s">
        <v>8329</v>
      </c>
      <c r="Q2737" s="15">
        <f t="shared" si="126"/>
        <v>41771.40996527778</v>
      </c>
      <c r="R2737" s="17">
        <f t="shared" si="127"/>
        <v>41801.40996527778</v>
      </c>
      <c r="S2737">
        <f t="shared" si="128"/>
        <v>2014</v>
      </c>
    </row>
    <row r="2738" spans="1:19" ht="60" x14ac:dyDescent="0.25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 s="10" t="s">
        <v>8328</v>
      </c>
      <c r="P2738" t="s">
        <v>8329</v>
      </c>
      <c r="Q2738" s="15">
        <f t="shared" si="126"/>
        <v>41692.135729166665</v>
      </c>
      <c r="R2738" s="17">
        <f t="shared" si="127"/>
        <v>41722.0940625</v>
      </c>
      <c r="S2738">
        <f t="shared" si="128"/>
        <v>2014</v>
      </c>
    </row>
    <row r="2739" spans="1:19" ht="45" x14ac:dyDescent="0.25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 s="10" t="s">
        <v>8328</v>
      </c>
      <c r="P2739" t="s">
        <v>8329</v>
      </c>
      <c r="Q2739" s="15">
        <f t="shared" si="126"/>
        <v>40973.740451388891</v>
      </c>
      <c r="R2739" s="17">
        <f t="shared" si="127"/>
        <v>41003.698784722219</v>
      </c>
      <c r="S2739">
        <f t="shared" si="128"/>
        <v>2012</v>
      </c>
    </row>
    <row r="2740" spans="1:19" ht="60" x14ac:dyDescent="0.25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 s="10" t="s">
        <v>8328</v>
      </c>
      <c r="P2740" t="s">
        <v>8329</v>
      </c>
      <c r="Q2740" s="15">
        <f t="shared" si="126"/>
        <v>41813.861388888887</v>
      </c>
      <c r="R2740" s="17">
        <f t="shared" si="127"/>
        <v>41843.861388888887</v>
      </c>
      <c r="S2740">
        <f t="shared" si="128"/>
        <v>2014</v>
      </c>
    </row>
    <row r="2741" spans="1:19" ht="60" x14ac:dyDescent="0.25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 s="10" t="s">
        <v>8328</v>
      </c>
      <c r="P2741" t="s">
        <v>8329</v>
      </c>
      <c r="Q2741" s="15">
        <f t="shared" si="126"/>
        <v>40952.636979166666</v>
      </c>
      <c r="R2741" s="17">
        <f t="shared" si="127"/>
        <v>41012.595312500001</v>
      </c>
      <c r="S2741">
        <f t="shared" si="128"/>
        <v>2012</v>
      </c>
    </row>
    <row r="2742" spans="1:19" ht="60" x14ac:dyDescent="0.25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 s="10" t="s">
        <v>8328</v>
      </c>
      <c r="P2742" t="s">
        <v>8329</v>
      </c>
      <c r="Q2742" s="15">
        <f t="shared" si="126"/>
        <v>42662.752199074079</v>
      </c>
      <c r="R2742" s="17">
        <f t="shared" si="127"/>
        <v>42692.793865740736</v>
      </c>
      <c r="S2742">
        <f t="shared" si="128"/>
        <v>2016</v>
      </c>
    </row>
    <row r="2743" spans="1:19" ht="60" x14ac:dyDescent="0.25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 s="10" t="s">
        <v>8328</v>
      </c>
      <c r="P2743" t="s">
        <v>8329</v>
      </c>
      <c r="Q2743" s="15">
        <f t="shared" si="126"/>
        <v>41220.933124999996</v>
      </c>
      <c r="R2743" s="17">
        <f t="shared" si="127"/>
        <v>41250.933124999996</v>
      </c>
      <c r="S2743">
        <f t="shared" si="128"/>
        <v>2012</v>
      </c>
    </row>
    <row r="2744" spans="1:19" ht="60" x14ac:dyDescent="0.25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 s="10" t="s">
        <v>8328</v>
      </c>
      <c r="P2744" t="s">
        <v>8329</v>
      </c>
      <c r="Q2744" s="15">
        <f t="shared" si="126"/>
        <v>42347.203587962969</v>
      </c>
      <c r="R2744" s="17">
        <f t="shared" si="127"/>
        <v>42377.203587962969</v>
      </c>
      <c r="S2744">
        <f t="shared" si="128"/>
        <v>2015</v>
      </c>
    </row>
    <row r="2745" spans="1:19" ht="45" x14ac:dyDescent="0.25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 s="10" t="s">
        <v>8328</v>
      </c>
      <c r="P2745" t="s">
        <v>8329</v>
      </c>
      <c r="Q2745" s="15">
        <f t="shared" si="126"/>
        <v>41963.759386574078</v>
      </c>
      <c r="R2745" s="17">
        <f t="shared" si="127"/>
        <v>42023.354166666672</v>
      </c>
      <c r="S2745">
        <f t="shared" si="128"/>
        <v>2014</v>
      </c>
    </row>
    <row r="2746" spans="1:19" ht="60" x14ac:dyDescent="0.25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 s="10" t="s">
        <v>8328</v>
      </c>
      <c r="P2746" t="s">
        <v>8329</v>
      </c>
      <c r="Q2746" s="15">
        <f t="shared" si="126"/>
        <v>41835.977083333331</v>
      </c>
      <c r="R2746" s="17">
        <f t="shared" si="127"/>
        <v>41865.977083333331</v>
      </c>
      <c r="S2746">
        <f t="shared" si="128"/>
        <v>2014</v>
      </c>
    </row>
    <row r="2747" spans="1:19" ht="60" x14ac:dyDescent="0.25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 s="10" t="s">
        <v>8328</v>
      </c>
      <c r="P2747" t="s">
        <v>8329</v>
      </c>
      <c r="Q2747" s="15">
        <f t="shared" si="126"/>
        <v>41526.345914351856</v>
      </c>
      <c r="R2747" s="17">
        <f t="shared" si="127"/>
        <v>41556.345914351856</v>
      </c>
      <c r="S2747">
        <f t="shared" si="128"/>
        <v>2013</v>
      </c>
    </row>
    <row r="2748" spans="1:19" ht="60" x14ac:dyDescent="0.25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 s="10" t="s">
        <v>8328</v>
      </c>
      <c r="P2748" t="s">
        <v>8329</v>
      </c>
      <c r="Q2748" s="15">
        <f t="shared" si="126"/>
        <v>42429.695543981477</v>
      </c>
      <c r="R2748" s="17">
        <f t="shared" si="127"/>
        <v>42459.653877314813</v>
      </c>
      <c r="S2748">
        <f t="shared" si="128"/>
        <v>2016</v>
      </c>
    </row>
    <row r="2749" spans="1:19" ht="45" x14ac:dyDescent="0.25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 s="10" t="s">
        <v>8328</v>
      </c>
      <c r="P2749" t="s">
        <v>8329</v>
      </c>
      <c r="Q2749" s="15">
        <f t="shared" si="126"/>
        <v>41009.847314814811</v>
      </c>
      <c r="R2749" s="17">
        <f t="shared" si="127"/>
        <v>41069.847314814811</v>
      </c>
      <c r="S2749">
        <f t="shared" si="128"/>
        <v>2012</v>
      </c>
    </row>
    <row r="2750" spans="1:19" ht="45" x14ac:dyDescent="0.25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 s="10" t="s">
        <v>8328</v>
      </c>
      <c r="P2750" t="s">
        <v>8329</v>
      </c>
      <c r="Q2750" s="15">
        <f t="shared" si="126"/>
        <v>42333.598530092597</v>
      </c>
      <c r="R2750" s="17">
        <f t="shared" si="127"/>
        <v>42363.598530092597</v>
      </c>
      <c r="S2750">
        <f t="shared" si="128"/>
        <v>2015</v>
      </c>
    </row>
    <row r="2751" spans="1:19" ht="60" x14ac:dyDescent="0.25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 s="10" t="s">
        <v>8328</v>
      </c>
      <c r="P2751" t="s">
        <v>8329</v>
      </c>
      <c r="Q2751" s="15">
        <f t="shared" si="126"/>
        <v>41704.16642361111</v>
      </c>
      <c r="R2751" s="17">
        <f t="shared" si="127"/>
        <v>41734.124756944446</v>
      </c>
      <c r="S2751">
        <f t="shared" si="128"/>
        <v>2014</v>
      </c>
    </row>
    <row r="2752" spans="1:19" ht="60" x14ac:dyDescent="0.25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 s="10" t="s">
        <v>8328</v>
      </c>
      <c r="P2752" t="s">
        <v>8329</v>
      </c>
      <c r="Q2752" s="15">
        <f t="shared" si="126"/>
        <v>41722.792407407411</v>
      </c>
      <c r="R2752" s="17">
        <f t="shared" si="127"/>
        <v>41735.792407407411</v>
      </c>
      <c r="S2752">
        <f t="shared" si="128"/>
        <v>2014</v>
      </c>
    </row>
    <row r="2753" spans="1:19" ht="45" x14ac:dyDescent="0.25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 s="10" t="s">
        <v>8328</v>
      </c>
      <c r="P2753" t="s">
        <v>8329</v>
      </c>
      <c r="Q2753" s="15">
        <f t="shared" si="126"/>
        <v>40799.872685185182</v>
      </c>
      <c r="R2753" s="17">
        <f t="shared" si="127"/>
        <v>40844.872685185182</v>
      </c>
      <c r="S2753">
        <f t="shared" si="128"/>
        <v>2011</v>
      </c>
    </row>
    <row r="2754" spans="1:19" ht="45" x14ac:dyDescent="0.25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 s="10" t="s">
        <v>8328</v>
      </c>
      <c r="P2754" t="s">
        <v>8329</v>
      </c>
      <c r="Q2754" s="15">
        <f t="shared" ref="Q2754:Q2817" si="129">(((J2754/60)/60)/24)+DATE(1970,1,1)</f>
        <v>42412.934212962966</v>
      </c>
      <c r="R2754" s="17">
        <f t="shared" ref="R2754:R2817" si="130">(((I2754/60)/60)/24)+DATE(1970,1,1)</f>
        <v>42442.892546296294</v>
      </c>
      <c r="S2754">
        <f t="shared" ref="S2754:S2817" si="131">YEAR(Q:Q)</f>
        <v>2016</v>
      </c>
    </row>
    <row r="2755" spans="1:19" ht="60" x14ac:dyDescent="0.25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 s="10" t="s">
        <v>8328</v>
      </c>
      <c r="P2755" t="s">
        <v>8329</v>
      </c>
      <c r="Q2755" s="15">
        <f t="shared" si="129"/>
        <v>41410.703993055555</v>
      </c>
      <c r="R2755" s="17">
        <f t="shared" si="130"/>
        <v>41424.703993055555</v>
      </c>
      <c r="S2755">
        <f t="shared" si="131"/>
        <v>2013</v>
      </c>
    </row>
    <row r="2756" spans="1:19" ht="60" x14ac:dyDescent="0.25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 s="10" t="s">
        <v>8328</v>
      </c>
      <c r="P2756" t="s">
        <v>8329</v>
      </c>
      <c r="Q2756" s="15">
        <f t="shared" si="129"/>
        <v>41718.5237037037</v>
      </c>
      <c r="R2756" s="17">
        <f t="shared" si="130"/>
        <v>41748.5237037037</v>
      </c>
      <c r="S2756">
        <f t="shared" si="131"/>
        <v>2014</v>
      </c>
    </row>
    <row r="2757" spans="1:19" ht="60" x14ac:dyDescent="0.25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 s="10" t="s">
        <v>8328</v>
      </c>
      <c r="P2757" t="s">
        <v>8330</v>
      </c>
      <c r="Q2757" s="15">
        <f t="shared" si="129"/>
        <v>42094.667256944449</v>
      </c>
      <c r="R2757" s="17">
        <f t="shared" si="130"/>
        <v>42124.667256944449</v>
      </c>
      <c r="S2757">
        <f t="shared" si="131"/>
        <v>2015</v>
      </c>
    </row>
    <row r="2758" spans="1:19" ht="60" x14ac:dyDescent="0.25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 s="10" t="s">
        <v>8328</v>
      </c>
      <c r="P2758" t="s">
        <v>8330</v>
      </c>
      <c r="Q2758" s="15">
        <f t="shared" si="129"/>
        <v>42212.624189814815</v>
      </c>
      <c r="R2758" s="17">
        <f t="shared" si="130"/>
        <v>42272.624189814815</v>
      </c>
      <c r="S2758">
        <f t="shared" si="131"/>
        <v>2015</v>
      </c>
    </row>
    <row r="2759" spans="1:19" ht="45" x14ac:dyDescent="0.25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 s="10" t="s">
        <v>8328</v>
      </c>
      <c r="P2759" t="s">
        <v>8330</v>
      </c>
      <c r="Q2759" s="15">
        <f t="shared" si="129"/>
        <v>42535.327476851846</v>
      </c>
      <c r="R2759" s="17">
        <f t="shared" si="130"/>
        <v>42565.327476851846</v>
      </c>
      <c r="S2759">
        <f t="shared" si="131"/>
        <v>2016</v>
      </c>
    </row>
    <row r="2760" spans="1:19" ht="60" x14ac:dyDescent="0.25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 s="10" t="s">
        <v>8328</v>
      </c>
      <c r="P2760" t="s">
        <v>8330</v>
      </c>
      <c r="Q2760" s="15">
        <f t="shared" si="129"/>
        <v>41926.854166666664</v>
      </c>
      <c r="R2760" s="17">
        <f t="shared" si="130"/>
        <v>41957.895833333328</v>
      </c>
      <c r="S2760">
        <f t="shared" si="131"/>
        <v>2014</v>
      </c>
    </row>
    <row r="2761" spans="1:19" ht="15.75" x14ac:dyDescent="0.25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 s="10" t="s">
        <v>8328</v>
      </c>
      <c r="P2761" t="s">
        <v>8330</v>
      </c>
      <c r="Q2761" s="15">
        <f t="shared" si="129"/>
        <v>41828.649502314816</v>
      </c>
      <c r="R2761" s="17">
        <f t="shared" si="130"/>
        <v>41858.649502314816</v>
      </c>
      <c r="S2761">
        <f t="shared" si="131"/>
        <v>2014</v>
      </c>
    </row>
    <row r="2762" spans="1:19" ht="45" x14ac:dyDescent="0.25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 s="10" t="s">
        <v>8328</v>
      </c>
      <c r="P2762" t="s">
        <v>8330</v>
      </c>
      <c r="Q2762" s="15">
        <f t="shared" si="129"/>
        <v>42496.264965277776</v>
      </c>
      <c r="R2762" s="17">
        <f t="shared" si="130"/>
        <v>42526.264965277776</v>
      </c>
      <c r="S2762">
        <f t="shared" si="131"/>
        <v>2016</v>
      </c>
    </row>
    <row r="2763" spans="1:19" ht="60" x14ac:dyDescent="0.25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 s="10" t="s">
        <v>8328</v>
      </c>
      <c r="P2763" t="s">
        <v>8330</v>
      </c>
      <c r="Q2763" s="15">
        <f t="shared" si="129"/>
        <v>41908.996527777781</v>
      </c>
      <c r="R2763" s="17">
        <f t="shared" si="130"/>
        <v>41969.038194444445</v>
      </c>
      <c r="S2763">
        <f t="shared" si="131"/>
        <v>2014</v>
      </c>
    </row>
    <row r="2764" spans="1:19" ht="60" x14ac:dyDescent="0.25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 s="10" t="s">
        <v>8328</v>
      </c>
      <c r="P2764" t="s">
        <v>8330</v>
      </c>
      <c r="Q2764" s="15">
        <f t="shared" si="129"/>
        <v>42332.908194444448</v>
      </c>
      <c r="R2764" s="17">
        <f t="shared" si="130"/>
        <v>42362.908194444448</v>
      </c>
      <c r="S2764">
        <f t="shared" si="131"/>
        <v>2015</v>
      </c>
    </row>
    <row r="2765" spans="1:19" ht="45" x14ac:dyDescent="0.25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 s="10" t="s">
        <v>8328</v>
      </c>
      <c r="P2765" t="s">
        <v>8330</v>
      </c>
      <c r="Q2765" s="15">
        <f t="shared" si="129"/>
        <v>42706.115405092598</v>
      </c>
      <c r="R2765" s="17">
        <f t="shared" si="130"/>
        <v>42736.115405092598</v>
      </c>
      <c r="S2765">
        <f t="shared" si="131"/>
        <v>2016</v>
      </c>
    </row>
    <row r="2766" spans="1:19" ht="60" x14ac:dyDescent="0.25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 s="10" t="s">
        <v>8328</v>
      </c>
      <c r="P2766" t="s">
        <v>8330</v>
      </c>
      <c r="Q2766" s="15">
        <f t="shared" si="129"/>
        <v>41821.407187500001</v>
      </c>
      <c r="R2766" s="17">
        <f t="shared" si="130"/>
        <v>41851.407187500001</v>
      </c>
      <c r="S2766">
        <f t="shared" si="131"/>
        <v>2014</v>
      </c>
    </row>
    <row r="2767" spans="1:19" ht="45" x14ac:dyDescent="0.25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 s="10" t="s">
        <v>8328</v>
      </c>
      <c r="P2767" t="s">
        <v>8330</v>
      </c>
      <c r="Q2767" s="15">
        <f t="shared" si="129"/>
        <v>41958.285046296296</v>
      </c>
      <c r="R2767" s="17">
        <f t="shared" si="130"/>
        <v>41972.189583333333</v>
      </c>
      <c r="S2767">
        <f t="shared" si="131"/>
        <v>2014</v>
      </c>
    </row>
    <row r="2768" spans="1:19" ht="60" x14ac:dyDescent="0.25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 s="10" t="s">
        <v>8328</v>
      </c>
      <c r="P2768" t="s">
        <v>8330</v>
      </c>
      <c r="Q2768" s="15">
        <f t="shared" si="129"/>
        <v>42558.989513888882</v>
      </c>
      <c r="R2768" s="17">
        <f t="shared" si="130"/>
        <v>42588.989513888882</v>
      </c>
      <c r="S2768">
        <f t="shared" si="131"/>
        <v>2016</v>
      </c>
    </row>
    <row r="2769" spans="1:19" ht="45" x14ac:dyDescent="0.25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 s="10" t="s">
        <v>8328</v>
      </c>
      <c r="P2769" t="s">
        <v>8330</v>
      </c>
      <c r="Q2769" s="15">
        <f t="shared" si="129"/>
        <v>42327.671631944439</v>
      </c>
      <c r="R2769" s="17">
        <f t="shared" si="130"/>
        <v>42357.671631944439</v>
      </c>
      <c r="S2769">
        <f t="shared" si="131"/>
        <v>2015</v>
      </c>
    </row>
    <row r="2770" spans="1:19" ht="60" x14ac:dyDescent="0.25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 s="10" t="s">
        <v>8328</v>
      </c>
      <c r="P2770" t="s">
        <v>8330</v>
      </c>
      <c r="Q2770" s="15">
        <f t="shared" si="129"/>
        <v>42453.819687499999</v>
      </c>
      <c r="R2770" s="17">
        <f t="shared" si="130"/>
        <v>42483.819687499999</v>
      </c>
      <c r="S2770">
        <f t="shared" si="131"/>
        <v>2016</v>
      </c>
    </row>
    <row r="2771" spans="1:19" ht="60" x14ac:dyDescent="0.25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 s="10" t="s">
        <v>8328</v>
      </c>
      <c r="P2771" t="s">
        <v>8330</v>
      </c>
      <c r="Q2771" s="15">
        <f t="shared" si="129"/>
        <v>42736.9066087963</v>
      </c>
      <c r="R2771" s="17">
        <f t="shared" si="130"/>
        <v>42756.9066087963</v>
      </c>
      <c r="S2771">
        <f t="shared" si="131"/>
        <v>2017</v>
      </c>
    </row>
    <row r="2772" spans="1:19" ht="60" x14ac:dyDescent="0.25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 s="10" t="s">
        <v>8328</v>
      </c>
      <c r="P2772" t="s">
        <v>8330</v>
      </c>
      <c r="Q2772" s="15">
        <f t="shared" si="129"/>
        <v>41975.347523148142</v>
      </c>
      <c r="R2772" s="17">
        <f t="shared" si="130"/>
        <v>42005.347523148142</v>
      </c>
      <c r="S2772">
        <f t="shared" si="131"/>
        <v>2014</v>
      </c>
    </row>
    <row r="2773" spans="1:19" ht="45" x14ac:dyDescent="0.25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 s="10" t="s">
        <v>8328</v>
      </c>
      <c r="P2773" t="s">
        <v>8330</v>
      </c>
      <c r="Q2773" s="15">
        <f t="shared" si="129"/>
        <v>42192.462048611109</v>
      </c>
      <c r="R2773" s="17">
        <f t="shared" si="130"/>
        <v>42222.462048611109</v>
      </c>
      <c r="S2773">
        <f t="shared" si="131"/>
        <v>2015</v>
      </c>
    </row>
    <row r="2774" spans="1:19" ht="15.75" x14ac:dyDescent="0.25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 s="10" t="s">
        <v>8328</v>
      </c>
      <c r="P2774" t="s">
        <v>8330</v>
      </c>
      <c r="Q2774" s="15">
        <f t="shared" si="129"/>
        <v>42164.699652777781</v>
      </c>
      <c r="R2774" s="17">
        <f t="shared" si="130"/>
        <v>42194.699652777781</v>
      </c>
      <c r="S2774">
        <f t="shared" si="131"/>
        <v>2015</v>
      </c>
    </row>
    <row r="2775" spans="1:19" ht="45" x14ac:dyDescent="0.25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 s="10" t="s">
        <v>8328</v>
      </c>
      <c r="P2775" t="s">
        <v>8330</v>
      </c>
      <c r="Q2775" s="15">
        <f t="shared" si="129"/>
        <v>42022.006099537044</v>
      </c>
      <c r="R2775" s="17">
        <f t="shared" si="130"/>
        <v>42052.006099537044</v>
      </c>
      <c r="S2775">
        <f t="shared" si="131"/>
        <v>2015</v>
      </c>
    </row>
    <row r="2776" spans="1:19" ht="60" x14ac:dyDescent="0.25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 s="10" t="s">
        <v>8328</v>
      </c>
      <c r="P2776" t="s">
        <v>8330</v>
      </c>
      <c r="Q2776" s="15">
        <f t="shared" si="129"/>
        <v>42325.19358796296</v>
      </c>
      <c r="R2776" s="17">
        <f t="shared" si="130"/>
        <v>42355.19358796296</v>
      </c>
      <c r="S2776">
        <f t="shared" si="131"/>
        <v>2015</v>
      </c>
    </row>
    <row r="2777" spans="1:19" ht="45" x14ac:dyDescent="0.25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 s="10" t="s">
        <v>8331</v>
      </c>
      <c r="P2777" t="s">
        <v>8332</v>
      </c>
      <c r="Q2777" s="15">
        <f t="shared" si="129"/>
        <v>42093.181944444441</v>
      </c>
      <c r="R2777" s="17">
        <f t="shared" si="130"/>
        <v>42123.181944444441</v>
      </c>
      <c r="S2777">
        <f t="shared" si="131"/>
        <v>2015</v>
      </c>
    </row>
    <row r="2778" spans="1:19" ht="45" x14ac:dyDescent="0.25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 s="10" t="s">
        <v>8331</v>
      </c>
      <c r="P2778" t="s">
        <v>8332</v>
      </c>
      <c r="Q2778" s="15">
        <f t="shared" si="129"/>
        <v>41854.747592592597</v>
      </c>
      <c r="R2778" s="17">
        <f t="shared" si="130"/>
        <v>41914.747592592597</v>
      </c>
      <c r="S2778">
        <f t="shared" si="131"/>
        <v>2014</v>
      </c>
    </row>
    <row r="2779" spans="1:19" ht="45" x14ac:dyDescent="0.25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 s="10" t="s">
        <v>8331</v>
      </c>
      <c r="P2779" t="s">
        <v>8332</v>
      </c>
      <c r="Q2779" s="15">
        <f t="shared" si="129"/>
        <v>41723.9533912037</v>
      </c>
      <c r="R2779" s="17">
        <f t="shared" si="130"/>
        <v>41761.9533912037</v>
      </c>
      <c r="S2779">
        <f t="shared" si="131"/>
        <v>2014</v>
      </c>
    </row>
    <row r="2780" spans="1:19" ht="60" x14ac:dyDescent="0.25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 s="10" t="s">
        <v>8331</v>
      </c>
      <c r="P2780" t="s">
        <v>8332</v>
      </c>
      <c r="Q2780" s="15">
        <f t="shared" si="129"/>
        <v>41871.972025462965</v>
      </c>
      <c r="R2780" s="17">
        <f t="shared" si="130"/>
        <v>41931.972025462965</v>
      </c>
      <c r="S2780">
        <f t="shared" si="131"/>
        <v>2014</v>
      </c>
    </row>
    <row r="2781" spans="1:19" ht="30" x14ac:dyDescent="0.25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 s="10" t="s">
        <v>8331</v>
      </c>
      <c r="P2781" t="s">
        <v>8332</v>
      </c>
      <c r="Q2781" s="15">
        <f t="shared" si="129"/>
        <v>42675.171076388884</v>
      </c>
      <c r="R2781" s="17">
        <f t="shared" si="130"/>
        <v>42705.212743055556</v>
      </c>
      <c r="S2781">
        <f t="shared" si="131"/>
        <v>2016</v>
      </c>
    </row>
    <row r="2782" spans="1:19" ht="30" x14ac:dyDescent="0.25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 s="10" t="s">
        <v>8331</v>
      </c>
      <c r="P2782" t="s">
        <v>8332</v>
      </c>
      <c r="Q2782" s="15">
        <f t="shared" si="129"/>
        <v>42507.71025462963</v>
      </c>
      <c r="R2782" s="17">
        <f t="shared" si="130"/>
        <v>42537.71025462963</v>
      </c>
      <c r="S2782">
        <f t="shared" si="131"/>
        <v>2016</v>
      </c>
    </row>
    <row r="2783" spans="1:19" ht="30" x14ac:dyDescent="0.25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 s="10" t="s">
        <v>8331</v>
      </c>
      <c r="P2783" t="s">
        <v>8332</v>
      </c>
      <c r="Q2783" s="15">
        <f t="shared" si="129"/>
        <v>42317.954571759255</v>
      </c>
      <c r="R2783" s="17">
        <f t="shared" si="130"/>
        <v>42377.954571759255</v>
      </c>
      <c r="S2783">
        <f t="shared" si="131"/>
        <v>2015</v>
      </c>
    </row>
    <row r="2784" spans="1:19" ht="60" x14ac:dyDescent="0.25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 s="10" t="s">
        <v>8331</v>
      </c>
      <c r="P2784" t="s">
        <v>8332</v>
      </c>
      <c r="Q2784" s="15">
        <f t="shared" si="129"/>
        <v>42224.102581018517</v>
      </c>
      <c r="R2784" s="17">
        <f t="shared" si="130"/>
        <v>42254.102581018517</v>
      </c>
      <c r="S2784">
        <f t="shared" si="131"/>
        <v>2015</v>
      </c>
    </row>
    <row r="2785" spans="1:19" ht="15.75" x14ac:dyDescent="0.25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 s="10" t="s">
        <v>8331</v>
      </c>
      <c r="P2785" t="s">
        <v>8332</v>
      </c>
      <c r="Q2785" s="15">
        <f t="shared" si="129"/>
        <v>42109.709629629629</v>
      </c>
      <c r="R2785" s="17">
        <f t="shared" si="130"/>
        <v>42139.709629629629</v>
      </c>
      <c r="S2785">
        <f t="shared" si="131"/>
        <v>2015</v>
      </c>
    </row>
    <row r="2786" spans="1:19" ht="30" x14ac:dyDescent="0.25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 s="10" t="s">
        <v>8331</v>
      </c>
      <c r="P2786" t="s">
        <v>8332</v>
      </c>
      <c r="Q2786" s="15">
        <f t="shared" si="129"/>
        <v>42143.714178240742</v>
      </c>
      <c r="R2786" s="17">
        <f t="shared" si="130"/>
        <v>42173.714178240742</v>
      </c>
      <c r="S2786">
        <f t="shared" si="131"/>
        <v>2015</v>
      </c>
    </row>
    <row r="2787" spans="1:19" ht="45" x14ac:dyDescent="0.25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 s="10" t="s">
        <v>8331</v>
      </c>
      <c r="P2787" t="s">
        <v>8332</v>
      </c>
      <c r="Q2787" s="15">
        <f t="shared" si="129"/>
        <v>42223.108865740738</v>
      </c>
      <c r="R2787" s="17">
        <f t="shared" si="130"/>
        <v>42253.108865740738</v>
      </c>
      <c r="S2787">
        <f t="shared" si="131"/>
        <v>2015</v>
      </c>
    </row>
    <row r="2788" spans="1:19" ht="60" x14ac:dyDescent="0.25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 s="10" t="s">
        <v>8331</v>
      </c>
      <c r="P2788" t="s">
        <v>8332</v>
      </c>
      <c r="Q2788" s="15">
        <f t="shared" si="129"/>
        <v>41835.763981481483</v>
      </c>
      <c r="R2788" s="17">
        <f t="shared" si="130"/>
        <v>41865.763981481483</v>
      </c>
      <c r="S2788">
        <f t="shared" si="131"/>
        <v>2014</v>
      </c>
    </row>
    <row r="2789" spans="1:19" ht="45" x14ac:dyDescent="0.25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 s="10" t="s">
        <v>8331</v>
      </c>
      <c r="P2789" t="s">
        <v>8332</v>
      </c>
      <c r="Q2789" s="15">
        <f t="shared" si="129"/>
        <v>42029.07131944444</v>
      </c>
      <c r="R2789" s="17">
        <f t="shared" si="130"/>
        <v>42059.07131944444</v>
      </c>
      <c r="S2789">
        <f t="shared" si="131"/>
        <v>2015</v>
      </c>
    </row>
    <row r="2790" spans="1:19" ht="60" x14ac:dyDescent="0.25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 s="10" t="s">
        <v>8331</v>
      </c>
      <c r="P2790" t="s">
        <v>8332</v>
      </c>
      <c r="Q2790" s="15">
        <f t="shared" si="129"/>
        <v>41918.628240740742</v>
      </c>
      <c r="R2790" s="17">
        <f t="shared" si="130"/>
        <v>41978.669907407413</v>
      </c>
      <c r="S2790">
        <f t="shared" si="131"/>
        <v>2014</v>
      </c>
    </row>
    <row r="2791" spans="1:19" ht="60" x14ac:dyDescent="0.25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 s="10" t="s">
        <v>8331</v>
      </c>
      <c r="P2791" t="s">
        <v>8332</v>
      </c>
      <c r="Q2791" s="15">
        <f t="shared" si="129"/>
        <v>41952.09175925926</v>
      </c>
      <c r="R2791" s="17">
        <f t="shared" si="130"/>
        <v>41982.09175925926</v>
      </c>
      <c r="S2791">
        <f t="shared" si="131"/>
        <v>2014</v>
      </c>
    </row>
    <row r="2792" spans="1:19" ht="60" x14ac:dyDescent="0.25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 s="10" t="s">
        <v>8331</v>
      </c>
      <c r="P2792" t="s">
        <v>8332</v>
      </c>
      <c r="Q2792" s="15">
        <f t="shared" si="129"/>
        <v>42154.726446759261</v>
      </c>
      <c r="R2792" s="17">
        <f t="shared" si="130"/>
        <v>42185.65625</v>
      </c>
      <c r="S2792">
        <f t="shared" si="131"/>
        <v>2015</v>
      </c>
    </row>
    <row r="2793" spans="1:19" ht="45" x14ac:dyDescent="0.25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 s="10" t="s">
        <v>8331</v>
      </c>
      <c r="P2793" t="s">
        <v>8332</v>
      </c>
      <c r="Q2793" s="15">
        <f t="shared" si="129"/>
        <v>42061.154930555553</v>
      </c>
      <c r="R2793" s="17">
        <f t="shared" si="130"/>
        <v>42091.113263888896</v>
      </c>
      <c r="S2793">
        <f t="shared" si="131"/>
        <v>2015</v>
      </c>
    </row>
    <row r="2794" spans="1:19" ht="60" x14ac:dyDescent="0.25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 s="10" t="s">
        <v>8331</v>
      </c>
      <c r="P2794" t="s">
        <v>8332</v>
      </c>
      <c r="Q2794" s="15">
        <f t="shared" si="129"/>
        <v>42122.629502314812</v>
      </c>
      <c r="R2794" s="17">
        <f t="shared" si="130"/>
        <v>42143.629502314812</v>
      </c>
      <c r="S2794">
        <f t="shared" si="131"/>
        <v>2015</v>
      </c>
    </row>
    <row r="2795" spans="1:19" ht="60" x14ac:dyDescent="0.25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 s="10" t="s">
        <v>8331</v>
      </c>
      <c r="P2795" t="s">
        <v>8332</v>
      </c>
      <c r="Q2795" s="15">
        <f t="shared" si="129"/>
        <v>41876.683611111112</v>
      </c>
      <c r="R2795" s="17">
        <f t="shared" si="130"/>
        <v>41907.683611111112</v>
      </c>
      <c r="S2795">
        <f t="shared" si="131"/>
        <v>2014</v>
      </c>
    </row>
    <row r="2796" spans="1:19" ht="60" x14ac:dyDescent="0.25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 s="10" t="s">
        <v>8331</v>
      </c>
      <c r="P2796" t="s">
        <v>8332</v>
      </c>
      <c r="Q2796" s="15">
        <f t="shared" si="129"/>
        <v>41830.723611111112</v>
      </c>
      <c r="R2796" s="17">
        <f t="shared" si="130"/>
        <v>41860.723611111112</v>
      </c>
      <c r="S2796">
        <f t="shared" si="131"/>
        <v>2014</v>
      </c>
    </row>
    <row r="2797" spans="1:19" ht="60" x14ac:dyDescent="0.25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 s="10" t="s">
        <v>8331</v>
      </c>
      <c r="P2797" t="s">
        <v>8332</v>
      </c>
      <c r="Q2797" s="15">
        <f t="shared" si="129"/>
        <v>42509.724328703705</v>
      </c>
      <c r="R2797" s="17">
        <f t="shared" si="130"/>
        <v>42539.724328703705</v>
      </c>
      <c r="S2797">
        <f t="shared" si="131"/>
        <v>2016</v>
      </c>
    </row>
    <row r="2798" spans="1:19" ht="60" x14ac:dyDescent="0.25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 s="10" t="s">
        <v>8331</v>
      </c>
      <c r="P2798" t="s">
        <v>8332</v>
      </c>
      <c r="Q2798" s="15">
        <f t="shared" si="129"/>
        <v>41792.214467592588</v>
      </c>
      <c r="R2798" s="17">
        <f t="shared" si="130"/>
        <v>41826.214467592588</v>
      </c>
      <c r="S2798">
        <f t="shared" si="131"/>
        <v>2014</v>
      </c>
    </row>
    <row r="2799" spans="1:19" ht="60" x14ac:dyDescent="0.25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 s="10" t="s">
        <v>8331</v>
      </c>
      <c r="P2799" t="s">
        <v>8332</v>
      </c>
      <c r="Q2799" s="15">
        <f t="shared" si="129"/>
        <v>42150.485439814816</v>
      </c>
      <c r="R2799" s="17">
        <f t="shared" si="130"/>
        <v>42181.166666666672</v>
      </c>
      <c r="S2799">
        <f t="shared" si="131"/>
        <v>2015</v>
      </c>
    </row>
    <row r="2800" spans="1:19" ht="45" x14ac:dyDescent="0.25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 s="10" t="s">
        <v>8331</v>
      </c>
      <c r="P2800" t="s">
        <v>8332</v>
      </c>
      <c r="Q2800" s="15">
        <f t="shared" si="129"/>
        <v>41863.734895833331</v>
      </c>
      <c r="R2800" s="17">
        <f t="shared" si="130"/>
        <v>41894.734895833331</v>
      </c>
      <c r="S2800">
        <f t="shared" si="131"/>
        <v>2014</v>
      </c>
    </row>
    <row r="2801" spans="1:19" ht="45" x14ac:dyDescent="0.25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 s="10" t="s">
        <v>8331</v>
      </c>
      <c r="P2801" t="s">
        <v>8332</v>
      </c>
      <c r="Q2801" s="15">
        <f t="shared" si="129"/>
        <v>42605.053993055553</v>
      </c>
      <c r="R2801" s="17">
        <f t="shared" si="130"/>
        <v>42635.053993055553</v>
      </c>
      <c r="S2801">
        <f t="shared" si="131"/>
        <v>2016</v>
      </c>
    </row>
    <row r="2802" spans="1:19" ht="45" x14ac:dyDescent="0.25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 s="10" t="s">
        <v>8331</v>
      </c>
      <c r="P2802" t="s">
        <v>8332</v>
      </c>
      <c r="Q2802" s="15">
        <f t="shared" si="129"/>
        <v>42027.353738425925</v>
      </c>
      <c r="R2802" s="17">
        <f t="shared" si="130"/>
        <v>42057.353738425925</v>
      </c>
      <c r="S2802">
        <f t="shared" si="131"/>
        <v>2015</v>
      </c>
    </row>
    <row r="2803" spans="1:19" ht="45" x14ac:dyDescent="0.25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 s="10" t="s">
        <v>8331</v>
      </c>
      <c r="P2803" t="s">
        <v>8332</v>
      </c>
      <c r="Q2803" s="15">
        <f t="shared" si="129"/>
        <v>42124.893182870372</v>
      </c>
      <c r="R2803" s="17">
        <f t="shared" si="130"/>
        <v>42154.893182870372</v>
      </c>
      <c r="S2803">
        <f t="shared" si="131"/>
        <v>2015</v>
      </c>
    </row>
    <row r="2804" spans="1:19" ht="45" x14ac:dyDescent="0.25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 s="10" t="s">
        <v>8331</v>
      </c>
      <c r="P2804" t="s">
        <v>8332</v>
      </c>
      <c r="Q2804" s="15">
        <f t="shared" si="129"/>
        <v>41938.804710648146</v>
      </c>
      <c r="R2804" s="17">
        <f t="shared" si="130"/>
        <v>41956.846377314811</v>
      </c>
      <c r="S2804">
        <f t="shared" si="131"/>
        <v>2014</v>
      </c>
    </row>
    <row r="2805" spans="1:19" ht="30" x14ac:dyDescent="0.25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 s="10" t="s">
        <v>8331</v>
      </c>
      <c r="P2805" t="s">
        <v>8332</v>
      </c>
      <c r="Q2805" s="15">
        <f t="shared" si="129"/>
        <v>41841.682314814818</v>
      </c>
      <c r="R2805" s="17">
        <f t="shared" si="130"/>
        <v>41871.682314814818</v>
      </c>
      <c r="S2805">
        <f t="shared" si="131"/>
        <v>2014</v>
      </c>
    </row>
    <row r="2806" spans="1:19" ht="60" x14ac:dyDescent="0.25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 s="10" t="s">
        <v>8331</v>
      </c>
      <c r="P2806" t="s">
        <v>8332</v>
      </c>
      <c r="Q2806" s="15">
        <f t="shared" si="129"/>
        <v>42184.185844907406</v>
      </c>
      <c r="R2806" s="17">
        <f t="shared" si="130"/>
        <v>42219.185844907406</v>
      </c>
      <c r="S2806">
        <f t="shared" si="131"/>
        <v>2015</v>
      </c>
    </row>
    <row r="2807" spans="1:19" ht="45" x14ac:dyDescent="0.25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 s="10" t="s">
        <v>8331</v>
      </c>
      <c r="P2807" t="s">
        <v>8332</v>
      </c>
      <c r="Q2807" s="15">
        <f t="shared" si="129"/>
        <v>42468.84174768519</v>
      </c>
      <c r="R2807" s="17">
        <f t="shared" si="130"/>
        <v>42498.84174768519</v>
      </c>
      <c r="S2807">
        <f t="shared" si="131"/>
        <v>2016</v>
      </c>
    </row>
    <row r="2808" spans="1:19" ht="45" x14ac:dyDescent="0.25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 s="10" t="s">
        <v>8331</v>
      </c>
      <c r="P2808" t="s">
        <v>8332</v>
      </c>
      <c r="Q2808" s="15">
        <f t="shared" si="129"/>
        <v>42170.728460648148</v>
      </c>
      <c r="R2808" s="17">
        <f t="shared" si="130"/>
        <v>42200.728460648148</v>
      </c>
      <c r="S2808">
        <f t="shared" si="131"/>
        <v>2015</v>
      </c>
    </row>
    <row r="2809" spans="1:19" ht="60" x14ac:dyDescent="0.25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 s="10" t="s">
        <v>8331</v>
      </c>
      <c r="P2809" t="s">
        <v>8332</v>
      </c>
      <c r="Q2809" s="15">
        <f t="shared" si="129"/>
        <v>42746.019652777773</v>
      </c>
      <c r="R2809" s="17">
        <f t="shared" si="130"/>
        <v>42800.541666666672</v>
      </c>
      <c r="S2809">
        <f t="shared" si="131"/>
        <v>2017</v>
      </c>
    </row>
    <row r="2810" spans="1:19" ht="60" x14ac:dyDescent="0.25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 s="10" t="s">
        <v>8331</v>
      </c>
      <c r="P2810" t="s">
        <v>8332</v>
      </c>
      <c r="Q2810" s="15">
        <f t="shared" si="129"/>
        <v>41897.660833333335</v>
      </c>
      <c r="R2810" s="17">
        <f t="shared" si="130"/>
        <v>41927.660833333335</v>
      </c>
      <c r="S2810">
        <f t="shared" si="131"/>
        <v>2014</v>
      </c>
    </row>
    <row r="2811" spans="1:19" ht="60" x14ac:dyDescent="0.25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 s="10" t="s">
        <v>8331</v>
      </c>
      <c r="P2811" t="s">
        <v>8332</v>
      </c>
      <c r="Q2811" s="15">
        <f t="shared" si="129"/>
        <v>41837.905694444446</v>
      </c>
      <c r="R2811" s="17">
        <f t="shared" si="130"/>
        <v>41867.905694444446</v>
      </c>
      <c r="S2811">
        <f t="shared" si="131"/>
        <v>2014</v>
      </c>
    </row>
    <row r="2812" spans="1:19" ht="45" x14ac:dyDescent="0.25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 s="10" t="s">
        <v>8331</v>
      </c>
      <c r="P2812" t="s">
        <v>8332</v>
      </c>
      <c r="Q2812" s="15">
        <f t="shared" si="129"/>
        <v>42275.720219907409</v>
      </c>
      <c r="R2812" s="17">
        <f t="shared" si="130"/>
        <v>42305.720219907409</v>
      </c>
      <c r="S2812">
        <f t="shared" si="131"/>
        <v>2015</v>
      </c>
    </row>
    <row r="2813" spans="1:19" ht="45" x14ac:dyDescent="0.25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 s="10" t="s">
        <v>8331</v>
      </c>
      <c r="P2813" t="s">
        <v>8332</v>
      </c>
      <c r="Q2813" s="15">
        <f t="shared" si="129"/>
        <v>41781.806875000002</v>
      </c>
      <c r="R2813" s="17">
        <f t="shared" si="130"/>
        <v>41818.806875000002</v>
      </c>
      <c r="S2813">
        <f t="shared" si="131"/>
        <v>2014</v>
      </c>
    </row>
    <row r="2814" spans="1:19" ht="30" x14ac:dyDescent="0.25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 s="10" t="s">
        <v>8331</v>
      </c>
      <c r="P2814" t="s">
        <v>8332</v>
      </c>
      <c r="Q2814" s="15">
        <f t="shared" si="129"/>
        <v>42034.339363425926</v>
      </c>
      <c r="R2814" s="17">
        <f t="shared" si="130"/>
        <v>42064.339363425926</v>
      </c>
      <c r="S2814">
        <f t="shared" si="131"/>
        <v>2015</v>
      </c>
    </row>
    <row r="2815" spans="1:19" ht="60" x14ac:dyDescent="0.25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 s="10" t="s">
        <v>8331</v>
      </c>
      <c r="P2815" t="s">
        <v>8332</v>
      </c>
      <c r="Q2815" s="15">
        <f t="shared" si="129"/>
        <v>42728.827407407407</v>
      </c>
      <c r="R2815" s="17">
        <f t="shared" si="130"/>
        <v>42747.695833333331</v>
      </c>
      <c r="S2815">
        <f t="shared" si="131"/>
        <v>2016</v>
      </c>
    </row>
    <row r="2816" spans="1:19" ht="60" x14ac:dyDescent="0.25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 s="10" t="s">
        <v>8331</v>
      </c>
      <c r="P2816" t="s">
        <v>8332</v>
      </c>
      <c r="Q2816" s="15">
        <f t="shared" si="129"/>
        <v>42656.86137731481</v>
      </c>
      <c r="R2816" s="17">
        <f t="shared" si="130"/>
        <v>42676.165972222225</v>
      </c>
      <c r="S2816">
        <f t="shared" si="131"/>
        <v>2016</v>
      </c>
    </row>
    <row r="2817" spans="1:19" ht="60" x14ac:dyDescent="0.25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 s="10" t="s">
        <v>8317</v>
      </c>
      <c r="P2817" t="s">
        <v>8336</v>
      </c>
      <c r="Q2817" s="15">
        <f t="shared" si="129"/>
        <v>42032.510243055556</v>
      </c>
      <c r="R2817" s="17">
        <f t="shared" si="130"/>
        <v>42057.510243055556</v>
      </c>
      <c r="S2817">
        <f t="shared" si="131"/>
        <v>2015</v>
      </c>
    </row>
    <row r="2818" spans="1:19" ht="30" x14ac:dyDescent="0.25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 s="10" t="s">
        <v>8317</v>
      </c>
      <c r="P2818" t="s">
        <v>8336</v>
      </c>
      <c r="Q2818" s="15">
        <f t="shared" ref="Q2818:Q2881" si="132">(((J2818/60)/60)/24)+DATE(1970,1,1)</f>
        <v>41941.680567129632</v>
      </c>
      <c r="R2818" s="17">
        <f t="shared" ref="R2818:R2881" si="133">(((I2818/60)/60)/24)+DATE(1970,1,1)</f>
        <v>41971.722233796296</v>
      </c>
      <c r="S2818">
        <f t="shared" ref="S2818:S2881" si="134">YEAR(Q:Q)</f>
        <v>2014</v>
      </c>
    </row>
    <row r="2819" spans="1:19" ht="30" x14ac:dyDescent="0.25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 s="10" t="s">
        <v>8317</v>
      </c>
      <c r="P2819" t="s">
        <v>8336</v>
      </c>
      <c r="Q2819" s="15">
        <f t="shared" si="132"/>
        <v>42297.432951388888</v>
      </c>
      <c r="R2819" s="17">
        <f t="shared" si="133"/>
        <v>42350.416666666672</v>
      </c>
      <c r="S2819">
        <f t="shared" si="134"/>
        <v>2015</v>
      </c>
    </row>
    <row r="2820" spans="1:19" ht="45" x14ac:dyDescent="0.25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 s="10" t="s">
        <v>8317</v>
      </c>
      <c r="P2820" t="s">
        <v>8336</v>
      </c>
      <c r="Q2820" s="15">
        <f t="shared" si="132"/>
        <v>41838.536782407406</v>
      </c>
      <c r="R2820" s="17">
        <f t="shared" si="133"/>
        <v>41863.536782407406</v>
      </c>
      <c r="S2820">
        <f t="shared" si="134"/>
        <v>2014</v>
      </c>
    </row>
    <row r="2821" spans="1:19" ht="60" x14ac:dyDescent="0.25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 s="10" t="s">
        <v>8317</v>
      </c>
      <c r="P2821" t="s">
        <v>8336</v>
      </c>
      <c r="Q2821" s="15">
        <f t="shared" si="132"/>
        <v>42291.872175925921</v>
      </c>
      <c r="R2821" s="17">
        <f t="shared" si="133"/>
        <v>42321.913842592592</v>
      </c>
      <c r="S2821">
        <f t="shared" si="134"/>
        <v>2015</v>
      </c>
    </row>
    <row r="2822" spans="1:19" ht="45" x14ac:dyDescent="0.25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 s="10" t="s">
        <v>8317</v>
      </c>
      <c r="P2822" t="s">
        <v>8336</v>
      </c>
      <c r="Q2822" s="15">
        <f t="shared" si="132"/>
        <v>41945.133506944447</v>
      </c>
      <c r="R2822" s="17">
        <f t="shared" si="133"/>
        <v>42005.175173611111</v>
      </c>
      <c r="S2822">
        <f t="shared" si="134"/>
        <v>2014</v>
      </c>
    </row>
    <row r="2823" spans="1:19" ht="60" x14ac:dyDescent="0.25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 s="10" t="s">
        <v>8317</v>
      </c>
      <c r="P2823" t="s">
        <v>8336</v>
      </c>
      <c r="Q2823" s="15">
        <f t="shared" si="132"/>
        <v>42479.318518518514</v>
      </c>
      <c r="R2823" s="17">
        <f t="shared" si="133"/>
        <v>42524.318518518514</v>
      </c>
      <c r="S2823">
        <f t="shared" si="134"/>
        <v>2016</v>
      </c>
    </row>
    <row r="2824" spans="1:19" ht="60" x14ac:dyDescent="0.25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 s="10" t="s">
        <v>8317</v>
      </c>
      <c r="P2824" t="s">
        <v>8336</v>
      </c>
      <c r="Q2824" s="15">
        <f t="shared" si="132"/>
        <v>42013.059027777781</v>
      </c>
      <c r="R2824" s="17">
        <f t="shared" si="133"/>
        <v>42041.059027777781</v>
      </c>
      <c r="S2824">
        <f t="shared" si="134"/>
        <v>2015</v>
      </c>
    </row>
    <row r="2825" spans="1:19" ht="45" x14ac:dyDescent="0.2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0" t="s">
        <v>8317</v>
      </c>
      <c r="P2825" t="s">
        <v>8336</v>
      </c>
      <c r="Q2825" s="15">
        <f t="shared" si="132"/>
        <v>41947.063645833332</v>
      </c>
      <c r="R2825" s="17">
        <f t="shared" si="133"/>
        <v>41977.063645833332</v>
      </c>
      <c r="S2825">
        <f t="shared" si="134"/>
        <v>2014</v>
      </c>
    </row>
    <row r="2826" spans="1:19" ht="60" x14ac:dyDescent="0.25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 s="10" t="s">
        <v>8317</v>
      </c>
      <c r="P2826" t="s">
        <v>8336</v>
      </c>
      <c r="Q2826" s="15">
        <f t="shared" si="132"/>
        <v>42360.437152777777</v>
      </c>
      <c r="R2826" s="17">
        <f t="shared" si="133"/>
        <v>42420.437152777777</v>
      </c>
      <c r="S2826">
        <f t="shared" si="134"/>
        <v>2015</v>
      </c>
    </row>
    <row r="2827" spans="1:19" ht="60" x14ac:dyDescent="0.25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 s="10" t="s">
        <v>8317</v>
      </c>
      <c r="P2827" t="s">
        <v>8336</v>
      </c>
      <c r="Q2827" s="15">
        <f t="shared" si="132"/>
        <v>42708.25309027778</v>
      </c>
      <c r="R2827" s="17">
        <f t="shared" si="133"/>
        <v>42738.25309027778</v>
      </c>
      <c r="S2827">
        <f t="shared" si="134"/>
        <v>2016</v>
      </c>
    </row>
    <row r="2828" spans="1:19" ht="45" x14ac:dyDescent="0.25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 s="10" t="s">
        <v>8317</v>
      </c>
      <c r="P2828" t="s">
        <v>8336</v>
      </c>
      <c r="Q2828" s="15">
        <f t="shared" si="132"/>
        <v>42192.675821759258</v>
      </c>
      <c r="R2828" s="17">
        <f t="shared" si="133"/>
        <v>42232.675821759258</v>
      </c>
      <c r="S2828">
        <f t="shared" si="134"/>
        <v>2015</v>
      </c>
    </row>
    <row r="2829" spans="1:19" ht="45" x14ac:dyDescent="0.25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 s="10" t="s">
        <v>8317</v>
      </c>
      <c r="P2829" t="s">
        <v>8336</v>
      </c>
      <c r="Q2829" s="15">
        <f t="shared" si="132"/>
        <v>42299.926145833335</v>
      </c>
      <c r="R2829" s="17">
        <f t="shared" si="133"/>
        <v>42329.967812499999</v>
      </c>
      <c r="S2829">
        <f t="shared" si="134"/>
        <v>2015</v>
      </c>
    </row>
    <row r="2830" spans="1:19" ht="45" x14ac:dyDescent="0.25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 s="10" t="s">
        <v>8317</v>
      </c>
      <c r="P2830" t="s">
        <v>8336</v>
      </c>
      <c r="Q2830" s="15">
        <f t="shared" si="132"/>
        <v>42232.15016203704</v>
      </c>
      <c r="R2830" s="17">
        <f t="shared" si="133"/>
        <v>42262.465972222228</v>
      </c>
      <c r="S2830">
        <f t="shared" si="134"/>
        <v>2015</v>
      </c>
    </row>
    <row r="2831" spans="1:19" ht="60" x14ac:dyDescent="0.25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 s="10" t="s">
        <v>8317</v>
      </c>
      <c r="P2831" t="s">
        <v>8336</v>
      </c>
      <c r="Q2831" s="15">
        <f t="shared" si="132"/>
        <v>42395.456412037034</v>
      </c>
      <c r="R2831" s="17">
        <f t="shared" si="133"/>
        <v>42425.456412037034</v>
      </c>
      <c r="S2831">
        <f t="shared" si="134"/>
        <v>2016</v>
      </c>
    </row>
    <row r="2832" spans="1:19" ht="60" x14ac:dyDescent="0.25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 s="10" t="s">
        <v>8317</v>
      </c>
      <c r="P2832" t="s">
        <v>8336</v>
      </c>
      <c r="Q2832" s="15">
        <f t="shared" si="132"/>
        <v>42622.456238425926</v>
      </c>
      <c r="R2832" s="17">
        <f t="shared" si="133"/>
        <v>42652.456238425926</v>
      </c>
      <c r="S2832">
        <f t="shared" si="134"/>
        <v>2016</v>
      </c>
    </row>
    <row r="2833" spans="1:19" ht="30" x14ac:dyDescent="0.25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 s="10" t="s">
        <v>8317</v>
      </c>
      <c r="P2833" t="s">
        <v>8336</v>
      </c>
      <c r="Q2833" s="15">
        <f t="shared" si="132"/>
        <v>42524.667662037042</v>
      </c>
      <c r="R2833" s="17">
        <f t="shared" si="133"/>
        <v>42549.667662037042</v>
      </c>
      <c r="S2833">
        <f t="shared" si="134"/>
        <v>2016</v>
      </c>
    </row>
    <row r="2834" spans="1:19" ht="60" x14ac:dyDescent="0.25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 s="10" t="s">
        <v>8317</v>
      </c>
      <c r="P2834" t="s">
        <v>8336</v>
      </c>
      <c r="Q2834" s="15">
        <f t="shared" si="132"/>
        <v>42013.915613425925</v>
      </c>
      <c r="R2834" s="17">
        <f t="shared" si="133"/>
        <v>42043.915613425925</v>
      </c>
      <c r="S2834">
        <f t="shared" si="134"/>
        <v>2015</v>
      </c>
    </row>
    <row r="2835" spans="1:19" ht="60" x14ac:dyDescent="0.25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 s="10" t="s">
        <v>8317</v>
      </c>
      <c r="P2835" t="s">
        <v>8336</v>
      </c>
      <c r="Q2835" s="15">
        <f t="shared" si="132"/>
        <v>42604.239629629628</v>
      </c>
      <c r="R2835" s="17">
        <f t="shared" si="133"/>
        <v>42634.239629629628</v>
      </c>
      <c r="S2835">
        <f t="shared" si="134"/>
        <v>2016</v>
      </c>
    </row>
    <row r="2836" spans="1:19" ht="60" x14ac:dyDescent="0.25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 s="10" t="s">
        <v>8317</v>
      </c>
      <c r="P2836" t="s">
        <v>8336</v>
      </c>
      <c r="Q2836" s="15">
        <f t="shared" si="132"/>
        <v>42340.360312500001</v>
      </c>
      <c r="R2836" s="17">
        <f t="shared" si="133"/>
        <v>42370.360312500001</v>
      </c>
      <c r="S2836">
        <f t="shared" si="134"/>
        <v>2015</v>
      </c>
    </row>
    <row r="2837" spans="1:19" ht="45" x14ac:dyDescent="0.25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 s="10" t="s">
        <v>8317</v>
      </c>
      <c r="P2837" t="s">
        <v>8336</v>
      </c>
      <c r="Q2837" s="15">
        <f t="shared" si="132"/>
        <v>42676.717615740738</v>
      </c>
      <c r="R2837" s="17">
        <f t="shared" si="133"/>
        <v>42689.759282407409</v>
      </c>
      <c r="S2837">
        <f t="shared" si="134"/>
        <v>2016</v>
      </c>
    </row>
    <row r="2838" spans="1:19" ht="60" x14ac:dyDescent="0.25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 s="10" t="s">
        <v>8317</v>
      </c>
      <c r="P2838" t="s">
        <v>8336</v>
      </c>
      <c r="Q2838" s="15">
        <f t="shared" si="132"/>
        <v>42093.131469907406</v>
      </c>
      <c r="R2838" s="17">
        <f t="shared" si="133"/>
        <v>42123.131469907406</v>
      </c>
      <c r="S2838">
        <f t="shared" si="134"/>
        <v>2015</v>
      </c>
    </row>
    <row r="2839" spans="1:19" ht="60" x14ac:dyDescent="0.25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 s="10" t="s">
        <v>8317</v>
      </c>
      <c r="P2839" t="s">
        <v>8336</v>
      </c>
      <c r="Q2839" s="15">
        <f t="shared" si="132"/>
        <v>42180.390277777777</v>
      </c>
      <c r="R2839" s="17">
        <f t="shared" si="133"/>
        <v>42240.390277777777</v>
      </c>
      <c r="S2839">
        <f t="shared" si="134"/>
        <v>2015</v>
      </c>
    </row>
    <row r="2840" spans="1:19" ht="60" x14ac:dyDescent="0.25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 s="10" t="s">
        <v>8317</v>
      </c>
      <c r="P2840" t="s">
        <v>8336</v>
      </c>
      <c r="Q2840" s="15">
        <f t="shared" si="132"/>
        <v>42601.851678240739</v>
      </c>
      <c r="R2840" s="17">
        <f t="shared" si="133"/>
        <v>42631.851678240739</v>
      </c>
      <c r="S2840">
        <f t="shared" si="134"/>
        <v>2016</v>
      </c>
    </row>
    <row r="2841" spans="1:19" ht="60" x14ac:dyDescent="0.25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 s="10" t="s">
        <v>8317</v>
      </c>
      <c r="P2841" t="s">
        <v>8336</v>
      </c>
      <c r="Q2841" s="15">
        <f t="shared" si="132"/>
        <v>42432.379826388889</v>
      </c>
      <c r="R2841" s="17">
        <f t="shared" si="133"/>
        <v>42462.338159722218</v>
      </c>
      <c r="S2841">
        <f t="shared" si="134"/>
        <v>2016</v>
      </c>
    </row>
    <row r="2842" spans="1:19" ht="45" x14ac:dyDescent="0.25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 s="10" t="s">
        <v>8317</v>
      </c>
      <c r="P2842" t="s">
        <v>8336</v>
      </c>
      <c r="Q2842" s="15">
        <f t="shared" si="132"/>
        <v>42074.060671296291</v>
      </c>
      <c r="R2842" s="17">
        <f t="shared" si="133"/>
        <v>42104.060671296291</v>
      </c>
      <c r="S2842">
        <f t="shared" si="134"/>
        <v>2015</v>
      </c>
    </row>
    <row r="2843" spans="1:19" ht="45" x14ac:dyDescent="0.25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 s="10" t="s">
        <v>8317</v>
      </c>
      <c r="P2843" t="s">
        <v>8336</v>
      </c>
      <c r="Q2843" s="15">
        <f t="shared" si="132"/>
        <v>41961.813518518517</v>
      </c>
      <c r="R2843" s="17">
        <f t="shared" si="133"/>
        <v>41992.813518518517</v>
      </c>
      <c r="S2843">
        <f t="shared" si="134"/>
        <v>2014</v>
      </c>
    </row>
    <row r="2844" spans="1:19" ht="60" x14ac:dyDescent="0.25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 s="10" t="s">
        <v>8317</v>
      </c>
      <c r="P2844" t="s">
        <v>8336</v>
      </c>
      <c r="Q2844" s="15">
        <f t="shared" si="132"/>
        <v>42304.210833333331</v>
      </c>
      <c r="R2844" s="17">
        <f t="shared" si="133"/>
        <v>42334.252500000002</v>
      </c>
      <c r="S2844">
        <f t="shared" si="134"/>
        <v>2015</v>
      </c>
    </row>
    <row r="2845" spans="1:19" ht="60" x14ac:dyDescent="0.25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 s="10" t="s">
        <v>8317</v>
      </c>
      <c r="P2845" t="s">
        <v>8336</v>
      </c>
      <c r="Q2845" s="15">
        <f t="shared" si="132"/>
        <v>42175.780416666668</v>
      </c>
      <c r="R2845" s="17">
        <f t="shared" si="133"/>
        <v>42205.780416666668</v>
      </c>
      <c r="S2845">
        <f t="shared" si="134"/>
        <v>2015</v>
      </c>
    </row>
    <row r="2846" spans="1:19" ht="60" x14ac:dyDescent="0.25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 s="10" t="s">
        <v>8317</v>
      </c>
      <c r="P2846" t="s">
        <v>8336</v>
      </c>
      <c r="Q2846" s="15">
        <f t="shared" si="132"/>
        <v>42673.625868055555</v>
      </c>
      <c r="R2846" s="17">
        <f t="shared" si="133"/>
        <v>42714.458333333328</v>
      </c>
      <c r="S2846">
        <f t="shared" si="134"/>
        <v>2016</v>
      </c>
    </row>
    <row r="2847" spans="1:19" ht="45" x14ac:dyDescent="0.25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 s="10" t="s">
        <v>8317</v>
      </c>
      <c r="P2847" t="s">
        <v>8336</v>
      </c>
      <c r="Q2847" s="15">
        <f t="shared" si="132"/>
        <v>42142.767106481479</v>
      </c>
      <c r="R2847" s="17">
        <f t="shared" si="133"/>
        <v>42163.625</v>
      </c>
      <c r="S2847">
        <f t="shared" si="134"/>
        <v>2015</v>
      </c>
    </row>
    <row r="2848" spans="1:19" ht="45" x14ac:dyDescent="0.25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 s="10" t="s">
        <v>8317</v>
      </c>
      <c r="P2848" t="s">
        <v>8336</v>
      </c>
      <c r="Q2848" s="15">
        <f t="shared" si="132"/>
        <v>42258.780324074076</v>
      </c>
      <c r="R2848" s="17">
        <f t="shared" si="133"/>
        <v>42288.780324074076</v>
      </c>
      <c r="S2848">
        <f t="shared" si="134"/>
        <v>2015</v>
      </c>
    </row>
    <row r="2849" spans="1:19" ht="60" x14ac:dyDescent="0.25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 s="10" t="s">
        <v>8317</v>
      </c>
      <c r="P2849" t="s">
        <v>8336</v>
      </c>
      <c r="Q2849" s="15">
        <f t="shared" si="132"/>
        <v>42391.35019675926</v>
      </c>
      <c r="R2849" s="17">
        <f t="shared" si="133"/>
        <v>42421.35019675926</v>
      </c>
      <c r="S2849">
        <f t="shared" si="134"/>
        <v>2016</v>
      </c>
    </row>
    <row r="2850" spans="1:19" ht="60" x14ac:dyDescent="0.25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 s="10" t="s">
        <v>8317</v>
      </c>
      <c r="P2850" t="s">
        <v>8336</v>
      </c>
      <c r="Q2850" s="15">
        <f t="shared" si="132"/>
        <v>41796.531701388885</v>
      </c>
      <c r="R2850" s="17">
        <f t="shared" si="133"/>
        <v>41833.207638888889</v>
      </c>
      <c r="S2850">
        <f t="shared" si="134"/>
        <v>2014</v>
      </c>
    </row>
    <row r="2851" spans="1:19" ht="60" x14ac:dyDescent="0.25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 s="10" t="s">
        <v>8317</v>
      </c>
      <c r="P2851" t="s">
        <v>8336</v>
      </c>
      <c r="Q2851" s="15">
        <f t="shared" si="132"/>
        <v>42457.871516203704</v>
      </c>
      <c r="R2851" s="17">
        <f t="shared" si="133"/>
        <v>42487.579861111109</v>
      </c>
      <c r="S2851">
        <f t="shared" si="134"/>
        <v>2016</v>
      </c>
    </row>
    <row r="2852" spans="1:19" ht="45" x14ac:dyDescent="0.25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 s="10" t="s">
        <v>8317</v>
      </c>
      <c r="P2852" t="s">
        <v>8336</v>
      </c>
      <c r="Q2852" s="15">
        <f t="shared" si="132"/>
        <v>42040.829872685179</v>
      </c>
      <c r="R2852" s="17">
        <f t="shared" si="133"/>
        <v>42070.829872685179</v>
      </c>
      <c r="S2852">
        <f t="shared" si="134"/>
        <v>2015</v>
      </c>
    </row>
    <row r="2853" spans="1:19" ht="60" x14ac:dyDescent="0.25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 s="10" t="s">
        <v>8317</v>
      </c>
      <c r="P2853" t="s">
        <v>8336</v>
      </c>
      <c r="Q2853" s="15">
        <f t="shared" si="132"/>
        <v>42486.748414351852</v>
      </c>
      <c r="R2853" s="17">
        <f t="shared" si="133"/>
        <v>42516.748414351852</v>
      </c>
      <c r="S2853">
        <f t="shared" si="134"/>
        <v>2016</v>
      </c>
    </row>
    <row r="2854" spans="1:19" ht="60" x14ac:dyDescent="0.25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 s="10" t="s">
        <v>8317</v>
      </c>
      <c r="P2854" t="s">
        <v>8336</v>
      </c>
      <c r="Q2854" s="15">
        <f t="shared" si="132"/>
        <v>42198.765844907408</v>
      </c>
      <c r="R2854" s="17">
        <f t="shared" si="133"/>
        <v>42258.765844907408</v>
      </c>
      <c r="S2854">
        <f t="shared" si="134"/>
        <v>2015</v>
      </c>
    </row>
    <row r="2855" spans="1:19" ht="60" x14ac:dyDescent="0.25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 s="10" t="s">
        <v>8317</v>
      </c>
      <c r="P2855" t="s">
        <v>8336</v>
      </c>
      <c r="Q2855" s="15">
        <f t="shared" si="132"/>
        <v>42485.64534722222</v>
      </c>
      <c r="R2855" s="17">
        <f t="shared" si="133"/>
        <v>42515.64534722222</v>
      </c>
      <c r="S2855">
        <f t="shared" si="134"/>
        <v>2016</v>
      </c>
    </row>
    <row r="2856" spans="1:19" ht="60" x14ac:dyDescent="0.25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 s="10" t="s">
        <v>8317</v>
      </c>
      <c r="P2856" t="s">
        <v>8336</v>
      </c>
      <c r="Q2856" s="15">
        <f t="shared" si="132"/>
        <v>42707.926030092596</v>
      </c>
      <c r="R2856" s="17">
        <f t="shared" si="133"/>
        <v>42737.926030092596</v>
      </c>
      <c r="S2856">
        <f t="shared" si="134"/>
        <v>2016</v>
      </c>
    </row>
    <row r="2857" spans="1:19" ht="45" x14ac:dyDescent="0.25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 s="10" t="s">
        <v>8317</v>
      </c>
      <c r="P2857" t="s">
        <v>8336</v>
      </c>
      <c r="Q2857" s="15">
        <f t="shared" si="132"/>
        <v>42199.873402777783</v>
      </c>
      <c r="R2857" s="17">
        <f t="shared" si="133"/>
        <v>42259.873402777783</v>
      </c>
      <c r="S2857">
        <f t="shared" si="134"/>
        <v>2015</v>
      </c>
    </row>
    <row r="2858" spans="1:19" ht="60" x14ac:dyDescent="0.25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 s="10" t="s">
        <v>8317</v>
      </c>
      <c r="P2858" t="s">
        <v>8336</v>
      </c>
      <c r="Q2858" s="15">
        <f t="shared" si="132"/>
        <v>42139.542303240742</v>
      </c>
      <c r="R2858" s="17">
        <f t="shared" si="133"/>
        <v>42169.542303240742</v>
      </c>
      <c r="S2858">
        <f t="shared" si="134"/>
        <v>2015</v>
      </c>
    </row>
    <row r="2859" spans="1:19" ht="60" x14ac:dyDescent="0.25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 s="10" t="s">
        <v>8317</v>
      </c>
      <c r="P2859" t="s">
        <v>8336</v>
      </c>
      <c r="Q2859" s="15">
        <f t="shared" si="132"/>
        <v>42461.447662037041</v>
      </c>
      <c r="R2859" s="17">
        <f t="shared" si="133"/>
        <v>42481.447662037041</v>
      </c>
      <c r="S2859">
        <f t="shared" si="134"/>
        <v>2016</v>
      </c>
    </row>
    <row r="2860" spans="1:19" ht="30" x14ac:dyDescent="0.25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 s="10" t="s">
        <v>8317</v>
      </c>
      <c r="P2860" t="s">
        <v>8336</v>
      </c>
      <c r="Q2860" s="15">
        <f t="shared" si="132"/>
        <v>42529.730717592596</v>
      </c>
      <c r="R2860" s="17">
        <f t="shared" si="133"/>
        <v>42559.730717592596</v>
      </c>
      <c r="S2860">
        <f t="shared" si="134"/>
        <v>2016</v>
      </c>
    </row>
    <row r="2861" spans="1:19" ht="60" x14ac:dyDescent="0.25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 s="10" t="s">
        <v>8317</v>
      </c>
      <c r="P2861" t="s">
        <v>8336</v>
      </c>
      <c r="Q2861" s="15">
        <f t="shared" si="132"/>
        <v>42115.936550925922</v>
      </c>
      <c r="R2861" s="17">
        <f t="shared" si="133"/>
        <v>42146.225694444445</v>
      </c>
      <c r="S2861">
        <f t="shared" si="134"/>
        <v>2015</v>
      </c>
    </row>
    <row r="2862" spans="1:19" ht="60" x14ac:dyDescent="0.25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 s="10" t="s">
        <v>8317</v>
      </c>
      <c r="P2862" t="s">
        <v>8336</v>
      </c>
      <c r="Q2862" s="15">
        <f t="shared" si="132"/>
        <v>42086.811400462961</v>
      </c>
      <c r="R2862" s="17">
        <f t="shared" si="133"/>
        <v>42134.811400462961</v>
      </c>
      <c r="S2862">
        <f t="shared" si="134"/>
        <v>2015</v>
      </c>
    </row>
    <row r="2863" spans="1:19" ht="60" x14ac:dyDescent="0.25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 s="10" t="s">
        <v>8317</v>
      </c>
      <c r="P2863" t="s">
        <v>8336</v>
      </c>
      <c r="Q2863" s="15">
        <f t="shared" si="132"/>
        <v>42390.171261574069</v>
      </c>
      <c r="R2863" s="17">
        <f t="shared" si="133"/>
        <v>42420.171261574069</v>
      </c>
      <c r="S2863">
        <f t="shared" si="134"/>
        <v>2016</v>
      </c>
    </row>
    <row r="2864" spans="1:19" ht="60" x14ac:dyDescent="0.25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 s="10" t="s">
        <v>8317</v>
      </c>
      <c r="P2864" t="s">
        <v>8319</v>
      </c>
      <c r="Q2864" s="15">
        <f t="shared" si="132"/>
        <v>41550.922974537039</v>
      </c>
      <c r="R2864" s="17">
        <f t="shared" si="133"/>
        <v>41580.922974537039</v>
      </c>
      <c r="S2864">
        <f t="shared" si="134"/>
        <v>2013</v>
      </c>
    </row>
    <row r="2865" spans="1:19" ht="45" x14ac:dyDescent="0.25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 s="10" t="s">
        <v>8317</v>
      </c>
      <c r="P2865" t="s">
        <v>8319</v>
      </c>
      <c r="Q2865" s="15">
        <f t="shared" si="132"/>
        <v>41136.85805555556</v>
      </c>
      <c r="R2865" s="17">
        <f t="shared" si="133"/>
        <v>41159.32708333333</v>
      </c>
      <c r="S2865">
        <f t="shared" si="134"/>
        <v>2012</v>
      </c>
    </row>
    <row r="2866" spans="1:19" ht="60" x14ac:dyDescent="0.25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 s="10" t="s">
        <v>8317</v>
      </c>
      <c r="P2866" t="s">
        <v>8319</v>
      </c>
      <c r="Q2866" s="15">
        <f t="shared" si="132"/>
        <v>42548.192997685182</v>
      </c>
      <c r="R2866" s="17">
        <f t="shared" si="133"/>
        <v>42573.192997685182</v>
      </c>
      <c r="S2866">
        <f t="shared" si="134"/>
        <v>2016</v>
      </c>
    </row>
    <row r="2867" spans="1:19" ht="15.75" x14ac:dyDescent="0.25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 s="10" t="s">
        <v>8317</v>
      </c>
      <c r="P2867" t="s">
        <v>8319</v>
      </c>
      <c r="Q2867" s="15">
        <f t="shared" si="132"/>
        <v>41053.200960648144</v>
      </c>
      <c r="R2867" s="17">
        <f t="shared" si="133"/>
        <v>41111.618750000001</v>
      </c>
      <c r="S2867">
        <f t="shared" si="134"/>
        <v>2012</v>
      </c>
    </row>
    <row r="2868" spans="1:19" ht="60" x14ac:dyDescent="0.25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 s="10" t="s">
        <v>8317</v>
      </c>
      <c r="P2868" t="s">
        <v>8319</v>
      </c>
      <c r="Q2868" s="15">
        <f t="shared" si="132"/>
        <v>42130.795983796299</v>
      </c>
      <c r="R2868" s="17">
        <f t="shared" si="133"/>
        <v>42175.795983796299</v>
      </c>
      <c r="S2868">
        <f t="shared" si="134"/>
        <v>2015</v>
      </c>
    </row>
    <row r="2869" spans="1:19" ht="60" x14ac:dyDescent="0.25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 s="10" t="s">
        <v>8317</v>
      </c>
      <c r="P2869" t="s">
        <v>8319</v>
      </c>
      <c r="Q2869" s="15">
        <f t="shared" si="132"/>
        <v>42032.168530092589</v>
      </c>
      <c r="R2869" s="17">
        <f t="shared" si="133"/>
        <v>42062.168530092589</v>
      </c>
      <c r="S2869">
        <f t="shared" si="134"/>
        <v>2015</v>
      </c>
    </row>
    <row r="2870" spans="1:19" ht="45" x14ac:dyDescent="0.25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 s="10" t="s">
        <v>8317</v>
      </c>
      <c r="P2870" t="s">
        <v>8319</v>
      </c>
      <c r="Q2870" s="15">
        <f t="shared" si="132"/>
        <v>42554.917488425926</v>
      </c>
      <c r="R2870" s="17">
        <f t="shared" si="133"/>
        <v>42584.917488425926</v>
      </c>
      <c r="S2870">
        <f t="shared" si="134"/>
        <v>2016</v>
      </c>
    </row>
    <row r="2871" spans="1:19" ht="45" x14ac:dyDescent="0.25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 s="10" t="s">
        <v>8317</v>
      </c>
      <c r="P2871" t="s">
        <v>8319</v>
      </c>
      <c r="Q2871" s="15">
        <f t="shared" si="132"/>
        <v>41614.563194444447</v>
      </c>
      <c r="R2871" s="17">
        <f t="shared" si="133"/>
        <v>41644.563194444447</v>
      </c>
      <c r="S2871">
        <f t="shared" si="134"/>
        <v>2013</v>
      </c>
    </row>
    <row r="2872" spans="1:19" ht="45" x14ac:dyDescent="0.25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 s="10" t="s">
        <v>8317</v>
      </c>
      <c r="P2872" t="s">
        <v>8319</v>
      </c>
      <c r="Q2872" s="15">
        <f t="shared" si="132"/>
        <v>41198.611712962964</v>
      </c>
      <c r="R2872" s="17">
        <f t="shared" si="133"/>
        <v>41228.653379629628</v>
      </c>
      <c r="S2872">
        <f t="shared" si="134"/>
        <v>2012</v>
      </c>
    </row>
    <row r="2873" spans="1:19" ht="45" x14ac:dyDescent="0.25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 s="10" t="s">
        <v>8317</v>
      </c>
      <c r="P2873" t="s">
        <v>8319</v>
      </c>
      <c r="Q2873" s="15">
        <f t="shared" si="132"/>
        <v>41520.561041666668</v>
      </c>
      <c r="R2873" s="17">
        <f t="shared" si="133"/>
        <v>41549.561041666668</v>
      </c>
      <c r="S2873">
        <f t="shared" si="134"/>
        <v>2013</v>
      </c>
    </row>
    <row r="2874" spans="1:19" ht="45" x14ac:dyDescent="0.25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 s="10" t="s">
        <v>8317</v>
      </c>
      <c r="P2874" t="s">
        <v>8319</v>
      </c>
      <c r="Q2874" s="15">
        <f t="shared" si="132"/>
        <v>41991.713460648149</v>
      </c>
      <c r="R2874" s="17">
        <f t="shared" si="133"/>
        <v>42050.651388888888</v>
      </c>
      <c r="S2874">
        <f t="shared" si="134"/>
        <v>2014</v>
      </c>
    </row>
    <row r="2875" spans="1:19" ht="60" x14ac:dyDescent="0.25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 s="10" t="s">
        <v>8317</v>
      </c>
      <c r="P2875" t="s">
        <v>8319</v>
      </c>
      <c r="Q2875" s="15">
        <f t="shared" si="132"/>
        <v>40682.884791666671</v>
      </c>
      <c r="R2875" s="17">
        <f t="shared" si="133"/>
        <v>40712.884791666671</v>
      </c>
      <c r="S2875">
        <f t="shared" si="134"/>
        <v>2011</v>
      </c>
    </row>
    <row r="2876" spans="1:19" ht="45" x14ac:dyDescent="0.25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 s="10" t="s">
        <v>8317</v>
      </c>
      <c r="P2876" t="s">
        <v>8319</v>
      </c>
      <c r="Q2876" s="15">
        <f t="shared" si="132"/>
        <v>41411.866608796299</v>
      </c>
      <c r="R2876" s="17">
        <f t="shared" si="133"/>
        <v>41441.866608796299</v>
      </c>
      <c r="S2876">
        <f t="shared" si="134"/>
        <v>2013</v>
      </c>
    </row>
    <row r="2877" spans="1:19" ht="60" x14ac:dyDescent="0.25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 s="10" t="s">
        <v>8317</v>
      </c>
      <c r="P2877" t="s">
        <v>8319</v>
      </c>
      <c r="Q2877" s="15">
        <f t="shared" si="132"/>
        <v>42067.722372685181</v>
      </c>
      <c r="R2877" s="17">
        <f t="shared" si="133"/>
        <v>42097.651388888888</v>
      </c>
      <c r="S2877">
        <f t="shared" si="134"/>
        <v>2015</v>
      </c>
    </row>
    <row r="2878" spans="1:19" ht="30" x14ac:dyDescent="0.25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 s="10" t="s">
        <v>8317</v>
      </c>
      <c r="P2878" t="s">
        <v>8319</v>
      </c>
      <c r="Q2878" s="15">
        <f t="shared" si="132"/>
        <v>40752.789710648147</v>
      </c>
      <c r="R2878" s="17">
        <f t="shared" si="133"/>
        <v>40782.789710648147</v>
      </c>
      <c r="S2878">
        <f t="shared" si="134"/>
        <v>2011</v>
      </c>
    </row>
    <row r="2879" spans="1:19" ht="45" x14ac:dyDescent="0.25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 s="10" t="s">
        <v>8317</v>
      </c>
      <c r="P2879" t="s">
        <v>8319</v>
      </c>
      <c r="Q2879" s="15">
        <f t="shared" si="132"/>
        <v>41838.475219907406</v>
      </c>
      <c r="R2879" s="17">
        <f t="shared" si="133"/>
        <v>41898.475219907406</v>
      </c>
      <c r="S2879">
        <f t="shared" si="134"/>
        <v>2014</v>
      </c>
    </row>
    <row r="2880" spans="1:19" ht="60" x14ac:dyDescent="0.25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 s="10" t="s">
        <v>8317</v>
      </c>
      <c r="P2880" t="s">
        <v>8319</v>
      </c>
      <c r="Q2880" s="15">
        <f t="shared" si="132"/>
        <v>41444.64261574074</v>
      </c>
      <c r="R2880" s="17">
        <f t="shared" si="133"/>
        <v>41486.821527777778</v>
      </c>
      <c r="S2880">
        <f t="shared" si="134"/>
        <v>2013</v>
      </c>
    </row>
    <row r="2881" spans="1:19" ht="60" x14ac:dyDescent="0.25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 s="10" t="s">
        <v>8317</v>
      </c>
      <c r="P2881" t="s">
        <v>8319</v>
      </c>
      <c r="Q2881" s="15">
        <f t="shared" si="132"/>
        <v>41840.983541666668</v>
      </c>
      <c r="R2881" s="17">
        <f t="shared" si="133"/>
        <v>41885.983541666668</v>
      </c>
      <c r="S2881">
        <f t="shared" si="134"/>
        <v>2014</v>
      </c>
    </row>
    <row r="2882" spans="1:19" ht="60" x14ac:dyDescent="0.25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 s="10" t="s">
        <v>8317</v>
      </c>
      <c r="P2882" t="s">
        <v>8319</v>
      </c>
      <c r="Q2882" s="15">
        <f t="shared" ref="Q2882:Q2945" si="135">(((J2882/60)/60)/24)+DATE(1970,1,1)</f>
        <v>42527.007326388892</v>
      </c>
      <c r="R2882" s="17">
        <f t="shared" ref="R2882:R2945" si="136">(((I2882/60)/60)/24)+DATE(1970,1,1)</f>
        <v>42587.007326388892</v>
      </c>
      <c r="S2882">
        <f t="shared" ref="S2882:S2945" si="137">YEAR(Q:Q)</f>
        <v>2016</v>
      </c>
    </row>
    <row r="2883" spans="1:19" ht="60" x14ac:dyDescent="0.25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 s="10" t="s">
        <v>8317</v>
      </c>
      <c r="P2883" t="s">
        <v>8319</v>
      </c>
      <c r="Q2883" s="15">
        <f t="shared" si="135"/>
        <v>41365.904594907406</v>
      </c>
      <c r="R2883" s="17">
        <f t="shared" si="136"/>
        <v>41395.904594907406</v>
      </c>
      <c r="S2883">
        <f t="shared" si="137"/>
        <v>2013</v>
      </c>
    </row>
    <row r="2884" spans="1:19" ht="45" x14ac:dyDescent="0.25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 s="10" t="s">
        <v>8333</v>
      </c>
      <c r="P2884" t="s">
        <v>8338</v>
      </c>
      <c r="Q2884" s="15">
        <f t="shared" si="135"/>
        <v>41974.712245370371</v>
      </c>
      <c r="R2884" s="17">
        <f t="shared" si="136"/>
        <v>42004.712245370371</v>
      </c>
      <c r="S2884">
        <f t="shared" si="137"/>
        <v>2014</v>
      </c>
    </row>
    <row r="2885" spans="1:19" ht="60" x14ac:dyDescent="0.25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 s="10" t="s">
        <v>8333</v>
      </c>
      <c r="P2885" t="s">
        <v>8338</v>
      </c>
      <c r="Q2885" s="15">
        <f t="shared" si="135"/>
        <v>42170.996527777781</v>
      </c>
      <c r="R2885" s="17">
        <f t="shared" si="136"/>
        <v>42185.996527777781</v>
      </c>
      <c r="S2885">
        <f t="shared" si="137"/>
        <v>2015</v>
      </c>
    </row>
    <row r="2886" spans="1:19" ht="45" x14ac:dyDescent="0.25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 s="10" t="s">
        <v>8333</v>
      </c>
      <c r="P2886" t="s">
        <v>8338</v>
      </c>
      <c r="Q2886" s="15">
        <f t="shared" si="135"/>
        <v>41935.509652777779</v>
      </c>
      <c r="R2886" s="17">
        <f t="shared" si="136"/>
        <v>41965.551319444443</v>
      </c>
      <c r="S2886">
        <f t="shared" si="137"/>
        <v>2014</v>
      </c>
    </row>
    <row r="2887" spans="1:19" ht="45" x14ac:dyDescent="0.25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 s="10" t="s">
        <v>8333</v>
      </c>
      <c r="P2887" t="s">
        <v>8338</v>
      </c>
      <c r="Q2887" s="15">
        <f t="shared" si="135"/>
        <v>42053.051203703704</v>
      </c>
      <c r="R2887" s="17">
        <f t="shared" si="136"/>
        <v>42095.012499999997</v>
      </c>
      <c r="S2887">
        <f t="shared" si="137"/>
        <v>2015</v>
      </c>
    </row>
    <row r="2888" spans="1:19" ht="45" x14ac:dyDescent="0.25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 s="10" t="s">
        <v>8333</v>
      </c>
      <c r="P2888" t="s">
        <v>8338</v>
      </c>
      <c r="Q2888" s="15">
        <f t="shared" si="135"/>
        <v>42031.884652777779</v>
      </c>
      <c r="R2888" s="17">
        <f t="shared" si="136"/>
        <v>42065.886111111111</v>
      </c>
      <c r="S2888">
        <f t="shared" si="137"/>
        <v>2015</v>
      </c>
    </row>
    <row r="2889" spans="1:19" ht="60" x14ac:dyDescent="0.25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 s="10" t="s">
        <v>8333</v>
      </c>
      <c r="P2889" t="s">
        <v>8338</v>
      </c>
      <c r="Q2889" s="15">
        <f t="shared" si="135"/>
        <v>41839.212951388887</v>
      </c>
      <c r="R2889" s="17">
        <f t="shared" si="136"/>
        <v>41899.212951388887</v>
      </c>
      <c r="S2889">
        <f t="shared" si="137"/>
        <v>2014</v>
      </c>
    </row>
    <row r="2890" spans="1:19" ht="45" x14ac:dyDescent="0.25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 s="10" t="s">
        <v>8333</v>
      </c>
      <c r="P2890" t="s">
        <v>8338</v>
      </c>
      <c r="Q2890" s="15">
        <f t="shared" si="135"/>
        <v>42782.426875000005</v>
      </c>
      <c r="R2890" s="17">
        <f t="shared" si="136"/>
        <v>42789.426875000005</v>
      </c>
      <c r="S2890">
        <f t="shared" si="137"/>
        <v>2017</v>
      </c>
    </row>
    <row r="2891" spans="1:19" ht="30" x14ac:dyDescent="0.25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 s="10" t="s">
        <v>8333</v>
      </c>
      <c r="P2891" t="s">
        <v>8338</v>
      </c>
      <c r="Q2891" s="15">
        <f t="shared" si="135"/>
        <v>42286.88217592593</v>
      </c>
      <c r="R2891" s="17">
        <f t="shared" si="136"/>
        <v>42316.923842592587</v>
      </c>
      <c r="S2891">
        <f t="shared" si="137"/>
        <v>2015</v>
      </c>
    </row>
    <row r="2892" spans="1:19" ht="45" x14ac:dyDescent="0.25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 s="10" t="s">
        <v>8333</v>
      </c>
      <c r="P2892" t="s">
        <v>8338</v>
      </c>
      <c r="Q2892" s="15">
        <f t="shared" si="135"/>
        <v>42281.136099537034</v>
      </c>
      <c r="R2892" s="17">
        <f t="shared" si="136"/>
        <v>42311.177766203706</v>
      </c>
      <c r="S2892">
        <f t="shared" si="137"/>
        <v>2015</v>
      </c>
    </row>
    <row r="2893" spans="1:19" ht="60" x14ac:dyDescent="0.25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 s="10" t="s">
        <v>8333</v>
      </c>
      <c r="P2893" t="s">
        <v>8338</v>
      </c>
      <c r="Q2893" s="15">
        <f t="shared" si="135"/>
        <v>42472.449467592596</v>
      </c>
      <c r="R2893" s="17">
        <f t="shared" si="136"/>
        <v>42502.449467592596</v>
      </c>
      <c r="S2893">
        <f t="shared" si="137"/>
        <v>2016</v>
      </c>
    </row>
    <row r="2894" spans="1:19" ht="60" x14ac:dyDescent="0.25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 s="10" t="s">
        <v>8333</v>
      </c>
      <c r="P2894" t="s">
        <v>8338</v>
      </c>
      <c r="Q2894" s="15">
        <f t="shared" si="135"/>
        <v>42121.824525462958</v>
      </c>
      <c r="R2894" s="17">
        <f t="shared" si="136"/>
        <v>42151.824525462958</v>
      </c>
      <c r="S2894">
        <f t="shared" si="137"/>
        <v>2015</v>
      </c>
    </row>
    <row r="2895" spans="1:19" ht="60" x14ac:dyDescent="0.25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 s="10" t="s">
        <v>8333</v>
      </c>
      <c r="P2895" t="s">
        <v>8338</v>
      </c>
      <c r="Q2895" s="15">
        <f t="shared" si="135"/>
        <v>41892.688750000001</v>
      </c>
      <c r="R2895" s="17">
        <f t="shared" si="136"/>
        <v>41913.165972222225</v>
      </c>
      <c r="S2895">
        <f t="shared" si="137"/>
        <v>2014</v>
      </c>
    </row>
    <row r="2896" spans="1:19" ht="45" x14ac:dyDescent="0.25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 s="10" t="s">
        <v>8333</v>
      </c>
      <c r="P2896" t="s">
        <v>8338</v>
      </c>
      <c r="Q2896" s="15">
        <f t="shared" si="135"/>
        <v>42219.282951388886</v>
      </c>
      <c r="R2896" s="17">
        <f t="shared" si="136"/>
        <v>42249.282951388886</v>
      </c>
      <c r="S2896">
        <f t="shared" si="137"/>
        <v>2015</v>
      </c>
    </row>
    <row r="2897" spans="1:19" ht="60" x14ac:dyDescent="0.25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 s="10" t="s">
        <v>8333</v>
      </c>
      <c r="P2897" t="s">
        <v>8338</v>
      </c>
      <c r="Q2897" s="15">
        <f t="shared" si="135"/>
        <v>42188.252199074079</v>
      </c>
      <c r="R2897" s="17">
        <f t="shared" si="136"/>
        <v>42218.252199074079</v>
      </c>
      <c r="S2897">
        <f t="shared" si="137"/>
        <v>2015</v>
      </c>
    </row>
    <row r="2898" spans="1:19" ht="45" x14ac:dyDescent="0.25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 s="10" t="s">
        <v>8333</v>
      </c>
      <c r="P2898" t="s">
        <v>8338</v>
      </c>
      <c r="Q2898" s="15">
        <f t="shared" si="135"/>
        <v>42241.613796296297</v>
      </c>
      <c r="R2898" s="17">
        <f t="shared" si="136"/>
        <v>42264.708333333328</v>
      </c>
      <c r="S2898">
        <f t="shared" si="137"/>
        <v>2015</v>
      </c>
    </row>
    <row r="2899" spans="1:19" ht="45" x14ac:dyDescent="0.25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 s="10" t="s">
        <v>8333</v>
      </c>
      <c r="P2899" t="s">
        <v>8338</v>
      </c>
      <c r="Q2899" s="15">
        <f t="shared" si="135"/>
        <v>42525.153055555551</v>
      </c>
      <c r="R2899" s="17">
        <f t="shared" si="136"/>
        <v>42555.153055555551</v>
      </c>
      <c r="S2899">
        <f t="shared" si="137"/>
        <v>2016</v>
      </c>
    </row>
    <row r="2900" spans="1:19" ht="45" x14ac:dyDescent="0.25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 s="10" t="s">
        <v>8333</v>
      </c>
      <c r="P2900" t="s">
        <v>8338</v>
      </c>
      <c r="Q2900" s="15">
        <f t="shared" si="135"/>
        <v>41871.65315972222</v>
      </c>
      <c r="R2900" s="17">
        <f t="shared" si="136"/>
        <v>41902.65315972222</v>
      </c>
      <c r="S2900">
        <f t="shared" si="137"/>
        <v>2014</v>
      </c>
    </row>
    <row r="2901" spans="1:19" ht="45" x14ac:dyDescent="0.25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 s="10" t="s">
        <v>8333</v>
      </c>
      <c r="P2901" t="s">
        <v>8338</v>
      </c>
      <c r="Q2901" s="15">
        <f t="shared" si="135"/>
        <v>42185.397673611107</v>
      </c>
      <c r="R2901" s="17">
        <f t="shared" si="136"/>
        <v>42244.508333333331</v>
      </c>
      <c r="S2901">
        <f t="shared" si="137"/>
        <v>2015</v>
      </c>
    </row>
    <row r="2902" spans="1:19" ht="45" x14ac:dyDescent="0.25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 s="10" t="s">
        <v>8333</v>
      </c>
      <c r="P2902" t="s">
        <v>8338</v>
      </c>
      <c r="Q2902" s="15">
        <f t="shared" si="135"/>
        <v>42108.05322916666</v>
      </c>
      <c r="R2902" s="17">
        <f t="shared" si="136"/>
        <v>42123.05322916666</v>
      </c>
      <c r="S2902">
        <f t="shared" si="137"/>
        <v>2015</v>
      </c>
    </row>
    <row r="2903" spans="1:19" ht="60" x14ac:dyDescent="0.25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 s="10" t="s">
        <v>8333</v>
      </c>
      <c r="P2903" t="s">
        <v>8338</v>
      </c>
      <c r="Q2903" s="15">
        <f t="shared" si="135"/>
        <v>41936.020752314813</v>
      </c>
      <c r="R2903" s="17">
        <f t="shared" si="136"/>
        <v>41956.062418981484</v>
      </c>
      <c r="S2903">
        <f t="shared" si="137"/>
        <v>2014</v>
      </c>
    </row>
    <row r="2904" spans="1:19" ht="60" x14ac:dyDescent="0.25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 s="10" t="s">
        <v>8333</v>
      </c>
      <c r="P2904" t="s">
        <v>8340</v>
      </c>
      <c r="Q2904" s="15">
        <f t="shared" si="135"/>
        <v>42325.448958333334</v>
      </c>
      <c r="R2904" s="17">
        <f t="shared" si="136"/>
        <v>42357.448958333334</v>
      </c>
      <c r="S2904">
        <f t="shared" si="137"/>
        <v>2015</v>
      </c>
    </row>
    <row r="2905" spans="1:19" ht="30" x14ac:dyDescent="0.25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 s="10" t="s">
        <v>8333</v>
      </c>
      <c r="P2905" t="s">
        <v>8340</v>
      </c>
      <c r="Q2905" s="15">
        <f t="shared" si="135"/>
        <v>42246.789965277778</v>
      </c>
      <c r="R2905" s="17">
        <f t="shared" si="136"/>
        <v>42303.888888888891</v>
      </c>
      <c r="S2905">
        <f t="shared" si="137"/>
        <v>2015</v>
      </c>
    </row>
    <row r="2906" spans="1:19" ht="60" x14ac:dyDescent="0.25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 s="10" t="s">
        <v>8333</v>
      </c>
      <c r="P2906" t="s">
        <v>8340</v>
      </c>
      <c r="Q2906" s="15">
        <f t="shared" si="135"/>
        <v>41877.904988425929</v>
      </c>
      <c r="R2906" s="17">
        <f t="shared" si="136"/>
        <v>41907.904988425929</v>
      </c>
      <c r="S2906">
        <f t="shared" si="137"/>
        <v>2014</v>
      </c>
    </row>
    <row r="2907" spans="1:19" ht="60" x14ac:dyDescent="0.25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 s="10" t="s">
        <v>8333</v>
      </c>
      <c r="P2907" t="s">
        <v>8340</v>
      </c>
      <c r="Q2907" s="15">
        <f t="shared" si="135"/>
        <v>41779.649317129632</v>
      </c>
      <c r="R2907" s="17">
        <f t="shared" si="136"/>
        <v>41789.649317129632</v>
      </c>
      <c r="S2907">
        <f t="shared" si="137"/>
        <v>2014</v>
      </c>
    </row>
    <row r="2908" spans="1:19" ht="60" x14ac:dyDescent="0.25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 s="10" t="s">
        <v>8333</v>
      </c>
      <c r="P2908" t="s">
        <v>8340</v>
      </c>
      <c r="Q2908" s="15">
        <f t="shared" si="135"/>
        <v>42707.895462962959</v>
      </c>
      <c r="R2908" s="17">
        <f t="shared" si="136"/>
        <v>42729.458333333328</v>
      </c>
      <c r="S2908">
        <f t="shared" si="137"/>
        <v>2016</v>
      </c>
    </row>
    <row r="2909" spans="1:19" ht="30" x14ac:dyDescent="0.25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 s="10" t="s">
        <v>8333</v>
      </c>
      <c r="P2909" t="s">
        <v>8340</v>
      </c>
      <c r="Q2909" s="15">
        <f t="shared" si="135"/>
        <v>42069.104421296302</v>
      </c>
      <c r="R2909" s="17">
        <f t="shared" si="136"/>
        <v>42099.062754629631</v>
      </c>
      <c r="S2909">
        <f t="shared" si="137"/>
        <v>2015</v>
      </c>
    </row>
    <row r="2910" spans="1:19" ht="60" x14ac:dyDescent="0.25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 s="10" t="s">
        <v>8333</v>
      </c>
      <c r="P2910" t="s">
        <v>8340</v>
      </c>
      <c r="Q2910" s="15">
        <f t="shared" si="135"/>
        <v>41956.950983796298</v>
      </c>
      <c r="R2910" s="17">
        <f t="shared" si="136"/>
        <v>41986.950983796298</v>
      </c>
      <c r="S2910">
        <f t="shared" si="137"/>
        <v>2014</v>
      </c>
    </row>
    <row r="2911" spans="1:19" ht="30" x14ac:dyDescent="0.25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 s="10" t="s">
        <v>8333</v>
      </c>
      <c r="P2911" t="s">
        <v>8340</v>
      </c>
      <c r="Q2911" s="15">
        <f t="shared" si="135"/>
        <v>42005.24998842593</v>
      </c>
      <c r="R2911" s="17">
        <f t="shared" si="136"/>
        <v>42035.841666666667</v>
      </c>
      <c r="S2911">
        <f t="shared" si="137"/>
        <v>2015</v>
      </c>
    </row>
    <row r="2912" spans="1:19" ht="45" x14ac:dyDescent="0.25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 s="10" t="s">
        <v>8333</v>
      </c>
      <c r="P2912" t="s">
        <v>8340</v>
      </c>
      <c r="Q2912" s="15">
        <f t="shared" si="135"/>
        <v>42256.984791666662</v>
      </c>
      <c r="R2912" s="17">
        <f t="shared" si="136"/>
        <v>42286.984791666662</v>
      </c>
      <c r="S2912">
        <f t="shared" si="137"/>
        <v>2015</v>
      </c>
    </row>
    <row r="2913" spans="1:19" ht="15.75" x14ac:dyDescent="0.25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 s="10" t="s">
        <v>8333</v>
      </c>
      <c r="P2913" t="s">
        <v>8340</v>
      </c>
      <c r="Q2913" s="15">
        <f t="shared" si="135"/>
        <v>42240.857222222221</v>
      </c>
      <c r="R2913" s="17">
        <f t="shared" si="136"/>
        <v>42270.857222222221</v>
      </c>
      <c r="S2913">
        <f t="shared" si="137"/>
        <v>2015</v>
      </c>
    </row>
    <row r="2914" spans="1:19" ht="60" x14ac:dyDescent="0.25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 s="10" t="s">
        <v>8333</v>
      </c>
      <c r="P2914" t="s">
        <v>8340</v>
      </c>
      <c r="Q2914" s="15">
        <f t="shared" si="135"/>
        <v>42433.726168981477</v>
      </c>
      <c r="R2914" s="17">
        <f t="shared" si="136"/>
        <v>42463.68450231482</v>
      </c>
      <c r="S2914">
        <f t="shared" si="137"/>
        <v>2016</v>
      </c>
    </row>
    <row r="2915" spans="1:19" ht="30" x14ac:dyDescent="0.25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 s="10" t="s">
        <v>8333</v>
      </c>
      <c r="P2915" t="s">
        <v>8340</v>
      </c>
      <c r="Q2915" s="15">
        <f t="shared" si="135"/>
        <v>42046.072743055556</v>
      </c>
      <c r="R2915" s="17">
        <f t="shared" si="136"/>
        <v>42091.031076388885</v>
      </c>
      <c r="S2915">
        <f t="shared" si="137"/>
        <v>2015</v>
      </c>
    </row>
    <row r="2916" spans="1:19" ht="45" x14ac:dyDescent="0.25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 s="10" t="s">
        <v>8333</v>
      </c>
      <c r="P2916" t="s">
        <v>8340</v>
      </c>
      <c r="Q2916" s="15">
        <f t="shared" si="135"/>
        <v>42033.845543981486</v>
      </c>
      <c r="R2916" s="17">
        <f t="shared" si="136"/>
        <v>42063.845543981486</v>
      </c>
      <c r="S2916">
        <f t="shared" si="137"/>
        <v>2015</v>
      </c>
    </row>
    <row r="2917" spans="1:19" ht="45" x14ac:dyDescent="0.25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 s="10" t="s">
        <v>8333</v>
      </c>
      <c r="P2917" t="s">
        <v>8340</v>
      </c>
      <c r="Q2917" s="15">
        <f t="shared" si="135"/>
        <v>42445.712754629625</v>
      </c>
      <c r="R2917" s="17">
        <f t="shared" si="136"/>
        <v>42505.681249999994</v>
      </c>
      <c r="S2917">
        <f t="shared" si="137"/>
        <v>2016</v>
      </c>
    </row>
    <row r="2918" spans="1:19" ht="45" x14ac:dyDescent="0.25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 s="10" t="s">
        <v>8333</v>
      </c>
      <c r="P2918" t="s">
        <v>8340</v>
      </c>
      <c r="Q2918" s="15">
        <f t="shared" si="135"/>
        <v>41780.050092592595</v>
      </c>
      <c r="R2918" s="17">
        <f t="shared" si="136"/>
        <v>41808.842361111114</v>
      </c>
      <c r="S2918">
        <f t="shared" si="137"/>
        <v>2014</v>
      </c>
    </row>
    <row r="2919" spans="1:19" ht="45" x14ac:dyDescent="0.25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 s="10" t="s">
        <v>8333</v>
      </c>
      <c r="P2919" t="s">
        <v>8340</v>
      </c>
      <c r="Q2919" s="15">
        <f t="shared" si="135"/>
        <v>41941.430196759262</v>
      </c>
      <c r="R2919" s="17">
        <f t="shared" si="136"/>
        <v>41986.471863425926</v>
      </c>
      <c r="S2919">
        <f t="shared" si="137"/>
        <v>2014</v>
      </c>
    </row>
    <row r="2920" spans="1:19" ht="45" x14ac:dyDescent="0.25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 s="10" t="s">
        <v>8333</v>
      </c>
      <c r="P2920" t="s">
        <v>8340</v>
      </c>
      <c r="Q2920" s="15">
        <f t="shared" si="135"/>
        <v>42603.354131944448</v>
      </c>
      <c r="R2920" s="17">
        <f t="shared" si="136"/>
        <v>42633.354131944448</v>
      </c>
      <c r="S2920">
        <f t="shared" si="137"/>
        <v>2016</v>
      </c>
    </row>
    <row r="2921" spans="1:19" ht="60" x14ac:dyDescent="0.25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 s="10" t="s">
        <v>8333</v>
      </c>
      <c r="P2921" t="s">
        <v>8340</v>
      </c>
      <c r="Q2921" s="15">
        <f t="shared" si="135"/>
        <v>42151.667337962965</v>
      </c>
      <c r="R2921" s="17">
        <f t="shared" si="136"/>
        <v>42211.667337962965</v>
      </c>
      <c r="S2921">
        <f t="shared" si="137"/>
        <v>2015</v>
      </c>
    </row>
    <row r="2922" spans="1:19" ht="45" x14ac:dyDescent="0.25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 s="10" t="s">
        <v>8333</v>
      </c>
      <c r="P2922" t="s">
        <v>8340</v>
      </c>
      <c r="Q2922" s="15">
        <f t="shared" si="135"/>
        <v>42438.53907407407</v>
      </c>
      <c r="R2922" s="17">
        <f t="shared" si="136"/>
        <v>42468.497407407413</v>
      </c>
      <c r="S2922">
        <f t="shared" si="137"/>
        <v>2016</v>
      </c>
    </row>
    <row r="2923" spans="1:19" ht="60" x14ac:dyDescent="0.25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 s="10" t="s">
        <v>8333</v>
      </c>
      <c r="P2923" t="s">
        <v>8340</v>
      </c>
      <c r="Q2923" s="15">
        <f t="shared" si="135"/>
        <v>41791.057314814818</v>
      </c>
      <c r="R2923" s="17">
        <f t="shared" si="136"/>
        <v>41835.21597222222</v>
      </c>
      <c r="S2923">
        <f t="shared" si="137"/>
        <v>2014</v>
      </c>
    </row>
    <row r="2924" spans="1:19" ht="60" x14ac:dyDescent="0.25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 s="10" t="s">
        <v>8320</v>
      </c>
      <c r="P2924" t="s">
        <v>8342</v>
      </c>
      <c r="Q2924" s="15">
        <f t="shared" si="135"/>
        <v>41989.664409722223</v>
      </c>
      <c r="R2924" s="17">
        <f t="shared" si="136"/>
        <v>42019.664409722223</v>
      </c>
      <c r="S2924">
        <f t="shared" si="137"/>
        <v>2014</v>
      </c>
    </row>
    <row r="2925" spans="1:19" ht="30" x14ac:dyDescent="0.25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 s="10" t="s">
        <v>8320</v>
      </c>
      <c r="P2925" t="s">
        <v>8342</v>
      </c>
      <c r="Q2925" s="15">
        <f t="shared" si="135"/>
        <v>42063.869791666672</v>
      </c>
      <c r="R2925" s="17">
        <f t="shared" si="136"/>
        <v>42093.828125</v>
      </c>
      <c r="S2925">
        <f t="shared" si="137"/>
        <v>2015</v>
      </c>
    </row>
    <row r="2926" spans="1:19" ht="60" x14ac:dyDescent="0.25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 s="10" t="s">
        <v>8320</v>
      </c>
      <c r="P2926" t="s">
        <v>8342</v>
      </c>
      <c r="Q2926" s="15">
        <f t="shared" si="135"/>
        <v>42187.281678240746</v>
      </c>
      <c r="R2926" s="17">
        <f t="shared" si="136"/>
        <v>42247.281678240746</v>
      </c>
      <c r="S2926">
        <f t="shared" si="137"/>
        <v>2015</v>
      </c>
    </row>
    <row r="2927" spans="1:19" ht="45" x14ac:dyDescent="0.25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 s="10" t="s">
        <v>8320</v>
      </c>
      <c r="P2927" t="s">
        <v>8342</v>
      </c>
      <c r="Q2927" s="15">
        <f t="shared" si="135"/>
        <v>42021.139733796299</v>
      </c>
      <c r="R2927" s="17">
        <f t="shared" si="136"/>
        <v>42051.139733796299</v>
      </c>
      <c r="S2927">
        <f t="shared" si="137"/>
        <v>2015</v>
      </c>
    </row>
    <row r="2928" spans="1:19" ht="45" x14ac:dyDescent="0.25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 s="10" t="s">
        <v>8320</v>
      </c>
      <c r="P2928" t="s">
        <v>8342</v>
      </c>
      <c r="Q2928" s="15">
        <f t="shared" si="135"/>
        <v>42245.016736111109</v>
      </c>
      <c r="R2928" s="17">
        <f t="shared" si="136"/>
        <v>42256.666666666672</v>
      </c>
      <c r="S2928">
        <f t="shared" si="137"/>
        <v>2015</v>
      </c>
    </row>
    <row r="2929" spans="1:19" ht="45" x14ac:dyDescent="0.25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 s="10" t="s">
        <v>8320</v>
      </c>
      <c r="P2929" t="s">
        <v>8342</v>
      </c>
      <c r="Q2929" s="15">
        <f t="shared" si="135"/>
        <v>42179.306388888886</v>
      </c>
      <c r="R2929" s="17">
        <f t="shared" si="136"/>
        <v>42239.306388888886</v>
      </c>
      <c r="S2929">
        <f t="shared" si="137"/>
        <v>2015</v>
      </c>
    </row>
    <row r="2930" spans="1:19" ht="60" x14ac:dyDescent="0.25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 s="10" t="s">
        <v>8320</v>
      </c>
      <c r="P2930" t="s">
        <v>8342</v>
      </c>
      <c r="Q2930" s="15">
        <f t="shared" si="135"/>
        <v>42427.721006944441</v>
      </c>
      <c r="R2930" s="17">
        <f t="shared" si="136"/>
        <v>42457.679340277777</v>
      </c>
      <c r="S2930">
        <f t="shared" si="137"/>
        <v>2016</v>
      </c>
    </row>
    <row r="2931" spans="1:19" ht="60" x14ac:dyDescent="0.25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 s="10" t="s">
        <v>8320</v>
      </c>
      <c r="P2931" t="s">
        <v>8342</v>
      </c>
      <c r="Q2931" s="15">
        <f t="shared" si="135"/>
        <v>42451.866967592592</v>
      </c>
      <c r="R2931" s="17">
        <f t="shared" si="136"/>
        <v>42491.866967592592</v>
      </c>
      <c r="S2931">
        <f t="shared" si="137"/>
        <v>2016</v>
      </c>
    </row>
    <row r="2932" spans="1:19" ht="45" x14ac:dyDescent="0.25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 s="10" t="s">
        <v>8320</v>
      </c>
      <c r="P2932" t="s">
        <v>8342</v>
      </c>
      <c r="Q2932" s="15">
        <f t="shared" si="135"/>
        <v>41841.56381944444</v>
      </c>
      <c r="R2932" s="17">
        <f t="shared" si="136"/>
        <v>41882.818749999999</v>
      </c>
      <c r="S2932">
        <f t="shared" si="137"/>
        <v>2014</v>
      </c>
    </row>
    <row r="2933" spans="1:19" ht="30" x14ac:dyDescent="0.25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 s="10" t="s">
        <v>8320</v>
      </c>
      <c r="P2933" t="s">
        <v>8342</v>
      </c>
      <c r="Q2933" s="15">
        <f t="shared" si="135"/>
        <v>42341.59129629629</v>
      </c>
      <c r="R2933" s="17">
        <f t="shared" si="136"/>
        <v>42387.541666666672</v>
      </c>
      <c r="S2933">
        <f t="shared" si="137"/>
        <v>2015</v>
      </c>
    </row>
    <row r="2934" spans="1:19" ht="60" x14ac:dyDescent="0.25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 s="10" t="s">
        <v>8320</v>
      </c>
      <c r="P2934" t="s">
        <v>8342</v>
      </c>
      <c r="Q2934" s="15">
        <f t="shared" si="135"/>
        <v>41852.646226851852</v>
      </c>
      <c r="R2934" s="17">
        <f t="shared" si="136"/>
        <v>41883.646226851852</v>
      </c>
      <c r="S2934">
        <f t="shared" si="137"/>
        <v>2014</v>
      </c>
    </row>
    <row r="2935" spans="1:19" ht="60" x14ac:dyDescent="0.25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 s="10" t="s">
        <v>8320</v>
      </c>
      <c r="P2935" t="s">
        <v>8342</v>
      </c>
      <c r="Q2935" s="15">
        <f t="shared" si="135"/>
        <v>42125.913807870369</v>
      </c>
      <c r="R2935" s="17">
        <f t="shared" si="136"/>
        <v>42185.913807870369</v>
      </c>
      <c r="S2935">
        <f t="shared" si="137"/>
        <v>2015</v>
      </c>
    </row>
    <row r="2936" spans="1:19" ht="60" x14ac:dyDescent="0.25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 s="10" t="s">
        <v>8320</v>
      </c>
      <c r="P2936" t="s">
        <v>8342</v>
      </c>
      <c r="Q2936" s="15">
        <f t="shared" si="135"/>
        <v>41887.801064814819</v>
      </c>
      <c r="R2936" s="17">
        <f t="shared" si="136"/>
        <v>41917.801064814819</v>
      </c>
      <c r="S2936">
        <f t="shared" si="137"/>
        <v>2014</v>
      </c>
    </row>
    <row r="2937" spans="1:19" ht="60" x14ac:dyDescent="0.25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 s="10" t="s">
        <v>8320</v>
      </c>
      <c r="P2937" t="s">
        <v>8342</v>
      </c>
      <c r="Q2937" s="15">
        <f t="shared" si="135"/>
        <v>42095.918530092589</v>
      </c>
      <c r="R2937" s="17">
        <f t="shared" si="136"/>
        <v>42125.918530092589</v>
      </c>
      <c r="S2937">
        <f t="shared" si="137"/>
        <v>2015</v>
      </c>
    </row>
    <row r="2938" spans="1:19" ht="45" x14ac:dyDescent="0.25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 s="10" t="s">
        <v>8320</v>
      </c>
      <c r="P2938" t="s">
        <v>8342</v>
      </c>
      <c r="Q2938" s="15">
        <f t="shared" si="135"/>
        <v>42064.217418981483</v>
      </c>
      <c r="R2938" s="17">
        <f t="shared" si="136"/>
        <v>42094.140277777777</v>
      </c>
      <c r="S2938">
        <f t="shared" si="137"/>
        <v>2015</v>
      </c>
    </row>
    <row r="2939" spans="1:19" ht="60" x14ac:dyDescent="0.25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 s="10" t="s">
        <v>8320</v>
      </c>
      <c r="P2939" t="s">
        <v>8342</v>
      </c>
      <c r="Q2939" s="15">
        <f t="shared" si="135"/>
        <v>42673.577534722222</v>
      </c>
      <c r="R2939" s="17">
        <f t="shared" si="136"/>
        <v>42713.619201388887</v>
      </c>
      <c r="S2939">
        <f t="shared" si="137"/>
        <v>2016</v>
      </c>
    </row>
    <row r="2940" spans="1:19" ht="45" x14ac:dyDescent="0.25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 s="10" t="s">
        <v>8320</v>
      </c>
      <c r="P2940" t="s">
        <v>8342</v>
      </c>
      <c r="Q2940" s="15">
        <f t="shared" si="135"/>
        <v>42460.98192129629</v>
      </c>
      <c r="R2940" s="17">
        <f t="shared" si="136"/>
        <v>42481.166666666672</v>
      </c>
      <c r="S2940">
        <f t="shared" si="137"/>
        <v>2016</v>
      </c>
    </row>
    <row r="2941" spans="1:19" ht="15.75" x14ac:dyDescent="0.25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 s="10" t="s">
        <v>8320</v>
      </c>
      <c r="P2941" t="s">
        <v>8342</v>
      </c>
      <c r="Q2941" s="15">
        <f t="shared" si="135"/>
        <v>42460.610520833332</v>
      </c>
      <c r="R2941" s="17">
        <f t="shared" si="136"/>
        <v>42504.207638888889</v>
      </c>
      <c r="S2941">
        <f t="shared" si="137"/>
        <v>2016</v>
      </c>
    </row>
    <row r="2942" spans="1:19" ht="60" x14ac:dyDescent="0.25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 s="10" t="s">
        <v>8320</v>
      </c>
      <c r="P2942" t="s">
        <v>8342</v>
      </c>
      <c r="Q2942" s="15">
        <f t="shared" si="135"/>
        <v>41869.534618055557</v>
      </c>
      <c r="R2942" s="17">
        <f t="shared" si="136"/>
        <v>41899.534618055557</v>
      </c>
      <c r="S2942">
        <f t="shared" si="137"/>
        <v>2014</v>
      </c>
    </row>
    <row r="2943" spans="1:19" ht="60" x14ac:dyDescent="0.25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 s="10" t="s">
        <v>8320</v>
      </c>
      <c r="P2943" t="s">
        <v>8342</v>
      </c>
      <c r="Q2943" s="15">
        <f t="shared" si="135"/>
        <v>41922.783229166671</v>
      </c>
      <c r="R2943" s="17">
        <f t="shared" si="136"/>
        <v>41952.824895833335</v>
      </c>
      <c r="S2943">
        <f t="shared" si="137"/>
        <v>2014</v>
      </c>
    </row>
    <row r="2944" spans="1:19" ht="45" x14ac:dyDescent="0.25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 s="10" t="s">
        <v>8320</v>
      </c>
      <c r="P2944" t="s">
        <v>8342</v>
      </c>
      <c r="Q2944" s="15">
        <f t="shared" si="135"/>
        <v>42319.461377314816</v>
      </c>
      <c r="R2944" s="17">
        <f t="shared" si="136"/>
        <v>42349.461377314816</v>
      </c>
      <c r="S2944">
        <f t="shared" si="137"/>
        <v>2015</v>
      </c>
    </row>
    <row r="2945" spans="1:19" ht="45" x14ac:dyDescent="0.25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 s="10" t="s">
        <v>8320</v>
      </c>
      <c r="P2945" t="s">
        <v>8342</v>
      </c>
      <c r="Q2945" s="15">
        <f t="shared" si="135"/>
        <v>42425.960983796293</v>
      </c>
      <c r="R2945" s="17">
        <f t="shared" si="136"/>
        <v>42463.006944444445</v>
      </c>
      <c r="S2945">
        <f t="shared" si="137"/>
        <v>2016</v>
      </c>
    </row>
    <row r="2946" spans="1:19" ht="60" x14ac:dyDescent="0.25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 s="10" t="s">
        <v>8320</v>
      </c>
      <c r="P2946" t="s">
        <v>8342</v>
      </c>
      <c r="Q2946" s="15">
        <f t="shared" ref="Q2946:Q3009" si="138">(((J2946/60)/60)/24)+DATE(1970,1,1)</f>
        <v>42129.82540509259</v>
      </c>
      <c r="R2946" s="17">
        <f t="shared" ref="R2946:R3009" si="139">(((I2946/60)/60)/24)+DATE(1970,1,1)</f>
        <v>42186.25</v>
      </c>
      <c r="S2946">
        <f t="shared" ref="S2946:S3009" si="140">YEAR(Q:Q)</f>
        <v>2015</v>
      </c>
    </row>
    <row r="2947" spans="1:19" ht="60" x14ac:dyDescent="0.25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 s="10" t="s">
        <v>8320</v>
      </c>
      <c r="P2947" t="s">
        <v>8342</v>
      </c>
      <c r="Q2947" s="15">
        <f t="shared" si="138"/>
        <v>41912.932430555556</v>
      </c>
      <c r="R2947" s="17">
        <f t="shared" si="139"/>
        <v>41942.932430555556</v>
      </c>
      <c r="S2947">
        <f t="shared" si="140"/>
        <v>2014</v>
      </c>
    </row>
    <row r="2948" spans="1:19" ht="60" x14ac:dyDescent="0.25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 s="10" t="s">
        <v>8320</v>
      </c>
      <c r="P2948" t="s">
        <v>8342</v>
      </c>
      <c r="Q2948" s="15">
        <f t="shared" si="138"/>
        <v>41845.968159722222</v>
      </c>
      <c r="R2948" s="17">
        <f t="shared" si="139"/>
        <v>41875.968159722222</v>
      </c>
      <c r="S2948">
        <f t="shared" si="140"/>
        <v>2014</v>
      </c>
    </row>
    <row r="2949" spans="1:19" ht="30" x14ac:dyDescent="0.25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 s="10" t="s">
        <v>8320</v>
      </c>
      <c r="P2949" t="s">
        <v>8342</v>
      </c>
      <c r="Q2949" s="15">
        <f t="shared" si="138"/>
        <v>41788.919722222221</v>
      </c>
      <c r="R2949" s="17">
        <f t="shared" si="139"/>
        <v>41817.919722222221</v>
      </c>
      <c r="S2949">
        <f t="shared" si="140"/>
        <v>2014</v>
      </c>
    </row>
    <row r="2950" spans="1:19" ht="60" x14ac:dyDescent="0.25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 s="10" t="s">
        <v>8320</v>
      </c>
      <c r="P2950" t="s">
        <v>8342</v>
      </c>
      <c r="Q2950" s="15">
        <f t="shared" si="138"/>
        <v>42044.927974537044</v>
      </c>
      <c r="R2950" s="17">
        <f t="shared" si="139"/>
        <v>42099.458333333328</v>
      </c>
      <c r="S2950">
        <f t="shared" si="140"/>
        <v>2015</v>
      </c>
    </row>
    <row r="2951" spans="1:19" ht="45" x14ac:dyDescent="0.25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 s="10" t="s">
        <v>8320</v>
      </c>
      <c r="P2951" t="s">
        <v>8342</v>
      </c>
      <c r="Q2951" s="15">
        <f t="shared" si="138"/>
        <v>42268.625856481478</v>
      </c>
      <c r="R2951" s="17">
        <f t="shared" si="139"/>
        <v>42298.625856481478</v>
      </c>
      <c r="S2951">
        <f t="shared" si="140"/>
        <v>2015</v>
      </c>
    </row>
    <row r="2952" spans="1:19" ht="60" x14ac:dyDescent="0.25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 s="10" t="s">
        <v>8320</v>
      </c>
      <c r="P2952" t="s">
        <v>8342</v>
      </c>
      <c r="Q2952" s="15">
        <f t="shared" si="138"/>
        <v>42471.052152777775</v>
      </c>
      <c r="R2952" s="17">
        <f t="shared" si="139"/>
        <v>42531.052152777775</v>
      </c>
      <c r="S2952">
        <f t="shared" si="140"/>
        <v>2016</v>
      </c>
    </row>
    <row r="2953" spans="1:19" ht="45" x14ac:dyDescent="0.25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 s="10" t="s">
        <v>8320</v>
      </c>
      <c r="P2953" t="s">
        <v>8342</v>
      </c>
      <c r="Q2953" s="15">
        <f t="shared" si="138"/>
        <v>42272.087766203709</v>
      </c>
      <c r="R2953" s="17">
        <f t="shared" si="139"/>
        <v>42302.087766203709</v>
      </c>
      <c r="S2953">
        <f t="shared" si="140"/>
        <v>2015</v>
      </c>
    </row>
    <row r="2954" spans="1:19" ht="30" x14ac:dyDescent="0.25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 s="10" t="s">
        <v>8320</v>
      </c>
      <c r="P2954" t="s">
        <v>8342</v>
      </c>
      <c r="Q2954" s="15">
        <f t="shared" si="138"/>
        <v>42152.906851851847</v>
      </c>
      <c r="R2954" s="17">
        <f t="shared" si="139"/>
        <v>42166.625</v>
      </c>
      <c r="S2954">
        <f t="shared" si="140"/>
        <v>2015</v>
      </c>
    </row>
    <row r="2955" spans="1:19" ht="60" x14ac:dyDescent="0.25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 s="10" t="s">
        <v>8320</v>
      </c>
      <c r="P2955" t="s">
        <v>8342</v>
      </c>
      <c r="Q2955" s="15">
        <f t="shared" si="138"/>
        <v>42325.683807870373</v>
      </c>
      <c r="R2955" s="17">
        <f t="shared" si="139"/>
        <v>42385.208333333328</v>
      </c>
      <c r="S2955">
        <f t="shared" si="140"/>
        <v>2015</v>
      </c>
    </row>
    <row r="2956" spans="1:19" ht="60" x14ac:dyDescent="0.25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 s="10" t="s">
        <v>8320</v>
      </c>
      <c r="P2956" t="s">
        <v>8342</v>
      </c>
      <c r="Q2956" s="15">
        <f t="shared" si="138"/>
        <v>42614.675625000003</v>
      </c>
      <c r="R2956" s="17">
        <f t="shared" si="139"/>
        <v>42626.895833333328</v>
      </c>
      <c r="S2956">
        <f t="shared" si="140"/>
        <v>2016</v>
      </c>
    </row>
    <row r="2957" spans="1:19" ht="45" x14ac:dyDescent="0.25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 s="10" t="s">
        <v>8320</v>
      </c>
      <c r="P2957" t="s">
        <v>8342</v>
      </c>
      <c r="Q2957" s="15">
        <f t="shared" si="138"/>
        <v>42102.036527777775</v>
      </c>
      <c r="R2957" s="17">
        <f t="shared" si="139"/>
        <v>42132.036527777775</v>
      </c>
      <c r="S2957">
        <f t="shared" si="140"/>
        <v>2015</v>
      </c>
    </row>
    <row r="2958" spans="1:19" ht="45" x14ac:dyDescent="0.25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 s="10" t="s">
        <v>8320</v>
      </c>
      <c r="P2958" t="s">
        <v>8342</v>
      </c>
      <c r="Q2958" s="15">
        <f t="shared" si="138"/>
        <v>42559.814178240747</v>
      </c>
      <c r="R2958" s="17">
        <f t="shared" si="139"/>
        <v>42589.814178240747</v>
      </c>
      <c r="S2958">
        <f t="shared" si="140"/>
        <v>2016</v>
      </c>
    </row>
    <row r="2959" spans="1:19" ht="45" x14ac:dyDescent="0.25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 s="10" t="s">
        <v>8320</v>
      </c>
      <c r="P2959" t="s">
        <v>8342</v>
      </c>
      <c r="Q2959" s="15">
        <f t="shared" si="138"/>
        <v>42286.861493055556</v>
      </c>
      <c r="R2959" s="17">
        <f t="shared" si="139"/>
        <v>42316.90315972222</v>
      </c>
      <c r="S2959">
        <f t="shared" si="140"/>
        <v>2015</v>
      </c>
    </row>
    <row r="2960" spans="1:19" ht="60" x14ac:dyDescent="0.25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 s="10" t="s">
        <v>8320</v>
      </c>
      <c r="P2960" t="s">
        <v>8342</v>
      </c>
      <c r="Q2960" s="15">
        <f t="shared" si="138"/>
        <v>42175.948981481488</v>
      </c>
      <c r="R2960" s="17">
        <f t="shared" si="139"/>
        <v>42205.948981481488</v>
      </c>
      <c r="S2960">
        <f t="shared" si="140"/>
        <v>2015</v>
      </c>
    </row>
    <row r="2961" spans="1:19" ht="45" x14ac:dyDescent="0.25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 s="10" t="s">
        <v>8320</v>
      </c>
      <c r="P2961" t="s">
        <v>8342</v>
      </c>
      <c r="Q2961" s="15">
        <f t="shared" si="138"/>
        <v>41884.874328703707</v>
      </c>
      <c r="R2961" s="17">
        <f t="shared" si="139"/>
        <v>41914.874328703707</v>
      </c>
      <c r="S2961">
        <f t="shared" si="140"/>
        <v>2014</v>
      </c>
    </row>
    <row r="2962" spans="1:19" ht="45" x14ac:dyDescent="0.25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 s="10" t="s">
        <v>8320</v>
      </c>
      <c r="P2962" t="s">
        <v>8342</v>
      </c>
      <c r="Q2962" s="15">
        <f t="shared" si="138"/>
        <v>42435.874212962968</v>
      </c>
      <c r="R2962" s="17">
        <f t="shared" si="139"/>
        <v>42494.832546296297</v>
      </c>
      <c r="S2962">
        <f t="shared" si="140"/>
        <v>2016</v>
      </c>
    </row>
    <row r="2963" spans="1:19" ht="45" x14ac:dyDescent="0.25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 s="10" t="s">
        <v>8320</v>
      </c>
      <c r="P2963" t="s">
        <v>8342</v>
      </c>
      <c r="Q2963" s="15">
        <f t="shared" si="138"/>
        <v>42171.817384259266</v>
      </c>
      <c r="R2963" s="17">
        <f t="shared" si="139"/>
        <v>42201.817384259266</v>
      </c>
      <c r="S2963">
        <f t="shared" si="140"/>
        <v>2015</v>
      </c>
    </row>
    <row r="2964" spans="1:19" ht="60" x14ac:dyDescent="0.25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 s="10" t="s">
        <v>8333</v>
      </c>
      <c r="P2964" t="s">
        <v>8334</v>
      </c>
      <c r="Q2964" s="15">
        <f t="shared" si="138"/>
        <v>41825.485868055555</v>
      </c>
      <c r="R2964" s="17">
        <f t="shared" si="139"/>
        <v>41854.485868055555</v>
      </c>
      <c r="S2964">
        <f t="shared" si="140"/>
        <v>2014</v>
      </c>
    </row>
    <row r="2965" spans="1:19" ht="60" x14ac:dyDescent="0.25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 s="10" t="s">
        <v>8333</v>
      </c>
      <c r="P2965" t="s">
        <v>8334</v>
      </c>
      <c r="Q2965" s="15">
        <f t="shared" si="138"/>
        <v>41834.980462962965</v>
      </c>
      <c r="R2965" s="17">
        <f t="shared" si="139"/>
        <v>41864.980462962965</v>
      </c>
      <c r="S2965">
        <f t="shared" si="140"/>
        <v>2014</v>
      </c>
    </row>
    <row r="2966" spans="1:19" ht="30" x14ac:dyDescent="0.25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 s="10" t="s">
        <v>8333</v>
      </c>
      <c r="P2966" t="s">
        <v>8334</v>
      </c>
      <c r="Q2966" s="15">
        <f t="shared" si="138"/>
        <v>41855.859814814816</v>
      </c>
      <c r="R2966" s="17">
        <f t="shared" si="139"/>
        <v>41876.859814814816</v>
      </c>
      <c r="S2966">
        <f t="shared" si="140"/>
        <v>2014</v>
      </c>
    </row>
    <row r="2967" spans="1:19" ht="45" x14ac:dyDescent="0.25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 s="10" t="s">
        <v>8333</v>
      </c>
      <c r="P2967" t="s">
        <v>8334</v>
      </c>
      <c r="Q2967" s="15">
        <f t="shared" si="138"/>
        <v>41824.658379629633</v>
      </c>
      <c r="R2967" s="17">
        <f t="shared" si="139"/>
        <v>41854.658379629633</v>
      </c>
      <c r="S2967">
        <f t="shared" si="140"/>
        <v>2014</v>
      </c>
    </row>
    <row r="2968" spans="1:19" ht="45" x14ac:dyDescent="0.25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 s="10" t="s">
        <v>8333</v>
      </c>
      <c r="P2968" t="s">
        <v>8334</v>
      </c>
      <c r="Q2968" s="15">
        <f t="shared" si="138"/>
        <v>41849.560694444444</v>
      </c>
      <c r="R2968" s="17">
        <f t="shared" si="139"/>
        <v>41909.560694444444</v>
      </c>
      <c r="S2968">
        <f t="shared" si="140"/>
        <v>2014</v>
      </c>
    </row>
    <row r="2969" spans="1:19" ht="45" x14ac:dyDescent="0.25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 s="10" t="s">
        <v>8333</v>
      </c>
      <c r="P2969" t="s">
        <v>8334</v>
      </c>
      <c r="Q2969" s="15">
        <f t="shared" si="138"/>
        <v>41987.818969907406</v>
      </c>
      <c r="R2969" s="17">
        <f t="shared" si="139"/>
        <v>42017.818969907406</v>
      </c>
      <c r="S2969">
        <f t="shared" si="140"/>
        <v>2014</v>
      </c>
    </row>
    <row r="2970" spans="1:19" ht="60" x14ac:dyDescent="0.25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 s="10" t="s">
        <v>8333</v>
      </c>
      <c r="P2970" t="s">
        <v>8334</v>
      </c>
      <c r="Q2970" s="15">
        <f t="shared" si="138"/>
        <v>41891.780023148152</v>
      </c>
      <c r="R2970" s="17">
        <f t="shared" si="139"/>
        <v>41926.780023148152</v>
      </c>
      <c r="S2970">
        <f t="shared" si="140"/>
        <v>2014</v>
      </c>
    </row>
    <row r="2971" spans="1:19" ht="60" x14ac:dyDescent="0.25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 s="10" t="s">
        <v>8333</v>
      </c>
      <c r="P2971" t="s">
        <v>8334</v>
      </c>
      <c r="Q2971" s="15">
        <f t="shared" si="138"/>
        <v>41905.979629629634</v>
      </c>
      <c r="R2971" s="17">
        <f t="shared" si="139"/>
        <v>41935.979629629634</v>
      </c>
      <c r="S2971">
        <f t="shared" si="140"/>
        <v>2014</v>
      </c>
    </row>
    <row r="2972" spans="1:19" ht="45" x14ac:dyDescent="0.25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 s="10" t="s">
        <v>8333</v>
      </c>
      <c r="P2972" t="s">
        <v>8334</v>
      </c>
      <c r="Q2972" s="15">
        <f t="shared" si="138"/>
        <v>41766.718009259261</v>
      </c>
      <c r="R2972" s="17">
        <f t="shared" si="139"/>
        <v>41826.718009259261</v>
      </c>
      <c r="S2972">
        <f t="shared" si="140"/>
        <v>2014</v>
      </c>
    </row>
    <row r="2973" spans="1:19" ht="60" x14ac:dyDescent="0.25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 s="10" t="s">
        <v>8333</v>
      </c>
      <c r="P2973" t="s">
        <v>8334</v>
      </c>
      <c r="Q2973" s="15">
        <f t="shared" si="138"/>
        <v>41978.760393518518</v>
      </c>
      <c r="R2973" s="17">
        <f t="shared" si="139"/>
        <v>42023.760393518518</v>
      </c>
      <c r="S2973">
        <f t="shared" si="140"/>
        <v>2014</v>
      </c>
    </row>
    <row r="2974" spans="1:19" ht="60" x14ac:dyDescent="0.25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 s="10" t="s">
        <v>8333</v>
      </c>
      <c r="P2974" t="s">
        <v>8334</v>
      </c>
      <c r="Q2974" s="15">
        <f t="shared" si="138"/>
        <v>41930.218657407408</v>
      </c>
      <c r="R2974" s="17">
        <f t="shared" si="139"/>
        <v>41972.624305555553</v>
      </c>
      <c r="S2974">
        <f t="shared" si="140"/>
        <v>2014</v>
      </c>
    </row>
    <row r="2975" spans="1:19" ht="45" x14ac:dyDescent="0.25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 s="10" t="s">
        <v>8333</v>
      </c>
      <c r="P2975" t="s">
        <v>8334</v>
      </c>
      <c r="Q2975" s="15">
        <f t="shared" si="138"/>
        <v>41891.976388888892</v>
      </c>
      <c r="R2975" s="17">
        <f t="shared" si="139"/>
        <v>41936.976388888892</v>
      </c>
      <c r="S2975">
        <f t="shared" si="140"/>
        <v>2014</v>
      </c>
    </row>
    <row r="2976" spans="1:19" ht="45" x14ac:dyDescent="0.25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 s="10" t="s">
        <v>8333</v>
      </c>
      <c r="P2976" t="s">
        <v>8334</v>
      </c>
      <c r="Q2976" s="15">
        <f t="shared" si="138"/>
        <v>41905.95684027778</v>
      </c>
      <c r="R2976" s="17">
        <f t="shared" si="139"/>
        <v>41941.95684027778</v>
      </c>
      <c r="S2976">
        <f t="shared" si="140"/>
        <v>2014</v>
      </c>
    </row>
    <row r="2977" spans="1:19" ht="60" x14ac:dyDescent="0.25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 s="10" t="s">
        <v>8333</v>
      </c>
      <c r="P2977" t="s">
        <v>8334</v>
      </c>
      <c r="Q2977" s="15">
        <f t="shared" si="138"/>
        <v>42025.357094907406</v>
      </c>
      <c r="R2977" s="17">
        <f t="shared" si="139"/>
        <v>42055.357094907406</v>
      </c>
      <c r="S2977">
        <f t="shared" si="140"/>
        <v>2015</v>
      </c>
    </row>
    <row r="2978" spans="1:19" ht="45" x14ac:dyDescent="0.25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 s="10" t="s">
        <v>8333</v>
      </c>
      <c r="P2978" t="s">
        <v>8334</v>
      </c>
      <c r="Q2978" s="15">
        <f t="shared" si="138"/>
        <v>42045.86336805555</v>
      </c>
      <c r="R2978" s="17">
        <f t="shared" si="139"/>
        <v>42090.821701388893</v>
      </c>
      <c r="S2978">
        <f t="shared" si="140"/>
        <v>2015</v>
      </c>
    </row>
    <row r="2979" spans="1:19" ht="60" x14ac:dyDescent="0.25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 s="10" t="s">
        <v>8333</v>
      </c>
      <c r="P2979" t="s">
        <v>8334</v>
      </c>
      <c r="Q2979" s="15">
        <f t="shared" si="138"/>
        <v>42585.691898148143</v>
      </c>
      <c r="R2979" s="17">
        <f t="shared" si="139"/>
        <v>42615.691898148143</v>
      </c>
      <c r="S2979">
        <f t="shared" si="140"/>
        <v>2016</v>
      </c>
    </row>
    <row r="2980" spans="1:19" ht="60" x14ac:dyDescent="0.25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 s="10" t="s">
        <v>8333</v>
      </c>
      <c r="P2980" t="s">
        <v>8334</v>
      </c>
      <c r="Q2980" s="15">
        <f t="shared" si="138"/>
        <v>42493.600810185191</v>
      </c>
      <c r="R2980" s="17">
        <f t="shared" si="139"/>
        <v>42553.600810185191</v>
      </c>
      <c r="S2980">
        <f t="shared" si="140"/>
        <v>2016</v>
      </c>
    </row>
    <row r="2981" spans="1:19" ht="60" x14ac:dyDescent="0.25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 s="10" t="s">
        <v>8333</v>
      </c>
      <c r="P2981" t="s">
        <v>8334</v>
      </c>
      <c r="Q2981" s="15">
        <f t="shared" si="138"/>
        <v>42597.617418981477</v>
      </c>
      <c r="R2981" s="17">
        <f t="shared" si="139"/>
        <v>42628.617418981477</v>
      </c>
      <c r="S2981">
        <f t="shared" si="140"/>
        <v>2016</v>
      </c>
    </row>
    <row r="2982" spans="1:19" ht="60" x14ac:dyDescent="0.25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 s="10" t="s">
        <v>8333</v>
      </c>
      <c r="P2982" t="s">
        <v>8334</v>
      </c>
      <c r="Q2982" s="15">
        <f t="shared" si="138"/>
        <v>42388.575104166666</v>
      </c>
      <c r="R2982" s="17">
        <f t="shared" si="139"/>
        <v>42421.575104166666</v>
      </c>
      <c r="S2982">
        <f t="shared" si="140"/>
        <v>2016</v>
      </c>
    </row>
    <row r="2983" spans="1:19" ht="60" x14ac:dyDescent="0.25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 s="10" t="s">
        <v>8333</v>
      </c>
      <c r="P2983" t="s">
        <v>8334</v>
      </c>
      <c r="Q2983" s="15">
        <f t="shared" si="138"/>
        <v>42115.949976851851</v>
      </c>
      <c r="R2983" s="17">
        <f t="shared" si="139"/>
        <v>42145.949976851851</v>
      </c>
      <c r="S2983">
        <f t="shared" si="140"/>
        <v>2015</v>
      </c>
    </row>
    <row r="2984" spans="1:19" ht="60" x14ac:dyDescent="0.25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 s="10" t="s">
        <v>8333</v>
      </c>
      <c r="P2984" t="s">
        <v>8334</v>
      </c>
      <c r="Q2984" s="15">
        <f t="shared" si="138"/>
        <v>42003.655555555553</v>
      </c>
      <c r="R2984" s="17">
        <f t="shared" si="139"/>
        <v>42035.142361111109</v>
      </c>
      <c r="S2984">
        <f t="shared" si="140"/>
        <v>2014</v>
      </c>
    </row>
    <row r="2985" spans="1:19" ht="45" x14ac:dyDescent="0.25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 s="10" t="s">
        <v>8333</v>
      </c>
      <c r="P2985" t="s">
        <v>8334</v>
      </c>
      <c r="Q2985" s="15">
        <f t="shared" si="138"/>
        <v>41897.134895833333</v>
      </c>
      <c r="R2985" s="17">
        <f t="shared" si="139"/>
        <v>41928</v>
      </c>
      <c r="S2985">
        <f t="shared" si="140"/>
        <v>2014</v>
      </c>
    </row>
    <row r="2986" spans="1:19" ht="60" x14ac:dyDescent="0.25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 s="10" t="s">
        <v>8333</v>
      </c>
      <c r="P2986" t="s">
        <v>8334</v>
      </c>
      <c r="Q2986" s="15">
        <f t="shared" si="138"/>
        <v>41958.550659722227</v>
      </c>
      <c r="R2986" s="17">
        <f t="shared" si="139"/>
        <v>41988.550659722227</v>
      </c>
      <c r="S2986">
        <f t="shared" si="140"/>
        <v>2014</v>
      </c>
    </row>
    <row r="2987" spans="1:19" ht="45" x14ac:dyDescent="0.25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 s="10" t="s">
        <v>8333</v>
      </c>
      <c r="P2987" t="s">
        <v>8334</v>
      </c>
      <c r="Q2987" s="15">
        <f t="shared" si="138"/>
        <v>42068.65552083333</v>
      </c>
      <c r="R2987" s="17">
        <f t="shared" si="139"/>
        <v>42098.613854166666</v>
      </c>
      <c r="S2987">
        <f t="shared" si="140"/>
        <v>2015</v>
      </c>
    </row>
    <row r="2988" spans="1:19" ht="45" x14ac:dyDescent="0.25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 s="10" t="s">
        <v>8333</v>
      </c>
      <c r="P2988" t="s">
        <v>8334</v>
      </c>
      <c r="Q2988" s="15">
        <f t="shared" si="138"/>
        <v>41913.94840277778</v>
      </c>
      <c r="R2988" s="17">
        <f t="shared" si="139"/>
        <v>41943.94840277778</v>
      </c>
      <c r="S2988">
        <f t="shared" si="140"/>
        <v>2014</v>
      </c>
    </row>
    <row r="2989" spans="1:19" ht="45" x14ac:dyDescent="0.25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 s="10" t="s">
        <v>8333</v>
      </c>
      <c r="P2989" t="s">
        <v>8334</v>
      </c>
      <c r="Q2989" s="15">
        <f t="shared" si="138"/>
        <v>41956.250034722223</v>
      </c>
      <c r="R2989" s="17">
        <f t="shared" si="139"/>
        <v>42016.250034722223</v>
      </c>
      <c r="S2989">
        <f t="shared" si="140"/>
        <v>2014</v>
      </c>
    </row>
    <row r="2990" spans="1:19" ht="45" x14ac:dyDescent="0.25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 s="10" t="s">
        <v>8333</v>
      </c>
      <c r="P2990" t="s">
        <v>8334</v>
      </c>
      <c r="Q2990" s="15">
        <f t="shared" si="138"/>
        <v>42010.674513888895</v>
      </c>
      <c r="R2990" s="17">
        <f t="shared" si="139"/>
        <v>42040.674513888895</v>
      </c>
      <c r="S2990">
        <f t="shared" si="140"/>
        <v>2015</v>
      </c>
    </row>
    <row r="2991" spans="1:19" ht="45" x14ac:dyDescent="0.2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 s="10" t="s">
        <v>8333</v>
      </c>
      <c r="P2991" t="s">
        <v>8334</v>
      </c>
      <c r="Q2991" s="15">
        <f t="shared" si="138"/>
        <v>41973.740335648152</v>
      </c>
      <c r="R2991" s="17">
        <f t="shared" si="139"/>
        <v>42033.740335648152</v>
      </c>
      <c r="S2991">
        <f t="shared" si="140"/>
        <v>2014</v>
      </c>
    </row>
    <row r="2992" spans="1:19" ht="45" x14ac:dyDescent="0.25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 s="10" t="s">
        <v>8333</v>
      </c>
      <c r="P2992" t="s">
        <v>8334</v>
      </c>
      <c r="Q2992" s="15">
        <f t="shared" si="138"/>
        <v>42189.031041666662</v>
      </c>
      <c r="R2992" s="17">
        <f t="shared" si="139"/>
        <v>42226.290972222225</v>
      </c>
      <c r="S2992">
        <f t="shared" si="140"/>
        <v>2015</v>
      </c>
    </row>
    <row r="2993" spans="1:19" ht="45" x14ac:dyDescent="0.25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 s="10" t="s">
        <v>8333</v>
      </c>
      <c r="P2993" t="s">
        <v>8334</v>
      </c>
      <c r="Q2993" s="15">
        <f t="shared" si="138"/>
        <v>41940.89166666667</v>
      </c>
      <c r="R2993" s="17">
        <f t="shared" si="139"/>
        <v>41970.933333333334</v>
      </c>
      <c r="S2993">
        <f t="shared" si="140"/>
        <v>2014</v>
      </c>
    </row>
    <row r="2994" spans="1:19" ht="60" x14ac:dyDescent="0.25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 s="10" t="s">
        <v>8333</v>
      </c>
      <c r="P2994" t="s">
        <v>8334</v>
      </c>
      <c r="Q2994" s="15">
        <f t="shared" si="138"/>
        <v>42011.551180555558</v>
      </c>
      <c r="R2994" s="17">
        <f t="shared" si="139"/>
        <v>42046.551180555558</v>
      </c>
      <c r="S2994">
        <f t="shared" si="140"/>
        <v>2015</v>
      </c>
    </row>
    <row r="2995" spans="1:19" ht="45" x14ac:dyDescent="0.25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 s="10" t="s">
        <v>8333</v>
      </c>
      <c r="P2995" t="s">
        <v>8334</v>
      </c>
      <c r="Q2995" s="15">
        <f t="shared" si="138"/>
        <v>42628.288668981477</v>
      </c>
      <c r="R2995" s="17">
        <f t="shared" si="139"/>
        <v>42657.666666666672</v>
      </c>
      <c r="S2995">
        <f t="shared" si="140"/>
        <v>2016</v>
      </c>
    </row>
    <row r="2996" spans="1:19" ht="60" x14ac:dyDescent="0.25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 s="10" t="s">
        <v>8333</v>
      </c>
      <c r="P2996" t="s">
        <v>8334</v>
      </c>
      <c r="Q2996" s="15">
        <f t="shared" si="138"/>
        <v>42515.439421296294</v>
      </c>
      <c r="R2996" s="17">
        <f t="shared" si="139"/>
        <v>42575.439421296294</v>
      </c>
      <c r="S2996">
        <f t="shared" si="140"/>
        <v>2016</v>
      </c>
    </row>
    <row r="2997" spans="1:19" ht="45" x14ac:dyDescent="0.25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 s="10" t="s">
        <v>8333</v>
      </c>
      <c r="P2997" t="s">
        <v>8334</v>
      </c>
      <c r="Q2997" s="15">
        <f t="shared" si="138"/>
        <v>42689.56931712963</v>
      </c>
      <c r="R2997" s="17">
        <f t="shared" si="139"/>
        <v>42719.56931712963</v>
      </c>
      <c r="S2997">
        <f t="shared" si="140"/>
        <v>2016</v>
      </c>
    </row>
    <row r="2998" spans="1:19" ht="45" x14ac:dyDescent="0.25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 s="10" t="s">
        <v>8333</v>
      </c>
      <c r="P2998" t="s">
        <v>8334</v>
      </c>
      <c r="Q2998" s="15">
        <f t="shared" si="138"/>
        <v>42344.32677083333</v>
      </c>
      <c r="R2998" s="17">
        <f t="shared" si="139"/>
        <v>42404.32677083333</v>
      </c>
      <c r="S2998">
        <f t="shared" si="140"/>
        <v>2015</v>
      </c>
    </row>
    <row r="2999" spans="1:19" ht="30" x14ac:dyDescent="0.25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 s="10" t="s">
        <v>8333</v>
      </c>
      <c r="P2999" t="s">
        <v>8334</v>
      </c>
      <c r="Q2999" s="15">
        <f t="shared" si="138"/>
        <v>41934.842685185184</v>
      </c>
      <c r="R2999" s="17">
        <f t="shared" si="139"/>
        <v>41954.884351851855</v>
      </c>
      <c r="S2999">
        <f t="shared" si="140"/>
        <v>2014</v>
      </c>
    </row>
    <row r="3000" spans="1:19" ht="60" x14ac:dyDescent="0.25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 s="10" t="s">
        <v>8333</v>
      </c>
      <c r="P3000" t="s">
        <v>8334</v>
      </c>
      <c r="Q3000" s="15">
        <f t="shared" si="138"/>
        <v>42623.606134259258</v>
      </c>
      <c r="R3000" s="17">
        <f t="shared" si="139"/>
        <v>42653.606134259258</v>
      </c>
      <c r="S3000">
        <f t="shared" si="140"/>
        <v>2016</v>
      </c>
    </row>
    <row r="3001" spans="1:19" ht="60" x14ac:dyDescent="0.25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 s="10" t="s">
        <v>8333</v>
      </c>
      <c r="P3001" t="s">
        <v>8334</v>
      </c>
      <c r="Q3001" s="15">
        <f t="shared" si="138"/>
        <v>42321.660509259258</v>
      </c>
      <c r="R3001" s="17">
        <f t="shared" si="139"/>
        <v>42353.506944444445</v>
      </c>
      <c r="S3001">
        <f t="shared" si="140"/>
        <v>2015</v>
      </c>
    </row>
    <row r="3002" spans="1:19" ht="45" x14ac:dyDescent="0.25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 s="10" t="s">
        <v>8333</v>
      </c>
      <c r="P3002" t="s">
        <v>8334</v>
      </c>
      <c r="Q3002" s="15">
        <f t="shared" si="138"/>
        <v>42159.47256944445</v>
      </c>
      <c r="R3002" s="17">
        <f t="shared" si="139"/>
        <v>42182.915972222225</v>
      </c>
      <c r="S3002">
        <f t="shared" si="140"/>
        <v>2015</v>
      </c>
    </row>
    <row r="3003" spans="1:19" ht="45" x14ac:dyDescent="0.25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 s="10" t="s">
        <v>8333</v>
      </c>
      <c r="P3003" t="s">
        <v>8334</v>
      </c>
      <c r="Q3003" s="15">
        <f t="shared" si="138"/>
        <v>42018.071550925932</v>
      </c>
      <c r="R3003" s="17">
        <f t="shared" si="139"/>
        <v>42049.071550925932</v>
      </c>
      <c r="S3003">
        <f t="shared" si="140"/>
        <v>2015</v>
      </c>
    </row>
    <row r="3004" spans="1:19" ht="45" x14ac:dyDescent="0.25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 s="10" t="s">
        <v>8333</v>
      </c>
      <c r="P3004" t="s">
        <v>8334</v>
      </c>
      <c r="Q3004" s="15">
        <f t="shared" si="138"/>
        <v>42282.678287037037</v>
      </c>
      <c r="R3004" s="17">
        <f t="shared" si="139"/>
        <v>42322.719953703709</v>
      </c>
      <c r="S3004">
        <f t="shared" si="140"/>
        <v>2015</v>
      </c>
    </row>
    <row r="3005" spans="1:19" ht="60" x14ac:dyDescent="0.25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 s="10" t="s">
        <v>8333</v>
      </c>
      <c r="P3005" t="s">
        <v>8334</v>
      </c>
      <c r="Q3005" s="15">
        <f t="shared" si="138"/>
        <v>42247.803912037038</v>
      </c>
      <c r="R3005" s="17">
        <f t="shared" si="139"/>
        <v>42279.75</v>
      </c>
      <c r="S3005">
        <f t="shared" si="140"/>
        <v>2015</v>
      </c>
    </row>
    <row r="3006" spans="1:19" ht="60" x14ac:dyDescent="0.25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 s="10" t="s">
        <v>8333</v>
      </c>
      <c r="P3006" t="s">
        <v>8334</v>
      </c>
      <c r="Q3006" s="15">
        <f t="shared" si="138"/>
        <v>41877.638298611113</v>
      </c>
      <c r="R3006" s="17">
        <f t="shared" si="139"/>
        <v>41912.638298611113</v>
      </c>
      <c r="S3006">
        <f t="shared" si="140"/>
        <v>2014</v>
      </c>
    </row>
    <row r="3007" spans="1:19" ht="30" x14ac:dyDescent="0.25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 s="10" t="s">
        <v>8333</v>
      </c>
      <c r="P3007" t="s">
        <v>8334</v>
      </c>
      <c r="Q3007" s="15">
        <f t="shared" si="138"/>
        <v>41880.068437499998</v>
      </c>
      <c r="R3007" s="17">
        <f t="shared" si="139"/>
        <v>41910.068437499998</v>
      </c>
      <c r="S3007">
        <f t="shared" si="140"/>
        <v>2014</v>
      </c>
    </row>
    <row r="3008" spans="1:19" ht="60" x14ac:dyDescent="0.25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 s="10" t="s">
        <v>8333</v>
      </c>
      <c r="P3008" t="s">
        <v>8334</v>
      </c>
      <c r="Q3008" s="15">
        <f t="shared" si="138"/>
        <v>42742.680902777778</v>
      </c>
      <c r="R3008" s="17">
        <f t="shared" si="139"/>
        <v>42777.680902777778</v>
      </c>
      <c r="S3008">
        <f t="shared" si="140"/>
        <v>2017</v>
      </c>
    </row>
    <row r="3009" spans="1:19" ht="45" x14ac:dyDescent="0.25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 s="10" t="s">
        <v>8333</v>
      </c>
      <c r="P3009" t="s">
        <v>8334</v>
      </c>
      <c r="Q3009" s="15">
        <f t="shared" si="138"/>
        <v>42029.907858796301</v>
      </c>
      <c r="R3009" s="17">
        <f t="shared" si="139"/>
        <v>42064.907858796301</v>
      </c>
      <c r="S3009">
        <f t="shared" si="140"/>
        <v>2015</v>
      </c>
    </row>
    <row r="3010" spans="1:19" ht="45" x14ac:dyDescent="0.25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 s="10" t="s">
        <v>8333</v>
      </c>
      <c r="P3010" t="s">
        <v>8334</v>
      </c>
      <c r="Q3010" s="15">
        <f t="shared" ref="Q3010:Q3073" si="141">(((J3010/60)/60)/24)+DATE(1970,1,1)</f>
        <v>41860.91002314815</v>
      </c>
      <c r="R3010" s="17">
        <f t="shared" ref="R3010:R3073" si="142">(((I3010/60)/60)/24)+DATE(1970,1,1)</f>
        <v>41872.91002314815</v>
      </c>
      <c r="S3010">
        <f t="shared" ref="S3010:S3073" si="143">YEAR(Q:Q)</f>
        <v>2014</v>
      </c>
    </row>
    <row r="3011" spans="1:19" ht="45" x14ac:dyDescent="0.25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 s="10" t="s">
        <v>8333</v>
      </c>
      <c r="P3011" t="s">
        <v>8334</v>
      </c>
      <c r="Q3011" s="15">
        <f t="shared" si="141"/>
        <v>41876.433680555558</v>
      </c>
      <c r="R3011" s="17">
        <f t="shared" si="142"/>
        <v>41936.166666666664</v>
      </c>
      <c r="S3011">
        <f t="shared" si="143"/>
        <v>2014</v>
      </c>
    </row>
    <row r="3012" spans="1:19" ht="60" x14ac:dyDescent="0.25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 s="10" t="s">
        <v>8333</v>
      </c>
      <c r="P3012" t="s">
        <v>8334</v>
      </c>
      <c r="Q3012" s="15">
        <f t="shared" si="141"/>
        <v>42524.318703703699</v>
      </c>
      <c r="R3012" s="17">
        <f t="shared" si="142"/>
        <v>42554.318703703699</v>
      </c>
      <c r="S3012">
        <f t="shared" si="143"/>
        <v>2016</v>
      </c>
    </row>
    <row r="3013" spans="1:19" ht="45" x14ac:dyDescent="0.25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 s="10" t="s">
        <v>8333</v>
      </c>
      <c r="P3013" t="s">
        <v>8334</v>
      </c>
      <c r="Q3013" s="15">
        <f t="shared" si="141"/>
        <v>41829.889027777775</v>
      </c>
      <c r="R3013" s="17">
        <f t="shared" si="142"/>
        <v>41859.889027777775</v>
      </c>
      <c r="S3013">
        <f t="shared" si="143"/>
        <v>2014</v>
      </c>
    </row>
    <row r="3014" spans="1:19" ht="45" x14ac:dyDescent="0.25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 s="10" t="s">
        <v>8333</v>
      </c>
      <c r="P3014" t="s">
        <v>8334</v>
      </c>
      <c r="Q3014" s="15">
        <f t="shared" si="141"/>
        <v>42033.314074074078</v>
      </c>
      <c r="R3014" s="17">
        <f t="shared" si="142"/>
        <v>42063.314074074078</v>
      </c>
      <c r="S3014">
        <f t="shared" si="143"/>
        <v>2015</v>
      </c>
    </row>
    <row r="3015" spans="1:19" ht="60" x14ac:dyDescent="0.25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 s="10" t="s">
        <v>8333</v>
      </c>
      <c r="P3015" t="s">
        <v>8334</v>
      </c>
      <c r="Q3015" s="15">
        <f t="shared" si="141"/>
        <v>42172.906678240746</v>
      </c>
      <c r="R3015" s="17">
        <f t="shared" si="142"/>
        <v>42186.906678240746</v>
      </c>
      <c r="S3015">
        <f t="shared" si="143"/>
        <v>2015</v>
      </c>
    </row>
    <row r="3016" spans="1:19" ht="45" x14ac:dyDescent="0.25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 s="10" t="s">
        <v>8333</v>
      </c>
      <c r="P3016" t="s">
        <v>8334</v>
      </c>
      <c r="Q3016" s="15">
        <f t="shared" si="141"/>
        <v>42548.876192129625</v>
      </c>
      <c r="R3016" s="17">
        <f t="shared" si="142"/>
        <v>42576.791666666672</v>
      </c>
      <c r="S3016">
        <f t="shared" si="143"/>
        <v>2016</v>
      </c>
    </row>
    <row r="3017" spans="1:19" ht="45" x14ac:dyDescent="0.25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 s="10" t="s">
        <v>8333</v>
      </c>
      <c r="P3017" t="s">
        <v>8334</v>
      </c>
      <c r="Q3017" s="15">
        <f t="shared" si="141"/>
        <v>42705.662118055552</v>
      </c>
      <c r="R3017" s="17">
        <f t="shared" si="142"/>
        <v>42765.290972222225</v>
      </c>
      <c r="S3017">
        <f t="shared" si="143"/>
        <v>2016</v>
      </c>
    </row>
    <row r="3018" spans="1:19" ht="45" x14ac:dyDescent="0.25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 s="10" t="s">
        <v>8333</v>
      </c>
      <c r="P3018" t="s">
        <v>8334</v>
      </c>
      <c r="Q3018" s="15">
        <f t="shared" si="141"/>
        <v>42067.234375</v>
      </c>
      <c r="R3018" s="17">
        <f t="shared" si="142"/>
        <v>42097.192708333328</v>
      </c>
      <c r="S3018">
        <f t="shared" si="143"/>
        <v>2015</v>
      </c>
    </row>
    <row r="3019" spans="1:19" ht="60" x14ac:dyDescent="0.25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 s="10" t="s">
        <v>8333</v>
      </c>
      <c r="P3019" t="s">
        <v>8334</v>
      </c>
      <c r="Q3019" s="15">
        <f t="shared" si="141"/>
        <v>41820.752268518518</v>
      </c>
      <c r="R3019" s="17">
        <f t="shared" si="142"/>
        <v>41850.752268518518</v>
      </c>
      <c r="S3019">
        <f t="shared" si="143"/>
        <v>2014</v>
      </c>
    </row>
    <row r="3020" spans="1:19" ht="60" x14ac:dyDescent="0.25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 s="10" t="s">
        <v>8333</v>
      </c>
      <c r="P3020" t="s">
        <v>8334</v>
      </c>
      <c r="Q3020" s="15">
        <f t="shared" si="141"/>
        <v>42065.084375000006</v>
      </c>
      <c r="R3020" s="17">
        <f t="shared" si="142"/>
        <v>42095.042708333334</v>
      </c>
      <c r="S3020">
        <f t="shared" si="143"/>
        <v>2015</v>
      </c>
    </row>
    <row r="3021" spans="1:19" ht="60" x14ac:dyDescent="0.25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 s="10" t="s">
        <v>8328</v>
      </c>
      <c r="P3021" t="s">
        <v>8330</v>
      </c>
      <c r="Q3021" s="15">
        <f t="shared" si="141"/>
        <v>42000.300243055557</v>
      </c>
      <c r="R3021" s="17">
        <f t="shared" si="142"/>
        <v>42030.300243055557</v>
      </c>
      <c r="S3021">
        <f t="shared" si="143"/>
        <v>2014</v>
      </c>
    </row>
    <row r="3022" spans="1:19" ht="45" x14ac:dyDescent="0.25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 s="10" t="s">
        <v>8328</v>
      </c>
      <c r="P3022" t="s">
        <v>8330</v>
      </c>
      <c r="Q3022" s="15">
        <f t="shared" si="141"/>
        <v>42755.492754629624</v>
      </c>
      <c r="R3022" s="17">
        <f t="shared" si="142"/>
        <v>42802.3125</v>
      </c>
      <c r="S3022">
        <f t="shared" si="143"/>
        <v>2017</v>
      </c>
    </row>
    <row r="3023" spans="1:19" ht="45" x14ac:dyDescent="0.25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 s="10" t="s">
        <v>8328</v>
      </c>
      <c r="P3023" t="s">
        <v>8330</v>
      </c>
      <c r="Q3023" s="15">
        <f t="shared" si="141"/>
        <v>41772.797280092593</v>
      </c>
      <c r="R3023" s="17">
        <f t="shared" si="142"/>
        <v>41802.797280092593</v>
      </c>
      <c r="S3023">
        <f t="shared" si="143"/>
        <v>2014</v>
      </c>
    </row>
    <row r="3024" spans="1:19" ht="60" x14ac:dyDescent="0.25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 s="10" t="s">
        <v>8328</v>
      </c>
      <c r="P3024" t="s">
        <v>8330</v>
      </c>
      <c r="Q3024" s="15">
        <f t="shared" si="141"/>
        <v>41733.716435185182</v>
      </c>
      <c r="R3024" s="17">
        <f t="shared" si="142"/>
        <v>41763.716435185182</v>
      </c>
      <c r="S3024">
        <f t="shared" si="143"/>
        <v>2014</v>
      </c>
    </row>
    <row r="3025" spans="1:19" ht="60" x14ac:dyDescent="0.25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 s="10" t="s">
        <v>8328</v>
      </c>
      <c r="P3025" t="s">
        <v>8330</v>
      </c>
      <c r="Q3025" s="15">
        <f t="shared" si="141"/>
        <v>42645.367442129631</v>
      </c>
      <c r="R3025" s="17">
        <f t="shared" si="142"/>
        <v>42680.409108796302</v>
      </c>
      <c r="S3025">
        <f t="shared" si="143"/>
        <v>2016</v>
      </c>
    </row>
    <row r="3026" spans="1:19" ht="60" x14ac:dyDescent="0.25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 s="10" t="s">
        <v>8328</v>
      </c>
      <c r="P3026" t="s">
        <v>8330</v>
      </c>
      <c r="Q3026" s="15">
        <f t="shared" si="141"/>
        <v>42742.246493055558</v>
      </c>
      <c r="R3026" s="17">
        <f t="shared" si="142"/>
        <v>42795.166666666672</v>
      </c>
      <c r="S3026">
        <f t="shared" si="143"/>
        <v>2017</v>
      </c>
    </row>
    <row r="3027" spans="1:19" ht="60" x14ac:dyDescent="0.25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 s="10" t="s">
        <v>8328</v>
      </c>
      <c r="P3027" t="s">
        <v>8330</v>
      </c>
      <c r="Q3027" s="15">
        <f t="shared" si="141"/>
        <v>42649.924907407403</v>
      </c>
      <c r="R3027" s="17">
        <f t="shared" si="142"/>
        <v>42679.924907407403</v>
      </c>
      <c r="S3027">
        <f t="shared" si="143"/>
        <v>2016</v>
      </c>
    </row>
    <row r="3028" spans="1:19" ht="60" x14ac:dyDescent="0.25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 s="10" t="s">
        <v>8328</v>
      </c>
      <c r="P3028" t="s">
        <v>8330</v>
      </c>
      <c r="Q3028" s="15">
        <f t="shared" si="141"/>
        <v>42328.779224537036</v>
      </c>
      <c r="R3028" s="17">
        <f t="shared" si="142"/>
        <v>42353.332638888889</v>
      </c>
      <c r="S3028">
        <f t="shared" si="143"/>
        <v>2015</v>
      </c>
    </row>
    <row r="3029" spans="1:19" ht="60" x14ac:dyDescent="0.25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 s="10" t="s">
        <v>8328</v>
      </c>
      <c r="P3029" t="s">
        <v>8330</v>
      </c>
      <c r="Q3029" s="15">
        <f t="shared" si="141"/>
        <v>42709.002881944441</v>
      </c>
      <c r="R3029" s="17">
        <f t="shared" si="142"/>
        <v>42739.002881944441</v>
      </c>
      <c r="S3029">
        <f t="shared" si="143"/>
        <v>2016</v>
      </c>
    </row>
    <row r="3030" spans="1:19" ht="45" x14ac:dyDescent="0.25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 s="10" t="s">
        <v>8328</v>
      </c>
      <c r="P3030" t="s">
        <v>8330</v>
      </c>
      <c r="Q3030" s="15">
        <f t="shared" si="141"/>
        <v>42371.355729166666</v>
      </c>
      <c r="R3030" s="17">
        <f t="shared" si="142"/>
        <v>42400.178472222222</v>
      </c>
      <c r="S3030">
        <f t="shared" si="143"/>
        <v>2016</v>
      </c>
    </row>
    <row r="3031" spans="1:19" ht="60" x14ac:dyDescent="0.25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 s="10" t="s">
        <v>8328</v>
      </c>
      <c r="P3031" t="s">
        <v>8330</v>
      </c>
      <c r="Q3031" s="15">
        <f t="shared" si="141"/>
        <v>41923.783576388887</v>
      </c>
      <c r="R3031" s="17">
        <f t="shared" si="142"/>
        <v>41963.825243055559</v>
      </c>
      <c r="S3031">
        <f t="shared" si="143"/>
        <v>2014</v>
      </c>
    </row>
    <row r="3032" spans="1:19" ht="60" x14ac:dyDescent="0.25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 s="10" t="s">
        <v>8328</v>
      </c>
      <c r="P3032" t="s">
        <v>8330</v>
      </c>
      <c r="Q3032" s="15">
        <f t="shared" si="141"/>
        <v>42155.129652777774</v>
      </c>
      <c r="R3032" s="17">
        <f t="shared" si="142"/>
        <v>42185.129652777774</v>
      </c>
      <c r="S3032">
        <f t="shared" si="143"/>
        <v>2015</v>
      </c>
    </row>
    <row r="3033" spans="1:19" ht="60" x14ac:dyDescent="0.25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 s="10" t="s">
        <v>8328</v>
      </c>
      <c r="P3033" t="s">
        <v>8330</v>
      </c>
      <c r="Q3033" s="15">
        <f t="shared" si="141"/>
        <v>42164.615856481483</v>
      </c>
      <c r="R3033" s="17">
        <f t="shared" si="142"/>
        <v>42193.697916666672</v>
      </c>
      <c r="S3033">
        <f t="shared" si="143"/>
        <v>2015</v>
      </c>
    </row>
    <row r="3034" spans="1:19" ht="60" x14ac:dyDescent="0.25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 s="10" t="s">
        <v>8328</v>
      </c>
      <c r="P3034" t="s">
        <v>8330</v>
      </c>
      <c r="Q3034" s="15">
        <f t="shared" si="141"/>
        <v>42529.969131944439</v>
      </c>
      <c r="R3034" s="17">
        <f t="shared" si="142"/>
        <v>42549.969131944439</v>
      </c>
      <c r="S3034">
        <f t="shared" si="143"/>
        <v>2016</v>
      </c>
    </row>
    <row r="3035" spans="1:19" ht="45" x14ac:dyDescent="0.25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 s="10" t="s">
        <v>8328</v>
      </c>
      <c r="P3035" t="s">
        <v>8330</v>
      </c>
      <c r="Q3035" s="15">
        <f t="shared" si="141"/>
        <v>42528.899398148147</v>
      </c>
      <c r="R3035" s="17">
        <f t="shared" si="142"/>
        <v>42588.899398148147</v>
      </c>
      <c r="S3035">
        <f t="shared" si="143"/>
        <v>2016</v>
      </c>
    </row>
    <row r="3036" spans="1:19" ht="45" x14ac:dyDescent="0.25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 s="10" t="s">
        <v>8328</v>
      </c>
      <c r="P3036" t="s">
        <v>8330</v>
      </c>
      <c r="Q3036" s="15">
        <f t="shared" si="141"/>
        <v>41776.284780092588</v>
      </c>
      <c r="R3036" s="17">
        <f t="shared" si="142"/>
        <v>41806.284780092588</v>
      </c>
      <c r="S3036">
        <f t="shared" si="143"/>
        <v>2014</v>
      </c>
    </row>
    <row r="3037" spans="1:19" ht="45" x14ac:dyDescent="0.25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 s="10" t="s">
        <v>8328</v>
      </c>
      <c r="P3037" t="s">
        <v>8330</v>
      </c>
      <c r="Q3037" s="15">
        <f t="shared" si="141"/>
        <v>42035.029224537036</v>
      </c>
      <c r="R3037" s="17">
        <f t="shared" si="142"/>
        <v>42064.029224537036</v>
      </c>
      <c r="S3037">
        <f t="shared" si="143"/>
        <v>2015</v>
      </c>
    </row>
    <row r="3038" spans="1:19" ht="60" x14ac:dyDescent="0.25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 s="10" t="s">
        <v>8328</v>
      </c>
      <c r="P3038" t="s">
        <v>8330</v>
      </c>
      <c r="Q3038" s="15">
        <f t="shared" si="141"/>
        <v>41773.008738425924</v>
      </c>
      <c r="R3038" s="17">
        <f t="shared" si="142"/>
        <v>41803.008738425924</v>
      </c>
      <c r="S3038">
        <f t="shared" si="143"/>
        <v>2014</v>
      </c>
    </row>
    <row r="3039" spans="1:19" ht="60" x14ac:dyDescent="0.25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 s="10" t="s">
        <v>8328</v>
      </c>
      <c r="P3039" t="s">
        <v>8330</v>
      </c>
      <c r="Q3039" s="15">
        <f t="shared" si="141"/>
        <v>42413.649641203709</v>
      </c>
      <c r="R3039" s="17">
        <f t="shared" si="142"/>
        <v>42443.607974537037</v>
      </c>
      <c r="S3039">
        <f t="shared" si="143"/>
        <v>2016</v>
      </c>
    </row>
    <row r="3040" spans="1:19" ht="30" x14ac:dyDescent="0.25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 s="10" t="s">
        <v>8328</v>
      </c>
      <c r="P3040" t="s">
        <v>8330</v>
      </c>
      <c r="Q3040" s="15">
        <f t="shared" si="141"/>
        <v>42430.566898148143</v>
      </c>
      <c r="R3040" s="17">
        <f t="shared" si="142"/>
        <v>42459.525231481486</v>
      </c>
      <c r="S3040">
        <f t="shared" si="143"/>
        <v>2016</v>
      </c>
    </row>
    <row r="3041" spans="1:19" ht="60" x14ac:dyDescent="0.25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 s="10" t="s">
        <v>8314</v>
      </c>
      <c r="P3041" t="s">
        <v>8343</v>
      </c>
      <c r="Q3041" s="15">
        <f t="shared" si="141"/>
        <v>42116.54315972222</v>
      </c>
      <c r="R3041" s="17">
        <f t="shared" si="142"/>
        <v>42146.541666666672</v>
      </c>
      <c r="S3041">
        <f t="shared" si="143"/>
        <v>2015</v>
      </c>
    </row>
    <row r="3042" spans="1:19" ht="60" x14ac:dyDescent="0.25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 s="10" t="s">
        <v>8314</v>
      </c>
      <c r="P3042" t="s">
        <v>8343</v>
      </c>
      <c r="Q3042" s="15">
        <f t="shared" si="141"/>
        <v>42037.789895833332</v>
      </c>
      <c r="R3042" s="17">
        <f t="shared" si="142"/>
        <v>42067.789895833332</v>
      </c>
      <c r="S3042">
        <f t="shared" si="143"/>
        <v>2015</v>
      </c>
    </row>
    <row r="3043" spans="1:19" ht="60" x14ac:dyDescent="0.25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 s="10" t="s">
        <v>8314</v>
      </c>
      <c r="P3043" t="s">
        <v>8343</v>
      </c>
      <c r="Q3043" s="15">
        <f t="shared" si="141"/>
        <v>42702.770729166667</v>
      </c>
      <c r="R3043" s="17">
        <f t="shared" si="142"/>
        <v>42762.770729166667</v>
      </c>
      <c r="S3043">
        <f t="shared" si="143"/>
        <v>2016</v>
      </c>
    </row>
    <row r="3044" spans="1:19" ht="45" x14ac:dyDescent="0.25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 s="10" t="s">
        <v>8314</v>
      </c>
      <c r="P3044" t="s">
        <v>8343</v>
      </c>
      <c r="Q3044" s="15">
        <f t="shared" si="141"/>
        <v>42326.685428240744</v>
      </c>
      <c r="R3044" s="17">
        <f t="shared" si="142"/>
        <v>42371.685428240744</v>
      </c>
      <c r="S3044">
        <f t="shared" si="143"/>
        <v>2015</v>
      </c>
    </row>
    <row r="3045" spans="1:19" ht="60" x14ac:dyDescent="0.25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 s="10" t="s">
        <v>8314</v>
      </c>
      <c r="P3045" t="s">
        <v>8343</v>
      </c>
      <c r="Q3045" s="15">
        <f t="shared" si="141"/>
        <v>41859.925856481481</v>
      </c>
      <c r="R3045" s="17">
        <f t="shared" si="142"/>
        <v>41889.925856481481</v>
      </c>
      <c r="S3045">
        <f t="shared" si="143"/>
        <v>2014</v>
      </c>
    </row>
    <row r="3046" spans="1:19" ht="45" x14ac:dyDescent="0.25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 s="10" t="s">
        <v>8314</v>
      </c>
      <c r="P3046" t="s">
        <v>8343</v>
      </c>
      <c r="Q3046" s="15">
        <f t="shared" si="141"/>
        <v>42514.671099537038</v>
      </c>
      <c r="R3046" s="17">
        <f t="shared" si="142"/>
        <v>42544.671099537038</v>
      </c>
      <c r="S3046">
        <f t="shared" si="143"/>
        <v>2016</v>
      </c>
    </row>
    <row r="3047" spans="1:19" ht="45" x14ac:dyDescent="0.25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 s="10" t="s">
        <v>8314</v>
      </c>
      <c r="P3047" t="s">
        <v>8343</v>
      </c>
      <c r="Q3047" s="15">
        <f t="shared" si="141"/>
        <v>41767.587094907409</v>
      </c>
      <c r="R3047" s="17">
        <f t="shared" si="142"/>
        <v>41782.587094907409</v>
      </c>
      <c r="S3047">
        <f t="shared" si="143"/>
        <v>2014</v>
      </c>
    </row>
    <row r="3048" spans="1:19" ht="60" x14ac:dyDescent="0.25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 s="10" t="s">
        <v>8314</v>
      </c>
      <c r="P3048" t="s">
        <v>8343</v>
      </c>
      <c r="Q3048" s="15">
        <f t="shared" si="141"/>
        <v>42703.917824074073</v>
      </c>
      <c r="R3048" s="17">
        <f t="shared" si="142"/>
        <v>42733.917824074073</v>
      </c>
      <c r="S3048">
        <f t="shared" si="143"/>
        <v>2016</v>
      </c>
    </row>
    <row r="3049" spans="1:19" ht="60" x14ac:dyDescent="0.25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 s="10" t="s">
        <v>8314</v>
      </c>
      <c r="P3049" t="s">
        <v>8343</v>
      </c>
      <c r="Q3049" s="15">
        <f t="shared" si="141"/>
        <v>41905.429155092592</v>
      </c>
      <c r="R3049" s="17">
        <f t="shared" si="142"/>
        <v>41935.429155092592</v>
      </c>
      <c r="S3049">
        <f t="shared" si="143"/>
        <v>2014</v>
      </c>
    </row>
    <row r="3050" spans="1:19" ht="45" x14ac:dyDescent="0.25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 s="10" t="s">
        <v>8314</v>
      </c>
      <c r="P3050" t="s">
        <v>8343</v>
      </c>
      <c r="Q3050" s="15">
        <f t="shared" si="141"/>
        <v>42264.963159722218</v>
      </c>
      <c r="R3050" s="17">
        <f t="shared" si="142"/>
        <v>42308.947916666672</v>
      </c>
      <c r="S3050">
        <f t="shared" si="143"/>
        <v>2015</v>
      </c>
    </row>
    <row r="3051" spans="1:19" ht="60" x14ac:dyDescent="0.25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 s="10" t="s">
        <v>8314</v>
      </c>
      <c r="P3051" t="s">
        <v>8343</v>
      </c>
      <c r="Q3051" s="15">
        <f t="shared" si="141"/>
        <v>41830.033958333333</v>
      </c>
      <c r="R3051" s="17">
        <f t="shared" si="142"/>
        <v>41860.033958333333</v>
      </c>
      <c r="S3051">
        <f t="shared" si="143"/>
        <v>2014</v>
      </c>
    </row>
    <row r="3052" spans="1:19" ht="45" x14ac:dyDescent="0.25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 s="10" t="s">
        <v>8314</v>
      </c>
      <c r="P3052" t="s">
        <v>8343</v>
      </c>
      <c r="Q3052" s="15">
        <f t="shared" si="141"/>
        <v>42129.226388888885</v>
      </c>
      <c r="R3052" s="17">
        <f t="shared" si="142"/>
        <v>42159.226388888885</v>
      </c>
      <c r="S3052">
        <f t="shared" si="143"/>
        <v>2015</v>
      </c>
    </row>
    <row r="3053" spans="1:19" ht="30" x14ac:dyDescent="0.25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 s="10" t="s">
        <v>8314</v>
      </c>
      <c r="P3053" t="s">
        <v>8343</v>
      </c>
      <c r="Q3053" s="15">
        <f t="shared" si="141"/>
        <v>41890.511319444442</v>
      </c>
      <c r="R3053" s="17">
        <f t="shared" si="142"/>
        <v>41920.511319444442</v>
      </c>
      <c r="S3053">
        <f t="shared" si="143"/>
        <v>2014</v>
      </c>
    </row>
    <row r="3054" spans="1:19" ht="60" x14ac:dyDescent="0.25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 s="10" t="s">
        <v>8314</v>
      </c>
      <c r="P3054" t="s">
        <v>8343</v>
      </c>
      <c r="Q3054" s="15">
        <f t="shared" si="141"/>
        <v>41929.174456018518</v>
      </c>
      <c r="R3054" s="17">
        <f t="shared" si="142"/>
        <v>41944.165972222225</v>
      </c>
      <c r="S3054">
        <f t="shared" si="143"/>
        <v>2014</v>
      </c>
    </row>
    <row r="3055" spans="1:19" ht="60" x14ac:dyDescent="0.25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 s="10" t="s">
        <v>8314</v>
      </c>
      <c r="P3055" t="s">
        <v>8343</v>
      </c>
      <c r="Q3055" s="15">
        <f t="shared" si="141"/>
        <v>41864.04886574074</v>
      </c>
      <c r="R3055" s="17">
        <f t="shared" si="142"/>
        <v>41884.04886574074</v>
      </c>
      <c r="S3055">
        <f t="shared" si="143"/>
        <v>2014</v>
      </c>
    </row>
    <row r="3056" spans="1:19" ht="30" x14ac:dyDescent="0.25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 s="10" t="s">
        <v>8314</v>
      </c>
      <c r="P3056" t="s">
        <v>8343</v>
      </c>
      <c r="Q3056" s="15">
        <f t="shared" si="141"/>
        <v>42656.717303240745</v>
      </c>
      <c r="R3056" s="17">
        <f t="shared" si="142"/>
        <v>42681.758969907409</v>
      </c>
      <c r="S3056">
        <f t="shared" si="143"/>
        <v>2016</v>
      </c>
    </row>
    <row r="3057" spans="1:19" ht="30" x14ac:dyDescent="0.25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 s="10" t="s">
        <v>8314</v>
      </c>
      <c r="P3057" t="s">
        <v>8343</v>
      </c>
      <c r="Q3057" s="15">
        <f t="shared" si="141"/>
        <v>42746.270057870366</v>
      </c>
      <c r="R3057" s="17">
        <f t="shared" si="142"/>
        <v>42776.270057870366</v>
      </c>
      <c r="S3057">
        <f t="shared" si="143"/>
        <v>2017</v>
      </c>
    </row>
    <row r="3058" spans="1:19" ht="45" x14ac:dyDescent="0.25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 s="10" t="s">
        <v>8314</v>
      </c>
      <c r="P3058" t="s">
        <v>8343</v>
      </c>
      <c r="Q3058" s="15">
        <f t="shared" si="141"/>
        <v>41828.789942129632</v>
      </c>
      <c r="R3058" s="17">
        <f t="shared" si="142"/>
        <v>41863.789942129632</v>
      </c>
      <c r="S3058">
        <f t="shared" si="143"/>
        <v>2014</v>
      </c>
    </row>
    <row r="3059" spans="1:19" ht="60" x14ac:dyDescent="0.25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 s="10" t="s">
        <v>8314</v>
      </c>
      <c r="P3059" t="s">
        <v>8343</v>
      </c>
      <c r="Q3059" s="15">
        <f t="shared" si="141"/>
        <v>42113.875567129624</v>
      </c>
      <c r="R3059" s="17">
        <f t="shared" si="142"/>
        <v>42143.875567129624</v>
      </c>
      <c r="S3059">
        <f t="shared" si="143"/>
        <v>2015</v>
      </c>
    </row>
    <row r="3060" spans="1:19" ht="45" x14ac:dyDescent="0.25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 s="10" t="s">
        <v>8314</v>
      </c>
      <c r="P3060" t="s">
        <v>8343</v>
      </c>
      <c r="Q3060" s="15">
        <f t="shared" si="141"/>
        <v>42270.875706018516</v>
      </c>
      <c r="R3060" s="17">
        <f t="shared" si="142"/>
        <v>42298.958333333328</v>
      </c>
      <c r="S3060">
        <f t="shared" si="143"/>
        <v>2015</v>
      </c>
    </row>
    <row r="3061" spans="1:19" ht="60" x14ac:dyDescent="0.25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 s="10" t="s">
        <v>8333</v>
      </c>
      <c r="P3061" t="s">
        <v>8345</v>
      </c>
      <c r="Q3061" s="15">
        <f t="shared" si="141"/>
        <v>41799.725289351853</v>
      </c>
      <c r="R3061" s="17">
        <f t="shared" si="142"/>
        <v>41829.725289351853</v>
      </c>
      <c r="S3061">
        <f t="shared" si="143"/>
        <v>2014</v>
      </c>
    </row>
    <row r="3062" spans="1:19" ht="45" x14ac:dyDescent="0.25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 s="10" t="s">
        <v>8333</v>
      </c>
      <c r="P3062" t="s">
        <v>8345</v>
      </c>
      <c r="Q3062" s="15">
        <f t="shared" si="141"/>
        <v>42678.586655092593</v>
      </c>
      <c r="R3062" s="17">
        <f t="shared" si="142"/>
        <v>42708.628321759257</v>
      </c>
      <c r="S3062">
        <f t="shared" si="143"/>
        <v>2016</v>
      </c>
    </row>
    <row r="3063" spans="1:19" ht="60" x14ac:dyDescent="0.25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 s="10" t="s">
        <v>8333</v>
      </c>
      <c r="P3063" t="s">
        <v>8345</v>
      </c>
      <c r="Q3063" s="15">
        <f t="shared" si="141"/>
        <v>42593.011782407411</v>
      </c>
      <c r="R3063" s="17">
        <f t="shared" si="142"/>
        <v>42615.291666666672</v>
      </c>
      <c r="S3063">
        <f t="shared" si="143"/>
        <v>2016</v>
      </c>
    </row>
    <row r="3064" spans="1:19" ht="60" x14ac:dyDescent="0.25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 s="10" t="s">
        <v>8333</v>
      </c>
      <c r="P3064" t="s">
        <v>8345</v>
      </c>
      <c r="Q3064" s="15">
        <f t="shared" si="141"/>
        <v>41913.790289351848</v>
      </c>
      <c r="R3064" s="17">
        <f t="shared" si="142"/>
        <v>41973.831956018519</v>
      </c>
      <c r="S3064">
        <f t="shared" si="143"/>
        <v>2014</v>
      </c>
    </row>
    <row r="3065" spans="1:19" ht="60" x14ac:dyDescent="0.25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 s="10" t="s">
        <v>8333</v>
      </c>
      <c r="P3065" t="s">
        <v>8345</v>
      </c>
      <c r="Q3065" s="15">
        <f t="shared" si="141"/>
        <v>42555.698738425926</v>
      </c>
      <c r="R3065" s="17">
        <f t="shared" si="142"/>
        <v>42584.958333333328</v>
      </c>
      <c r="S3065">
        <f t="shared" si="143"/>
        <v>2016</v>
      </c>
    </row>
    <row r="3066" spans="1:19" ht="60" x14ac:dyDescent="0.25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 s="10" t="s">
        <v>8333</v>
      </c>
      <c r="P3066" t="s">
        <v>8345</v>
      </c>
      <c r="Q3066" s="15">
        <f t="shared" si="141"/>
        <v>42413.433831018512</v>
      </c>
      <c r="R3066" s="17">
        <f t="shared" si="142"/>
        <v>42443.392164351855</v>
      </c>
      <c r="S3066">
        <f t="shared" si="143"/>
        <v>2016</v>
      </c>
    </row>
    <row r="3067" spans="1:19" ht="30" x14ac:dyDescent="0.25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 s="10" t="s">
        <v>8333</v>
      </c>
      <c r="P3067" t="s">
        <v>8345</v>
      </c>
      <c r="Q3067" s="15">
        <f t="shared" si="141"/>
        <v>42034.639768518522</v>
      </c>
      <c r="R3067" s="17">
        <f t="shared" si="142"/>
        <v>42064.639768518522</v>
      </c>
      <c r="S3067">
        <f t="shared" si="143"/>
        <v>2015</v>
      </c>
    </row>
    <row r="3068" spans="1:19" ht="15.75" x14ac:dyDescent="0.25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 s="10" t="s">
        <v>8333</v>
      </c>
      <c r="P3068" t="s">
        <v>8345</v>
      </c>
      <c r="Q3068" s="15">
        <f t="shared" si="141"/>
        <v>42206.763217592597</v>
      </c>
      <c r="R3068" s="17">
        <f t="shared" si="142"/>
        <v>42236.763217592597</v>
      </c>
      <c r="S3068">
        <f t="shared" si="143"/>
        <v>2015</v>
      </c>
    </row>
    <row r="3069" spans="1:19" ht="45" x14ac:dyDescent="0.25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 s="10" t="s">
        <v>8333</v>
      </c>
      <c r="P3069" t="s">
        <v>8345</v>
      </c>
      <c r="Q3069" s="15">
        <f t="shared" si="141"/>
        <v>42685.680648148147</v>
      </c>
      <c r="R3069" s="17">
        <f t="shared" si="142"/>
        <v>42715.680648148147</v>
      </c>
      <c r="S3069">
        <f t="shared" si="143"/>
        <v>2016</v>
      </c>
    </row>
    <row r="3070" spans="1:19" ht="60" x14ac:dyDescent="0.25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 s="10" t="s">
        <v>8333</v>
      </c>
      <c r="P3070" t="s">
        <v>8345</v>
      </c>
      <c r="Q3070" s="15">
        <f t="shared" si="141"/>
        <v>42398.195972222224</v>
      </c>
      <c r="R3070" s="17">
        <f t="shared" si="142"/>
        <v>42413.195972222224</v>
      </c>
      <c r="S3070">
        <f t="shared" si="143"/>
        <v>2016</v>
      </c>
    </row>
    <row r="3071" spans="1:19" ht="30" x14ac:dyDescent="0.25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 s="10" t="s">
        <v>8333</v>
      </c>
      <c r="P3071" t="s">
        <v>8345</v>
      </c>
      <c r="Q3071" s="15">
        <f t="shared" si="141"/>
        <v>42167.89335648148</v>
      </c>
      <c r="R3071" s="17">
        <f t="shared" si="142"/>
        <v>42188.89335648148</v>
      </c>
      <c r="S3071">
        <f t="shared" si="143"/>
        <v>2015</v>
      </c>
    </row>
    <row r="3072" spans="1:19" ht="30" x14ac:dyDescent="0.25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 s="10" t="s">
        <v>8333</v>
      </c>
      <c r="P3072" t="s">
        <v>8345</v>
      </c>
      <c r="Q3072" s="15">
        <f t="shared" si="141"/>
        <v>42023.143414351856</v>
      </c>
      <c r="R3072" s="17">
        <f t="shared" si="142"/>
        <v>42053.143414351856</v>
      </c>
      <c r="S3072">
        <f t="shared" si="143"/>
        <v>2015</v>
      </c>
    </row>
    <row r="3073" spans="1:19" ht="60" x14ac:dyDescent="0.25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 s="10" t="s">
        <v>8333</v>
      </c>
      <c r="P3073" t="s">
        <v>8345</v>
      </c>
      <c r="Q3073" s="15">
        <f t="shared" si="141"/>
        <v>42329.58839120371</v>
      </c>
      <c r="R3073" s="17">
        <f t="shared" si="142"/>
        <v>42359.58839120371</v>
      </c>
      <c r="S3073">
        <f t="shared" si="143"/>
        <v>2015</v>
      </c>
    </row>
    <row r="3074" spans="1:19" ht="60" x14ac:dyDescent="0.25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 s="10" t="s">
        <v>8333</v>
      </c>
      <c r="P3074" t="s">
        <v>8345</v>
      </c>
      <c r="Q3074" s="15">
        <f t="shared" ref="Q3074:Q3137" si="144">(((J3074/60)/60)/24)+DATE(1970,1,1)</f>
        <v>42651.006273148145</v>
      </c>
      <c r="R3074" s="17">
        <f t="shared" ref="R3074:R3137" si="145">(((I3074/60)/60)/24)+DATE(1970,1,1)</f>
        <v>42711.047939814816</v>
      </c>
      <c r="S3074">
        <f t="shared" ref="S3074:S3137" si="146">YEAR(Q:Q)</f>
        <v>2016</v>
      </c>
    </row>
    <row r="3075" spans="1:19" ht="60" x14ac:dyDescent="0.25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 s="10" t="s">
        <v>8333</v>
      </c>
      <c r="P3075" t="s">
        <v>8345</v>
      </c>
      <c r="Q3075" s="15">
        <f t="shared" si="144"/>
        <v>42181.902037037042</v>
      </c>
      <c r="R3075" s="17">
        <f t="shared" si="145"/>
        <v>42201.902037037042</v>
      </c>
      <c r="S3075">
        <f t="shared" si="146"/>
        <v>2015</v>
      </c>
    </row>
    <row r="3076" spans="1:19" ht="60" x14ac:dyDescent="0.25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 s="10" t="s">
        <v>8333</v>
      </c>
      <c r="P3076" t="s">
        <v>8345</v>
      </c>
      <c r="Q3076" s="15">
        <f t="shared" si="144"/>
        <v>41800.819571759261</v>
      </c>
      <c r="R3076" s="17">
        <f t="shared" si="145"/>
        <v>41830.819571759261</v>
      </c>
      <c r="S3076">
        <f t="shared" si="146"/>
        <v>2014</v>
      </c>
    </row>
    <row r="3077" spans="1:19" ht="60" x14ac:dyDescent="0.25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 s="10" t="s">
        <v>8333</v>
      </c>
      <c r="P3077" t="s">
        <v>8345</v>
      </c>
      <c r="Q3077" s="15">
        <f t="shared" si="144"/>
        <v>41847.930694444447</v>
      </c>
      <c r="R3077" s="17">
        <f t="shared" si="145"/>
        <v>41877.930694444447</v>
      </c>
      <c r="S3077">
        <f t="shared" si="146"/>
        <v>2014</v>
      </c>
    </row>
    <row r="3078" spans="1:19" ht="60" x14ac:dyDescent="0.25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 s="10" t="s">
        <v>8333</v>
      </c>
      <c r="P3078" t="s">
        <v>8345</v>
      </c>
      <c r="Q3078" s="15">
        <f t="shared" si="144"/>
        <v>41807.118495370371</v>
      </c>
      <c r="R3078" s="17">
        <f t="shared" si="145"/>
        <v>41852.118495370371</v>
      </c>
      <c r="S3078">
        <f t="shared" si="146"/>
        <v>2014</v>
      </c>
    </row>
    <row r="3079" spans="1:19" ht="45" x14ac:dyDescent="0.25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 s="10" t="s">
        <v>8333</v>
      </c>
      <c r="P3079" t="s">
        <v>8345</v>
      </c>
      <c r="Q3079" s="15">
        <f t="shared" si="144"/>
        <v>41926.482731481483</v>
      </c>
      <c r="R3079" s="17">
        <f t="shared" si="145"/>
        <v>41956.524398148147</v>
      </c>
      <c r="S3079">
        <f t="shared" si="146"/>
        <v>2014</v>
      </c>
    </row>
    <row r="3080" spans="1:19" ht="60" x14ac:dyDescent="0.25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 s="10" t="s">
        <v>8333</v>
      </c>
      <c r="P3080" t="s">
        <v>8345</v>
      </c>
      <c r="Q3080" s="15">
        <f t="shared" si="144"/>
        <v>42345.951539351852</v>
      </c>
      <c r="R3080" s="17">
        <f t="shared" si="145"/>
        <v>42375.951539351852</v>
      </c>
      <c r="S3080">
        <f t="shared" si="146"/>
        <v>2015</v>
      </c>
    </row>
    <row r="3081" spans="1:19" ht="45" x14ac:dyDescent="0.25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 s="10" t="s">
        <v>8328</v>
      </c>
      <c r="P3081" t="s">
        <v>8329</v>
      </c>
      <c r="Q3081" s="15">
        <f t="shared" si="144"/>
        <v>42716.7424537037</v>
      </c>
      <c r="R3081" s="17">
        <f t="shared" si="145"/>
        <v>42746.7424537037</v>
      </c>
      <c r="S3081">
        <f t="shared" si="146"/>
        <v>2016</v>
      </c>
    </row>
    <row r="3082" spans="1:19" ht="45" x14ac:dyDescent="0.25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 s="10" t="s">
        <v>8328</v>
      </c>
      <c r="P3082" t="s">
        <v>8329</v>
      </c>
      <c r="Q3082" s="15">
        <f t="shared" si="144"/>
        <v>42712.300567129627</v>
      </c>
      <c r="R3082" s="17">
        <f t="shared" si="145"/>
        <v>42742.300567129627</v>
      </c>
      <c r="S3082">
        <f t="shared" si="146"/>
        <v>2016</v>
      </c>
    </row>
    <row r="3083" spans="1:19" ht="60" x14ac:dyDescent="0.25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 s="10" t="s">
        <v>8328</v>
      </c>
      <c r="P3083" t="s">
        <v>8329</v>
      </c>
      <c r="Q3083" s="15">
        <f t="shared" si="144"/>
        <v>40198.424849537041</v>
      </c>
      <c r="R3083" s="17">
        <f t="shared" si="145"/>
        <v>40252.290972222225</v>
      </c>
      <c r="S3083">
        <f t="shared" si="146"/>
        <v>2010</v>
      </c>
    </row>
    <row r="3084" spans="1:19" ht="60" x14ac:dyDescent="0.25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 s="10" t="s">
        <v>8328</v>
      </c>
      <c r="P3084" t="s">
        <v>8329</v>
      </c>
      <c r="Q3084" s="15">
        <f t="shared" si="144"/>
        <v>40464.028182870366</v>
      </c>
      <c r="R3084" s="17">
        <f t="shared" si="145"/>
        <v>40512.208333333336</v>
      </c>
      <c r="S3084">
        <f t="shared" si="146"/>
        <v>2010</v>
      </c>
    </row>
    <row r="3085" spans="1:19" ht="45" x14ac:dyDescent="0.25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 s="10" t="s">
        <v>8328</v>
      </c>
      <c r="P3085" t="s">
        <v>8329</v>
      </c>
      <c r="Q3085" s="15">
        <f t="shared" si="144"/>
        <v>42191.023530092592</v>
      </c>
      <c r="R3085" s="17">
        <f t="shared" si="145"/>
        <v>42221.023530092592</v>
      </c>
      <c r="S3085">
        <f t="shared" si="146"/>
        <v>2015</v>
      </c>
    </row>
    <row r="3086" spans="1:19" ht="45" x14ac:dyDescent="0.25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 s="10" t="s">
        <v>8328</v>
      </c>
      <c r="P3086" t="s">
        <v>8329</v>
      </c>
      <c r="Q3086" s="15">
        <f t="shared" si="144"/>
        <v>41951.973229166666</v>
      </c>
      <c r="R3086" s="17">
        <f t="shared" si="145"/>
        <v>41981.973229166666</v>
      </c>
      <c r="S3086">
        <f t="shared" si="146"/>
        <v>2014</v>
      </c>
    </row>
    <row r="3087" spans="1:19" ht="30" x14ac:dyDescent="0.25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 s="10" t="s">
        <v>8328</v>
      </c>
      <c r="P3087" t="s">
        <v>8329</v>
      </c>
      <c r="Q3087" s="15">
        <f t="shared" si="144"/>
        <v>42045.50535879629</v>
      </c>
      <c r="R3087" s="17">
        <f t="shared" si="145"/>
        <v>42075.463692129633</v>
      </c>
      <c r="S3087">
        <f t="shared" si="146"/>
        <v>2015</v>
      </c>
    </row>
    <row r="3088" spans="1:19" ht="60" x14ac:dyDescent="0.25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 s="10" t="s">
        <v>8328</v>
      </c>
      <c r="P3088" t="s">
        <v>8329</v>
      </c>
      <c r="Q3088" s="15">
        <f t="shared" si="144"/>
        <v>41843.772789351853</v>
      </c>
      <c r="R3088" s="17">
        <f t="shared" si="145"/>
        <v>41903.772789351853</v>
      </c>
      <c r="S3088">
        <f t="shared" si="146"/>
        <v>2014</v>
      </c>
    </row>
    <row r="3089" spans="1:19" ht="60" x14ac:dyDescent="0.25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 s="10" t="s">
        <v>8328</v>
      </c>
      <c r="P3089" t="s">
        <v>8329</v>
      </c>
      <c r="Q3089" s="15">
        <f t="shared" si="144"/>
        <v>42409.024305555555</v>
      </c>
      <c r="R3089" s="17">
        <f t="shared" si="145"/>
        <v>42439.024305555555</v>
      </c>
      <c r="S3089">
        <f t="shared" si="146"/>
        <v>2016</v>
      </c>
    </row>
    <row r="3090" spans="1:19" ht="30" x14ac:dyDescent="0.25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 s="10" t="s">
        <v>8328</v>
      </c>
      <c r="P3090" t="s">
        <v>8329</v>
      </c>
      <c r="Q3090" s="15">
        <f t="shared" si="144"/>
        <v>41832.086377314816</v>
      </c>
      <c r="R3090" s="17">
        <f t="shared" si="145"/>
        <v>41867.086377314816</v>
      </c>
      <c r="S3090">
        <f t="shared" si="146"/>
        <v>2014</v>
      </c>
    </row>
    <row r="3091" spans="1:19" ht="45" x14ac:dyDescent="0.25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 s="10" t="s">
        <v>8328</v>
      </c>
      <c r="P3091" t="s">
        <v>8329</v>
      </c>
      <c r="Q3091" s="15">
        <f t="shared" si="144"/>
        <v>42167.207071759258</v>
      </c>
      <c r="R3091" s="17">
        <f t="shared" si="145"/>
        <v>42197.207071759258</v>
      </c>
      <c r="S3091">
        <f t="shared" si="146"/>
        <v>2015</v>
      </c>
    </row>
    <row r="3092" spans="1:19" ht="60" x14ac:dyDescent="0.25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 s="10" t="s">
        <v>8328</v>
      </c>
      <c r="P3092" t="s">
        <v>8329</v>
      </c>
      <c r="Q3092" s="15">
        <f t="shared" si="144"/>
        <v>41643.487175925926</v>
      </c>
      <c r="R3092" s="17">
        <f t="shared" si="145"/>
        <v>41673.487175925926</v>
      </c>
      <c r="S3092">
        <f t="shared" si="146"/>
        <v>2014</v>
      </c>
    </row>
    <row r="3093" spans="1:19" ht="60" x14ac:dyDescent="0.25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 s="10" t="s">
        <v>8328</v>
      </c>
      <c r="P3093" t="s">
        <v>8329</v>
      </c>
      <c r="Q3093" s="15">
        <f t="shared" si="144"/>
        <v>40619.097210648149</v>
      </c>
      <c r="R3093" s="17">
        <f t="shared" si="145"/>
        <v>40657.290972222225</v>
      </c>
      <c r="S3093">
        <f t="shared" si="146"/>
        <v>2011</v>
      </c>
    </row>
    <row r="3094" spans="1:19" ht="45" x14ac:dyDescent="0.25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 s="10" t="s">
        <v>8328</v>
      </c>
      <c r="P3094" t="s">
        <v>8329</v>
      </c>
      <c r="Q3094" s="15">
        <f t="shared" si="144"/>
        <v>41361.886469907404</v>
      </c>
      <c r="R3094" s="17">
        <f t="shared" si="145"/>
        <v>41391.886469907404</v>
      </c>
      <c r="S3094">
        <f t="shared" si="146"/>
        <v>2013</v>
      </c>
    </row>
    <row r="3095" spans="1:19" ht="60" x14ac:dyDescent="0.25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 s="10" t="s">
        <v>8328</v>
      </c>
      <c r="P3095" t="s">
        <v>8329</v>
      </c>
      <c r="Q3095" s="15">
        <f t="shared" si="144"/>
        <v>41156.963344907403</v>
      </c>
      <c r="R3095" s="17">
        <f t="shared" si="145"/>
        <v>41186.963344907403</v>
      </c>
      <c r="S3095">
        <f t="shared" si="146"/>
        <v>2012</v>
      </c>
    </row>
    <row r="3096" spans="1:19" ht="45" x14ac:dyDescent="0.25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 s="10" t="s">
        <v>8328</v>
      </c>
      <c r="P3096" t="s">
        <v>8329</v>
      </c>
      <c r="Q3096" s="15">
        <f t="shared" si="144"/>
        <v>41536.509097222224</v>
      </c>
      <c r="R3096" s="17">
        <f t="shared" si="145"/>
        <v>41566.509097222224</v>
      </c>
      <c r="S3096">
        <f t="shared" si="146"/>
        <v>2013</v>
      </c>
    </row>
    <row r="3097" spans="1:19" ht="45" x14ac:dyDescent="0.25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 s="10" t="s">
        <v>8328</v>
      </c>
      <c r="P3097" t="s">
        <v>8329</v>
      </c>
      <c r="Q3097" s="15">
        <f t="shared" si="144"/>
        <v>41948.771168981482</v>
      </c>
      <c r="R3097" s="17">
        <f t="shared" si="145"/>
        <v>41978.771168981482</v>
      </c>
      <c r="S3097">
        <f t="shared" si="146"/>
        <v>2014</v>
      </c>
    </row>
    <row r="3098" spans="1:19" ht="45" x14ac:dyDescent="0.25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 s="10" t="s">
        <v>8328</v>
      </c>
      <c r="P3098" t="s">
        <v>8329</v>
      </c>
      <c r="Q3098" s="15">
        <f t="shared" si="144"/>
        <v>41557.013182870374</v>
      </c>
      <c r="R3098" s="17">
        <f t="shared" si="145"/>
        <v>41587.054849537039</v>
      </c>
      <c r="S3098">
        <f t="shared" si="146"/>
        <v>2013</v>
      </c>
    </row>
    <row r="3099" spans="1:19" ht="60" x14ac:dyDescent="0.25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 s="10" t="s">
        <v>8328</v>
      </c>
      <c r="P3099" t="s">
        <v>8329</v>
      </c>
      <c r="Q3099" s="15">
        <f t="shared" si="144"/>
        <v>42647.750092592592</v>
      </c>
      <c r="R3099" s="17">
        <f t="shared" si="145"/>
        <v>42677.750092592592</v>
      </c>
      <c r="S3099">
        <f t="shared" si="146"/>
        <v>2016</v>
      </c>
    </row>
    <row r="3100" spans="1:19" ht="60" x14ac:dyDescent="0.25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 s="10" t="s">
        <v>8328</v>
      </c>
      <c r="P3100" t="s">
        <v>8329</v>
      </c>
      <c r="Q3100" s="15">
        <f t="shared" si="144"/>
        <v>41255.833611111113</v>
      </c>
      <c r="R3100" s="17">
        <f t="shared" si="145"/>
        <v>41285.833611111113</v>
      </c>
      <c r="S3100">
        <f t="shared" si="146"/>
        <v>2012</v>
      </c>
    </row>
    <row r="3101" spans="1:19" ht="60" x14ac:dyDescent="0.25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 s="10" t="s">
        <v>8328</v>
      </c>
      <c r="P3101" t="s">
        <v>8329</v>
      </c>
      <c r="Q3101" s="15">
        <f t="shared" si="144"/>
        <v>41927.235636574071</v>
      </c>
      <c r="R3101" s="17">
        <f t="shared" si="145"/>
        <v>41957.277303240742</v>
      </c>
      <c r="S3101">
        <f t="shared" si="146"/>
        <v>2014</v>
      </c>
    </row>
    <row r="3102" spans="1:19" ht="60" x14ac:dyDescent="0.25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 s="10" t="s">
        <v>8328</v>
      </c>
      <c r="P3102" t="s">
        <v>8329</v>
      </c>
      <c r="Q3102" s="15">
        <f t="shared" si="144"/>
        <v>42340.701504629629</v>
      </c>
      <c r="R3102" s="17">
        <f t="shared" si="145"/>
        <v>42368.701504629629</v>
      </c>
      <c r="S3102">
        <f t="shared" si="146"/>
        <v>2015</v>
      </c>
    </row>
    <row r="3103" spans="1:19" ht="60" x14ac:dyDescent="0.25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 s="10" t="s">
        <v>8328</v>
      </c>
      <c r="P3103" t="s">
        <v>8329</v>
      </c>
      <c r="Q3103" s="15">
        <f t="shared" si="144"/>
        <v>40332.886712962965</v>
      </c>
      <c r="R3103" s="17">
        <f t="shared" si="145"/>
        <v>40380.791666666664</v>
      </c>
      <c r="S3103">
        <f t="shared" si="146"/>
        <v>2010</v>
      </c>
    </row>
    <row r="3104" spans="1:19" ht="45" x14ac:dyDescent="0.25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 s="10" t="s">
        <v>8328</v>
      </c>
      <c r="P3104" t="s">
        <v>8329</v>
      </c>
      <c r="Q3104" s="15">
        <f t="shared" si="144"/>
        <v>41499.546759259261</v>
      </c>
      <c r="R3104" s="17">
        <f t="shared" si="145"/>
        <v>41531.546759259261</v>
      </c>
      <c r="S3104">
        <f t="shared" si="146"/>
        <v>2013</v>
      </c>
    </row>
    <row r="3105" spans="1:19" ht="60" x14ac:dyDescent="0.25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 s="10" t="s">
        <v>8328</v>
      </c>
      <c r="P3105" t="s">
        <v>8329</v>
      </c>
      <c r="Q3105" s="15">
        <f t="shared" si="144"/>
        <v>41575.237430555557</v>
      </c>
      <c r="R3105" s="17">
        <f t="shared" si="145"/>
        <v>41605.279097222221</v>
      </c>
      <c r="S3105">
        <f t="shared" si="146"/>
        <v>2013</v>
      </c>
    </row>
    <row r="3106" spans="1:19" ht="60" x14ac:dyDescent="0.25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 s="10" t="s">
        <v>8328</v>
      </c>
      <c r="P3106" t="s">
        <v>8329</v>
      </c>
      <c r="Q3106" s="15">
        <f t="shared" si="144"/>
        <v>42397.679513888885</v>
      </c>
      <c r="R3106" s="17">
        <f t="shared" si="145"/>
        <v>42411.679513888885</v>
      </c>
      <c r="S3106">
        <f t="shared" si="146"/>
        <v>2016</v>
      </c>
    </row>
    <row r="3107" spans="1:19" ht="15.75" x14ac:dyDescent="0.25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 s="10" t="s">
        <v>8328</v>
      </c>
      <c r="P3107" t="s">
        <v>8329</v>
      </c>
      <c r="Q3107" s="15">
        <f t="shared" si="144"/>
        <v>41927.295694444445</v>
      </c>
      <c r="R3107" s="17">
        <f t="shared" si="145"/>
        <v>41959.337361111116</v>
      </c>
      <c r="S3107">
        <f t="shared" si="146"/>
        <v>2014</v>
      </c>
    </row>
    <row r="3108" spans="1:19" ht="60" x14ac:dyDescent="0.25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 s="10" t="s">
        <v>8328</v>
      </c>
      <c r="P3108" t="s">
        <v>8329</v>
      </c>
      <c r="Q3108" s="15">
        <f t="shared" si="144"/>
        <v>42066.733587962968</v>
      </c>
      <c r="R3108" s="17">
        <f t="shared" si="145"/>
        <v>42096.691921296297</v>
      </c>
      <c r="S3108">
        <f t="shared" si="146"/>
        <v>2015</v>
      </c>
    </row>
    <row r="3109" spans="1:19" ht="60" x14ac:dyDescent="0.25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 s="10" t="s">
        <v>8328</v>
      </c>
      <c r="P3109" t="s">
        <v>8329</v>
      </c>
      <c r="Q3109" s="15">
        <f t="shared" si="144"/>
        <v>40355.024953703702</v>
      </c>
      <c r="R3109" s="17">
        <f t="shared" si="145"/>
        <v>40390</v>
      </c>
      <c r="S3109">
        <f t="shared" si="146"/>
        <v>2010</v>
      </c>
    </row>
    <row r="3110" spans="1:19" ht="15.75" x14ac:dyDescent="0.25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 s="10" t="s">
        <v>8328</v>
      </c>
      <c r="P3110" t="s">
        <v>8329</v>
      </c>
      <c r="Q3110" s="15">
        <f t="shared" si="144"/>
        <v>42534.284710648149</v>
      </c>
      <c r="R3110" s="17">
        <f t="shared" si="145"/>
        <v>42564.284710648149</v>
      </c>
      <c r="S3110">
        <f t="shared" si="146"/>
        <v>2016</v>
      </c>
    </row>
    <row r="3111" spans="1:19" ht="60" x14ac:dyDescent="0.25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 s="10" t="s">
        <v>8328</v>
      </c>
      <c r="P3111" t="s">
        <v>8329</v>
      </c>
      <c r="Q3111" s="15">
        <f t="shared" si="144"/>
        <v>42520.847384259265</v>
      </c>
      <c r="R3111" s="17">
        <f t="shared" si="145"/>
        <v>42550.847384259265</v>
      </c>
      <c r="S3111">
        <f t="shared" si="146"/>
        <v>2016</v>
      </c>
    </row>
    <row r="3112" spans="1:19" ht="60" x14ac:dyDescent="0.25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 s="10" t="s">
        <v>8328</v>
      </c>
      <c r="P3112" t="s">
        <v>8329</v>
      </c>
      <c r="Q3112" s="15">
        <f t="shared" si="144"/>
        <v>41683.832280092596</v>
      </c>
      <c r="R3112" s="17">
        <f t="shared" si="145"/>
        <v>41713.790613425925</v>
      </c>
      <c r="S3112">
        <f t="shared" si="146"/>
        <v>2014</v>
      </c>
    </row>
    <row r="3113" spans="1:19" ht="60" x14ac:dyDescent="0.25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 s="10" t="s">
        <v>8328</v>
      </c>
      <c r="P3113" t="s">
        <v>8329</v>
      </c>
      <c r="Q3113" s="15">
        <f t="shared" si="144"/>
        <v>41974.911087962959</v>
      </c>
      <c r="R3113" s="17">
        <f t="shared" si="145"/>
        <v>42014.332638888889</v>
      </c>
      <c r="S3113">
        <f t="shared" si="146"/>
        <v>2014</v>
      </c>
    </row>
    <row r="3114" spans="1:19" ht="30" x14ac:dyDescent="0.25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 s="10" t="s">
        <v>8328</v>
      </c>
      <c r="P3114" t="s">
        <v>8329</v>
      </c>
      <c r="Q3114" s="15">
        <f t="shared" si="144"/>
        <v>41647.632256944446</v>
      </c>
      <c r="R3114" s="17">
        <f t="shared" si="145"/>
        <v>41667.632256944446</v>
      </c>
      <c r="S3114">
        <f t="shared" si="146"/>
        <v>2014</v>
      </c>
    </row>
    <row r="3115" spans="1:19" ht="45" x14ac:dyDescent="0.25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 s="10" t="s">
        <v>8328</v>
      </c>
      <c r="P3115" t="s">
        <v>8329</v>
      </c>
      <c r="Q3115" s="15">
        <f t="shared" si="144"/>
        <v>42430.747511574074</v>
      </c>
      <c r="R3115" s="17">
        <f t="shared" si="145"/>
        <v>42460.70584490741</v>
      </c>
      <c r="S3115">
        <f t="shared" si="146"/>
        <v>2016</v>
      </c>
    </row>
    <row r="3116" spans="1:19" ht="45" x14ac:dyDescent="0.25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 s="10" t="s">
        <v>8328</v>
      </c>
      <c r="P3116" t="s">
        <v>8329</v>
      </c>
      <c r="Q3116" s="15">
        <f t="shared" si="144"/>
        <v>41488.85423611111</v>
      </c>
      <c r="R3116" s="17">
        <f t="shared" si="145"/>
        <v>41533.85423611111</v>
      </c>
      <c r="S3116">
        <f t="shared" si="146"/>
        <v>2013</v>
      </c>
    </row>
    <row r="3117" spans="1:19" ht="30" x14ac:dyDescent="0.25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 s="10" t="s">
        <v>8328</v>
      </c>
      <c r="P3117" t="s">
        <v>8329</v>
      </c>
      <c r="Q3117" s="15">
        <f t="shared" si="144"/>
        <v>42694.98128472222</v>
      </c>
      <c r="R3117" s="17">
        <f t="shared" si="145"/>
        <v>42727.332638888889</v>
      </c>
      <c r="S3117">
        <f t="shared" si="146"/>
        <v>2016</v>
      </c>
    </row>
    <row r="3118" spans="1:19" ht="60" x14ac:dyDescent="0.25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 s="10" t="s">
        <v>8328</v>
      </c>
      <c r="P3118" t="s">
        <v>8329</v>
      </c>
      <c r="Q3118" s="15">
        <f t="shared" si="144"/>
        <v>41264.853865740741</v>
      </c>
      <c r="R3118" s="17">
        <f t="shared" si="145"/>
        <v>41309.853865740741</v>
      </c>
      <c r="S3118">
        <f t="shared" si="146"/>
        <v>2012</v>
      </c>
    </row>
    <row r="3119" spans="1:19" ht="75" x14ac:dyDescent="0.25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 s="10" t="s">
        <v>8328</v>
      </c>
      <c r="P3119" t="s">
        <v>8329</v>
      </c>
      <c r="Q3119" s="15">
        <f t="shared" si="144"/>
        <v>40710.731180555551</v>
      </c>
      <c r="R3119" s="17">
        <f t="shared" si="145"/>
        <v>40740.731180555551</v>
      </c>
      <c r="S3119">
        <f t="shared" si="146"/>
        <v>2011</v>
      </c>
    </row>
    <row r="3120" spans="1:19" ht="45" x14ac:dyDescent="0.25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 s="10" t="s">
        <v>8328</v>
      </c>
      <c r="P3120" t="s">
        <v>8329</v>
      </c>
      <c r="Q3120" s="15">
        <f t="shared" si="144"/>
        <v>41018.711863425924</v>
      </c>
      <c r="R3120" s="17">
        <f t="shared" si="145"/>
        <v>41048.711863425924</v>
      </c>
      <c r="S3120">
        <f t="shared" si="146"/>
        <v>2012</v>
      </c>
    </row>
    <row r="3121" spans="1:19" ht="60" x14ac:dyDescent="0.25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 s="10" t="s">
        <v>8331</v>
      </c>
      <c r="P3121" t="s">
        <v>8332</v>
      </c>
      <c r="Q3121" s="15">
        <f t="shared" si="144"/>
        <v>42374.822870370372</v>
      </c>
      <c r="R3121" s="17">
        <f t="shared" si="145"/>
        <v>42434.822870370372</v>
      </c>
      <c r="S3121">
        <f t="shared" si="146"/>
        <v>2016</v>
      </c>
    </row>
    <row r="3122" spans="1:19" ht="30" x14ac:dyDescent="0.25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 s="10" t="s">
        <v>8331</v>
      </c>
      <c r="P3122" t="s">
        <v>8332</v>
      </c>
      <c r="Q3122" s="15">
        <f t="shared" si="144"/>
        <v>42107.679756944446</v>
      </c>
      <c r="R3122" s="17">
        <f t="shared" si="145"/>
        <v>42137.679756944446</v>
      </c>
      <c r="S3122">
        <f t="shared" si="146"/>
        <v>2015</v>
      </c>
    </row>
    <row r="3123" spans="1:19" ht="45" x14ac:dyDescent="0.25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 s="10" t="s">
        <v>8331</v>
      </c>
      <c r="P3123" t="s">
        <v>8332</v>
      </c>
      <c r="Q3123" s="15">
        <f t="shared" si="144"/>
        <v>42399.882615740738</v>
      </c>
      <c r="R3123" s="17">
        <f t="shared" si="145"/>
        <v>42459.840949074074</v>
      </c>
      <c r="S3123">
        <f t="shared" si="146"/>
        <v>2016</v>
      </c>
    </row>
    <row r="3124" spans="1:19" ht="60" x14ac:dyDescent="0.25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 s="10" t="s">
        <v>8331</v>
      </c>
      <c r="P3124" t="s">
        <v>8332</v>
      </c>
      <c r="Q3124" s="15">
        <f t="shared" si="144"/>
        <v>42342.03943287037</v>
      </c>
      <c r="R3124" s="17">
        <f t="shared" si="145"/>
        <v>42372.03943287037</v>
      </c>
      <c r="S3124">
        <f t="shared" si="146"/>
        <v>2015</v>
      </c>
    </row>
    <row r="3125" spans="1:19" ht="45" x14ac:dyDescent="0.25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 s="10" t="s">
        <v>8331</v>
      </c>
      <c r="P3125" t="s">
        <v>8332</v>
      </c>
      <c r="Q3125" s="15">
        <f t="shared" si="144"/>
        <v>42595.585358796292</v>
      </c>
      <c r="R3125" s="17">
        <f t="shared" si="145"/>
        <v>42616.585358796292</v>
      </c>
      <c r="S3125">
        <f t="shared" si="146"/>
        <v>2016</v>
      </c>
    </row>
    <row r="3126" spans="1:19" ht="45" x14ac:dyDescent="0.25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 s="10" t="s">
        <v>8331</v>
      </c>
      <c r="P3126" t="s">
        <v>8332</v>
      </c>
      <c r="Q3126" s="15">
        <f t="shared" si="144"/>
        <v>41983.110995370371</v>
      </c>
      <c r="R3126" s="17">
        <f t="shared" si="145"/>
        <v>42023.110995370371</v>
      </c>
      <c r="S3126">
        <f t="shared" si="146"/>
        <v>2014</v>
      </c>
    </row>
    <row r="3127" spans="1:19" ht="60" x14ac:dyDescent="0.25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 s="10" t="s">
        <v>8331</v>
      </c>
      <c r="P3127" t="s">
        <v>8332</v>
      </c>
      <c r="Q3127" s="15">
        <f t="shared" si="144"/>
        <v>42082.575555555552</v>
      </c>
      <c r="R3127" s="17">
        <f t="shared" si="145"/>
        <v>42105.25</v>
      </c>
      <c r="S3127">
        <f t="shared" si="146"/>
        <v>2015</v>
      </c>
    </row>
    <row r="3128" spans="1:19" ht="45" x14ac:dyDescent="0.25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 s="10" t="s">
        <v>8331</v>
      </c>
      <c r="P3128" t="s">
        <v>8332</v>
      </c>
      <c r="Q3128" s="15">
        <f t="shared" si="144"/>
        <v>41919.140706018516</v>
      </c>
      <c r="R3128" s="17">
        <f t="shared" si="145"/>
        <v>41949.182372685187</v>
      </c>
      <c r="S3128">
        <f t="shared" si="146"/>
        <v>2014</v>
      </c>
    </row>
    <row r="3129" spans="1:19" ht="45" x14ac:dyDescent="0.25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 s="10" t="s">
        <v>8331</v>
      </c>
      <c r="P3129" t="s">
        <v>8332</v>
      </c>
      <c r="Q3129" s="15">
        <f t="shared" si="144"/>
        <v>42204.875868055555</v>
      </c>
      <c r="R3129" s="17">
        <f t="shared" si="145"/>
        <v>42234.875868055555</v>
      </c>
      <c r="S3129">
        <f t="shared" si="146"/>
        <v>2015</v>
      </c>
    </row>
    <row r="3130" spans="1:19" ht="60" x14ac:dyDescent="0.25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 s="10" t="s">
        <v>8331</v>
      </c>
      <c r="P3130" t="s">
        <v>8332</v>
      </c>
      <c r="Q3130" s="15">
        <f t="shared" si="144"/>
        <v>42224.408275462964</v>
      </c>
      <c r="R3130" s="17">
        <f t="shared" si="145"/>
        <v>42254.408275462964</v>
      </c>
      <c r="S3130">
        <f t="shared" si="146"/>
        <v>2015</v>
      </c>
    </row>
    <row r="3131" spans="1:19" ht="60" x14ac:dyDescent="0.25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 s="10" t="s">
        <v>8331</v>
      </c>
      <c r="P3131" t="s">
        <v>8332</v>
      </c>
      <c r="Q3131" s="15">
        <f t="shared" si="144"/>
        <v>42211.732430555552</v>
      </c>
      <c r="R3131" s="17">
        <f t="shared" si="145"/>
        <v>42241.732430555552</v>
      </c>
      <c r="S3131">
        <f t="shared" si="146"/>
        <v>2015</v>
      </c>
    </row>
    <row r="3132" spans="1:19" ht="60" x14ac:dyDescent="0.25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 s="10" t="s">
        <v>8331</v>
      </c>
      <c r="P3132" t="s">
        <v>8332</v>
      </c>
      <c r="Q3132" s="15">
        <f t="shared" si="144"/>
        <v>42655.736956018518</v>
      </c>
      <c r="R3132" s="17">
        <f t="shared" si="145"/>
        <v>42700.778622685189</v>
      </c>
      <c r="S3132">
        <f t="shared" si="146"/>
        <v>2016</v>
      </c>
    </row>
    <row r="3133" spans="1:19" ht="45" x14ac:dyDescent="0.25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 s="10" t="s">
        <v>8331</v>
      </c>
      <c r="P3133" t="s">
        <v>8332</v>
      </c>
      <c r="Q3133" s="15">
        <f t="shared" si="144"/>
        <v>41760.10974537037</v>
      </c>
      <c r="R3133" s="17">
        <f t="shared" si="145"/>
        <v>41790.979166666664</v>
      </c>
      <c r="S3133">
        <f t="shared" si="146"/>
        <v>2014</v>
      </c>
    </row>
    <row r="3134" spans="1:19" ht="60" x14ac:dyDescent="0.25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 s="10" t="s">
        <v>8331</v>
      </c>
      <c r="P3134" t="s">
        <v>8332</v>
      </c>
      <c r="Q3134" s="15">
        <f t="shared" si="144"/>
        <v>42198.695138888885</v>
      </c>
      <c r="R3134" s="17">
        <f t="shared" si="145"/>
        <v>42238.165972222225</v>
      </c>
      <c r="S3134">
        <f t="shared" si="146"/>
        <v>2015</v>
      </c>
    </row>
    <row r="3135" spans="1:19" ht="45" x14ac:dyDescent="0.25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 s="10" t="s">
        <v>8331</v>
      </c>
      <c r="P3135" t="s">
        <v>8332</v>
      </c>
      <c r="Q3135" s="15">
        <f t="shared" si="144"/>
        <v>42536.862800925926</v>
      </c>
      <c r="R3135" s="17">
        <f t="shared" si="145"/>
        <v>42566.862800925926</v>
      </c>
      <c r="S3135">
        <f t="shared" si="146"/>
        <v>2016</v>
      </c>
    </row>
    <row r="3136" spans="1:19" ht="60" x14ac:dyDescent="0.25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 s="10" t="s">
        <v>8331</v>
      </c>
      <c r="P3136" t="s">
        <v>8332</v>
      </c>
      <c r="Q3136" s="15">
        <f t="shared" si="144"/>
        <v>42019.737766203703</v>
      </c>
      <c r="R3136" s="17">
        <f t="shared" si="145"/>
        <v>42077.625</v>
      </c>
      <c r="S3136">
        <f t="shared" si="146"/>
        <v>2015</v>
      </c>
    </row>
    <row r="3137" spans="1:19" ht="60" x14ac:dyDescent="0.25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 s="10" t="s">
        <v>8331</v>
      </c>
      <c r="P3137" t="s">
        <v>8332</v>
      </c>
      <c r="Q3137" s="15">
        <f t="shared" si="144"/>
        <v>41831.884108796294</v>
      </c>
      <c r="R3137" s="17">
        <f t="shared" si="145"/>
        <v>41861.884108796294</v>
      </c>
      <c r="S3137">
        <f t="shared" si="146"/>
        <v>2014</v>
      </c>
    </row>
    <row r="3138" spans="1:19" ht="15.75" x14ac:dyDescent="0.25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 s="10" t="s">
        <v>8331</v>
      </c>
      <c r="P3138" t="s">
        <v>8332</v>
      </c>
      <c r="Q3138" s="15">
        <f t="shared" ref="Q3138:Q3201" si="147">(((J3138/60)/60)/24)+DATE(1970,1,1)</f>
        <v>42027.856990740736</v>
      </c>
      <c r="R3138" s="17">
        <f t="shared" ref="R3138:R3201" si="148">(((I3138/60)/60)/24)+DATE(1970,1,1)</f>
        <v>42087.815324074079</v>
      </c>
      <c r="S3138">
        <f t="shared" ref="S3138:S3201" si="149">YEAR(Q:Q)</f>
        <v>2015</v>
      </c>
    </row>
    <row r="3139" spans="1:19" ht="60" x14ac:dyDescent="0.25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 s="10" t="s">
        <v>8331</v>
      </c>
      <c r="P3139" t="s">
        <v>8332</v>
      </c>
      <c r="Q3139" s="15">
        <f t="shared" si="147"/>
        <v>41993.738298611104</v>
      </c>
      <c r="R3139" s="17">
        <f t="shared" si="148"/>
        <v>42053.738298611104</v>
      </c>
      <c r="S3139">
        <f t="shared" si="149"/>
        <v>2014</v>
      </c>
    </row>
    <row r="3140" spans="1:19" ht="45" x14ac:dyDescent="0.25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 s="10" t="s">
        <v>8331</v>
      </c>
      <c r="P3140" t="s">
        <v>8332</v>
      </c>
      <c r="Q3140" s="15">
        <f t="shared" si="147"/>
        <v>41893.028877314813</v>
      </c>
      <c r="R3140" s="17">
        <f t="shared" si="148"/>
        <v>41953.070543981477</v>
      </c>
      <c r="S3140">
        <f t="shared" si="149"/>
        <v>2014</v>
      </c>
    </row>
    <row r="3141" spans="1:19" ht="30" x14ac:dyDescent="0.25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 s="10" t="s">
        <v>8331</v>
      </c>
      <c r="P3141" t="s">
        <v>8332</v>
      </c>
      <c r="Q3141" s="15">
        <f t="shared" si="147"/>
        <v>42026.687453703707</v>
      </c>
      <c r="R3141" s="17">
        <f t="shared" si="148"/>
        <v>42056.687453703707</v>
      </c>
      <c r="S3141">
        <f t="shared" si="149"/>
        <v>2015</v>
      </c>
    </row>
    <row r="3142" spans="1:19" ht="30" x14ac:dyDescent="0.25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 s="10" t="s">
        <v>8331</v>
      </c>
      <c r="P3142" t="s">
        <v>8332</v>
      </c>
      <c r="Q3142" s="15">
        <f t="shared" si="147"/>
        <v>42044.724953703699</v>
      </c>
      <c r="R3142" s="17">
        <f t="shared" si="148"/>
        <v>42074.683287037042</v>
      </c>
      <c r="S3142">
        <f t="shared" si="149"/>
        <v>2015</v>
      </c>
    </row>
    <row r="3143" spans="1:19" ht="45" x14ac:dyDescent="0.25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 s="10" t="s">
        <v>8331</v>
      </c>
      <c r="P3143" t="s">
        <v>8332</v>
      </c>
      <c r="Q3143" s="15">
        <f t="shared" si="147"/>
        <v>41974.704745370371</v>
      </c>
      <c r="R3143" s="17">
        <f t="shared" si="148"/>
        <v>42004.704745370371</v>
      </c>
      <c r="S3143">
        <f t="shared" si="149"/>
        <v>2014</v>
      </c>
    </row>
    <row r="3144" spans="1:19" ht="30" x14ac:dyDescent="0.25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 s="10" t="s">
        <v>8331</v>
      </c>
      <c r="P3144" t="s">
        <v>8332</v>
      </c>
      <c r="Q3144" s="15">
        <f t="shared" si="147"/>
        <v>41909.892453703702</v>
      </c>
      <c r="R3144" s="17">
        <f t="shared" si="148"/>
        <v>41939.892453703702</v>
      </c>
      <c r="S3144">
        <f t="shared" si="149"/>
        <v>2014</v>
      </c>
    </row>
    <row r="3145" spans="1:19" ht="60" x14ac:dyDescent="0.25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 s="10" t="s">
        <v>8331</v>
      </c>
      <c r="P3145" t="s">
        <v>8332</v>
      </c>
      <c r="Q3145" s="15">
        <f t="shared" si="147"/>
        <v>42502.913761574076</v>
      </c>
      <c r="R3145" s="17">
        <f t="shared" si="148"/>
        <v>42517.919444444444</v>
      </c>
      <c r="S3145">
        <f t="shared" si="149"/>
        <v>2016</v>
      </c>
    </row>
    <row r="3146" spans="1:19" ht="45" x14ac:dyDescent="0.25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 s="10" t="s">
        <v>8331</v>
      </c>
      <c r="P3146" t="s">
        <v>8332</v>
      </c>
      <c r="Q3146" s="15">
        <f t="shared" si="147"/>
        <v>42164.170046296291</v>
      </c>
      <c r="R3146" s="17">
        <f t="shared" si="148"/>
        <v>42224.170046296291</v>
      </c>
      <c r="S3146">
        <f t="shared" si="149"/>
        <v>2015</v>
      </c>
    </row>
    <row r="3147" spans="1:19" ht="30" x14ac:dyDescent="0.25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 s="10" t="s">
        <v>8331</v>
      </c>
      <c r="P3147" t="s">
        <v>8332</v>
      </c>
      <c r="Q3147" s="15">
        <f t="shared" si="147"/>
        <v>42412.318668981476</v>
      </c>
      <c r="R3147" s="17">
        <f t="shared" si="148"/>
        <v>42452.277002314819</v>
      </c>
      <c r="S3147">
        <f t="shared" si="149"/>
        <v>2016</v>
      </c>
    </row>
    <row r="3148" spans="1:19" ht="45" x14ac:dyDescent="0.25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 s="10" t="s">
        <v>8331</v>
      </c>
      <c r="P3148" t="s">
        <v>8332</v>
      </c>
      <c r="Q3148" s="15">
        <f t="shared" si="147"/>
        <v>42045.784155092595</v>
      </c>
      <c r="R3148" s="17">
        <f t="shared" si="148"/>
        <v>42075.742488425924</v>
      </c>
      <c r="S3148">
        <f t="shared" si="149"/>
        <v>2015</v>
      </c>
    </row>
    <row r="3149" spans="1:19" ht="45" x14ac:dyDescent="0.25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 s="10" t="s">
        <v>8331</v>
      </c>
      <c r="P3149" t="s">
        <v>8332</v>
      </c>
      <c r="Q3149" s="15">
        <f t="shared" si="147"/>
        <v>42734.879236111112</v>
      </c>
      <c r="R3149" s="17">
        <f t="shared" si="148"/>
        <v>42771.697222222225</v>
      </c>
      <c r="S3149">
        <f t="shared" si="149"/>
        <v>2016</v>
      </c>
    </row>
    <row r="3150" spans="1:19" ht="60" x14ac:dyDescent="0.25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 s="10" t="s">
        <v>8331</v>
      </c>
      <c r="P3150" t="s">
        <v>8332</v>
      </c>
      <c r="Q3150" s="15">
        <f t="shared" si="147"/>
        <v>42382.130833333329</v>
      </c>
      <c r="R3150" s="17">
        <f t="shared" si="148"/>
        <v>42412.130833333329</v>
      </c>
      <c r="S3150">
        <f t="shared" si="149"/>
        <v>2016</v>
      </c>
    </row>
    <row r="3151" spans="1:19" ht="30" x14ac:dyDescent="0.25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 s="10" t="s">
        <v>8331</v>
      </c>
      <c r="P3151" t="s">
        <v>8332</v>
      </c>
      <c r="Q3151" s="15">
        <f t="shared" si="147"/>
        <v>42489.099687499998</v>
      </c>
      <c r="R3151" s="17">
        <f t="shared" si="148"/>
        <v>42549.099687499998</v>
      </c>
      <c r="S3151">
        <f t="shared" si="149"/>
        <v>2016</v>
      </c>
    </row>
    <row r="3152" spans="1:19" ht="45" x14ac:dyDescent="0.25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 s="10" t="s">
        <v>8331</v>
      </c>
      <c r="P3152" t="s">
        <v>8332</v>
      </c>
      <c r="Q3152" s="15">
        <f t="shared" si="147"/>
        <v>42041.218715277777</v>
      </c>
      <c r="R3152" s="17">
        <f t="shared" si="148"/>
        <v>42071.218715277777</v>
      </c>
      <c r="S3152">
        <f t="shared" si="149"/>
        <v>2015</v>
      </c>
    </row>
    <row r="3153" spans="1:19" ht="60" x14ac:dyDescent="0.25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 s="10" t="s">
        <v>8331</v>
      </c>
      <c r="P3153" t="s">
        <v>8332</v>
      </c>
      <c r="Q3153" s="15">
        <f t="shared" si="147"/>
        <v>42397.89980324074</v>
      </c>
      <c r="R3153" s="17">
        <f t="shared" si="148"/>
        <v>42427.89980324074</v>
      </c>
      <c r="S3153">
        <f t="shared" si="149"/>
        <v>2016</v>
      </c>
    </row>
    <row r="3154" spans="1:19" ht="60" x14ac:dyDescent="0.25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 s="10" t="s">
        <v>8331</v>
      </c>
      <c r="P3154" t="s">
        <v>8332</v>
      </c>
      <c r="Q3154" s="15">
        <f t="shared" si="147"/>
        <v>42180.18604166666</v>
      </c>
      <c r="R3154" s="17">
        <f t="shared" si="148"/>
        <v>42220.18604166666</v>
      </c>
      <c r="S3154">
        <f t="shared" si="149"/>
        <v>2015</v>
      </c>
    </row>
    <row r="3155" spans="1:19" ht="45" x14ac:dyDescent="0.25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 s="10" t="s">
        <v>8331</v>
      </c>
      <c r="P3155" t="s">
        <v>8332</v>
      </c>
      <c r="Q3155" s="15">
        <f t="shared" si="147"/>
        <v>42252.277615740735</v>
      </c>
      <c r="R3155" s="17">
        <f t="shared" si="148"/>
        <v>42282.277615740735</v>
      </c>
      <c r="S3155">
        <f t="shared" si="149"/>
        <v>2015</v>
      </c>
    </row>
    <row r="3156" spans="1:19" ht="60" x14ac:dyDescent="0.25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 s="10" t="s">
        <v>8331</v>
      </c>
      <c r="P3156" t="s">
        <v>8332</v>
      </c>
      <c r="Q3156" s="15">
        <f t="shared" si="147"/>
        <v>42338.615393518514</v>
      </c>
      <c r="R3156" s="17">
        <f t="shared" si="148"/>
        <v>42398.615393518514</v>
      </c>
      <c r="S3156">
        <f t="shared" si="149"/>
        <v>2015</v>
      </c>
    </row>
    <row r="3157" spans="1:19" ht="45" x14ac:dyDescent="0.25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 s="10" t="s">
        <v>8331</v>
      </c>
      <c r="P3157" t="s">
        <v>8332</v>
      </c>
      <c r="Q3157" s="15">
        <f t="shared" si="147"/>
        <v>42031.965138888889</v>
      </c>
      <c r="R3157" s="17">
        <f t="shared" si="148"/>
        <v>42080.75</v>
      </c>
      <c r="S3157">
        <f t="shared" si="149"/>
        <v>2015</v>
      </c>
    </row>
    <row r="3158" spans="1:19" ht="60" x14ac:dyDescent="0.25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 s="10" t="s">
        <v>8331</v>
      </c>
      <c r="P3158" t="s">
        <v>8332</v>
      </c>
      <c r="Q3158" s="15">
        <f t="shared" si="147"/>
        <v>42285.91506944444</v>
      </c>
      <c r="R3158" s="17">
        <f t="shared" si="148"/>
        <v>42345.956736111111</v>
      </c>
      <c r="S3158">
        <f t="shared" si="149"/>
        <v>2015</v>
      </c>
    </row>
    <row r="3159" spans="1:19" ht="60" x14ac:dyDescent="0.25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 s="10" t="s">
        <v>8331</v>
      </c>
      <c r="P3159" t="s">
        <v>8332</v>
      </c>
      <c r="Q3159" s="15">
        <f t="shared" si="147"/>
        <v>42265.818622685183</v>
      </c>
      <c r="R3159" s="17">
        <f t="shared" si="148"/>
        <v>42295.818622685183</v>
      </c>
      <c r="S3159">
        <f t="shared" si="149"/>
        <v>2015</v>
      </c>
    </row>
    <row r="3160" spans="1:19" ht="30" x14ac:dyDescent="0.25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 s="10" t="s">
        <v>8331</v>
      </c>
      <c r="P3160" t="s">
        <v>8332</v>
      </c>
      <c r="Q3160" s="15">
        <f t="shared" si="147"/>
        <v>42383.899456018517</v>
      </c>
      <c r="R3160" s="17">
        <f t="shared" si="148"/>
        <v>42413.899456018517</v>
      </c>
      <c r="S3160">
        <f t="shared" si="149"/>
        <v>2016</v>
      </c>
    </row>
    <row r="3161" spans="1:19" ht="60" x14ac:dyDescent="0.25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 s="10" t="s">
        <v>8331</v>
      </c>
      <c r="P3161" t="s">
        <v>8348</v>
      </c>
      <c r="Q3161" s="15">
        <f t="shared" si="147"/>
        <v>42244.776666666665</v>
      </c>
      <c r="R3161" s="17">
        <f t="shared" si="148"/>
        <v>42274.776666666665</v>
      </c>
      <c r="S3161">
        <f t="shared" si="149"/>
        <v>2015</v>
      </c>
    </row>
    <row r="3162" spans="1:19" ht="60" x14ac:dyDescent="0.25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 s="10" t="s">
        <v>8331</v>
      </c>
      <c r="P3162" t="s">
        <v>8348</v>
      </c>
      <c r="Q3162" s="15">
        <f t="shared" si="147"/>
        <v>41858.825439814813</v>
      </c>
      <c r="R3162" s="17">
        <f t="shared" si="148"/>
        <v>41903.825439814813</v>
      </c>
      <c r="S3162">
        <f t="shared" si="149"/>
        <v>2014</v>
      </c>
    </row>
    <row r="3163" spans="1:19" ht="60" x14ac:dyDescent="0.25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 s="10" t="s">
        <v>8331</v>
      </c>
      <c r="P3163" t="s">
        <v>8348</v>
      </c>
      <c r="Q3163" s="15">
        <f t="shared" si="147"/>
        <v>42498.899398148147</v>
      </c>
      <c r="R3163" s="17">
        <f t="shared" si="148"/>
        <v>42528.879166666666</v>
      </c>
      <c r="S3163">
        <f t="shared" si="149"/>
        <v>2016</v>
      </c>
    </row>
    <row r="3164" spans="1:19" ht="45" x14ac:dyDescent="0.25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 s="10" t="s">
        <v>8331</v>
      </c>
      <c r="P3164" t="s">
        <v>8348</v>
      </c>
      <c r="Q3164" s="15">
        <f t="shared" si="147"/>
        <v>41928.015439814815</v>
      </c>
      <c r="R3164" s="17">
        <f t="shared" si="148"/>
        <v>41958.057106481487</v>
      </c>
      <c r="S3164">
        <f t="shared" si="149"/>
        <v>2014</v>
      </c>
    </row>
    <row r="3165" spans="1:19" ht="60" x14ac:dyDescent="0.25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 s="10" t="s">
        <v>8331</v>
      </c>
      <c r="P3165" t="s">
        <v>8348</v>
      </c>
      <c r="Q3165" s="15">
        <f t="shared" si="147"/>
        <v>42047.05574074074</v>
      </c>
      <c r="R3165" s="17">
        <f t="shared" si="148"/>
        <v>42077.014074074075</v>
      </c>
      <c r="S3165">
        <f t="shared" si="149"/>
        <v>2015</v>
      </c>
    </row>
    <row r="3166" spans="1:19" ht="60" x14ac:dyDescent="0.25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 s="10" t="s">
        <v>8331</v>
      </c>
      <c r="P3166" t="s">
        <v>8348</v>
      </c>
      <c r="Q3166" s="15">
        <f t="shared" si="147"/>
        <v>42258.297094907408</v>
      </c>
      <c r="R3166" s="17">
        <f t="shared" si="148"/>
        <v>42280.875</v>
      </c>
      <c r="S3166">
        <f t="shared" si="149"/>
        <v>2015</v>
      </c>
    </row>
    <row r="3167" spans="1:19" ht="15.75" x14ac:dyDescent="0.25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 s="10" t="s">
        <v>8331</v>
      </c>
      <c r="P3167" t="s">
        <v>8348</v>
      </c>
      <c r="Q3167" s="15">
        <f t="shared" si="147"/>
        <v>42105.072962962964</v>
      </c>
      <c r="R3167" s="17">
        <f t="shared" si="148"/>
        <v>42135.072962962964</v>
      </c>
      <c r="S3167">
        <f t="shared" si="149"/>
        <v>2015</v>
      </c>
    </row>
    <row r="3168" spans="1:19" ht="60" x14ac:dyDescent="0.25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 s="10" t="s">
        <v>8331</v>
      </c>
      <c r="P3168" t="s">
        <v>8348</v>
      </c>
      <c r="Q3168" s="15">
        <f t="shared" si="147"/>
        <v>41835.951782407406</v>
      </c>
      <c r="R3168" s="17">
        <f t="shared" si="148"/>
        <v>41865.951782407406</v>
      </c>
      <c r="S3168">
        <f t="shared" si="149"/>
        <v>2014</v>
      </c>
    </row>
    <row r="3169" spans="1:19" ht="60" x14ac:dyDescent="0.25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 s="10" t="s">
        <v>8331</v>
      </c>
      <c r="P3169" t="s">
        <v>8348</v>
      </c>
      <c r="Q3169" s="15">
        <f t="shared" si="147"/>
        <v>42058.809594907405</v>
      </c>
      <c r="R3169" s="17">
        <f t="shared" si="148"/>
        <v>42114.767928240741</v>
      </c>
      <c r="S3169">
        <f t="shared" si="149"/>
        <v>2015</v>
      </c>
    </row>
    <row r="3170" spans="1:19" ht="60" x14ac:dyDescent="0.25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 s="10" t="s">
        <v>8331</v>
      </c>
      <c r="P3170" t="s">
        <v>8348</v>
      </c>
      <c r="Q3170" s="15">
        <f t="shared" si="147"/>
        <v>42078.997361111105</v>
      </c>
      <c r="R3170" s="17">
        <f t="shared" si="148"/>
        <v>42138.997361111105</v>
      </c>
      <c r="S3170">
        <f t="shared" si="149"/>
        <v>2015</v>
      </c>
    </row>
    <row r="3171" spans="1:19" ht="45" x14ac:dyDescent="0.25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 s="10" t="s">
        <v>8331</v>
      </c>
      <c r="P3171" t="s">
        <v>8348</v>
      </c>
      <c r="Q3171" s="15">
        <f t="shared" si="147"/>
        <v>42371.446909722217</v>
      </c>
      <c r="R3171" s="17">
        <f t="shared" si="148"/>
        <v>42401.446909722217</v>
      </c>
      <c r="S3171">
        <f t="shared" si="149"/>
        <v>2016</v>
      </c>
    </row>
    <row r="3172" spans="1:19" ht="45" x14ac:dyDescent="0.25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 s="10" t="s">
        <v>8331</v>
      </c>
      <c r="P3172" t="s">
        <v>8348</v>
      </c>
      <c r="Q3172" s="15">
        <f t="shared" si="147"/>
        <v>41971.876863425925</v>
      </c>
      <c r="R3172" s="17">
        <f t="shared" si="148"/>
        <v>41986.876863425925</v>
      </c>
      <c r="S3172">
        <f t="shared" si="149"/>
        <v>2014</v>
      </c>
    </row>
    <row r="3173" spans="1:19" ht="60" x14ac:dyDescent="0.25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 s="10" t="s">
        <v>8331</v>
      </c>
      <c r="P3173" t="s">
        <v>8348</v>
      </c>
      <c r="Q3173" s="15">
        <f t="shared" si="147"/>
        <v>42732.00681712963</v>
      </c>
      <c r="R3173" s="17">
        <f t="shared" si="148"/>
        <v>42792.00681712963</v>
      </c>
      <c r="S3173">
        <f t="shared" si="149"/>
        <v>2016</v>
      </c>
    </row>
    <row r="3174" spans="1:19" ht="60" x14ac:dyDescent="0.25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 s="10" t="s">
        <v>8331</v>
      </c>
      <c r="P3174" t="s">
        <v>8348</v>
      </c>
      <c r="Q3174" s="15">
        <f t="shared" si="147"/>
        <v>41854.389780092592</v>
      </c>
      <c r="R3174" s="17">
        <f t="shared" si="148"/>
        <v>41871.389780092592</v>
      </c>
      <c r="S3174">
        <f t="shared" si="149"/>
        <v>2014</v>
      </c>
    </row>
    <row r="3175" spans="1:19" ht="60" x14ac:dyDescent="0.25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 s="10" t="s">
        <v>8331</v>
      </c>
      <c r="P3175" t="s">
        <v>8348</v>
      </c>
      <c r="Q3175" s="15">
        <f t="shared" si="147"/>
        <v>42027.839733796296</v>
      </c>
      <c r="R3175" s="17">
        <f t="shared" si="148"/>
        <v>42057.839733796296</v>
      </c>
      <c r="S3175">
        <f t="shared" si="149"/>
        <v>2015</v>
      </c>
    </row>
    <row r="3176" spans="1:19" ht="60" x14ac:dyDescent="0.25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 s="10" t="s">
        <v>8331</v>
      </c>
      <c r="P3176" t="s">
        <v>8348</v>
      </c>
      <c r="Q3176" s="15">
        <f t="shared" si="147"/>
        <v>41942.653379629628</v>
      </c>
      <c r="R3176" s="17">
        <f t="shared" si="148"/>
        <v>41972.6950462963</v>
      </c>
      <c r="S3176">
        <f t="shared" si="149"/>
        <v>2014</v>
      </c>
    </row>
    <row r="3177" spans="1:19" ht="60" x14ac:dyDescent="0.25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 s="10" t="s">
        <v>8331</v>
      </c>
      <c r="P3177" t="s">
        <v>8348</v>
      </c>
      <c r="Q3177" s="15">
        <f t="shared" si="147"/>
        <v>42052.802430555559</v>
      </c>
      <c r="R3177" s="17">
        <f t="shared" si="148"/>
        <v>42082.760763888888</v>
      </c>
      <c r="S3177">
        <f t="shared" si="149"/>
        <v>2015</v>
      </c>
    </row>
    <row r="3178" spans="1:19" ht="45" x14ac:dyDescent="0.25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 s="10" t="s">
        <v>8331</v>
      </c>
      <c r="P3178" t="s">
        <v>8348</v>
      </c>
      <c r="Q3178" s="15">
        <f t="shared" si="147"/>
        <v>41926.680879629632</v>
      </c>
      <c r="R3178" s="17">
        <f t="shared" si="148"/>
        <v>41956.722546296296</v>
      </c>
      <c r="S3178">
        <f t="shared" si="149"/>
        <v>2014</v>
      </c>
    </row>
    <row r="3179" spans="1:19" ht="45" x14ac:dyDescent="0.25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 s="10" t="s">
        <v>8331</v>
      </c>
      <c r="P3179" t="s">
        <v>8348</v>
      </c>
      <c r="Q3179" s="15">
        <f t="shared" si="147"/>
        <v>41809.155138888891</v>
      </c>
      <c r="R3179" s="17">
        <f t="shared" si="148"/>
        <v>41839.155138888891</v>
      </c>
      <c r="S3179">
        <f t="shared" si="149"/>
        <v>2014</v>
      </c>
    </row>
    <row r="3180" spans="1:19" ht="60" x14ac:dyDescent="0.25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 s="10" t="s">
        <v>8331</v>
      </c>
      <c r="P3180" t="s">
        <v>8348</v>
      </c>
      <c r="Q3180" s="15">
        <f t="shared" si="147"/>
        <v>42612.600520833337</v>
      </c>
      <c r="R3180" s="17">
        <f t="shared" si="148"/>
        <v>42658.806249999994</v>
      </c>
      <c r="S3180">
        <f t="shared" si="149"/>
        <v>2016</v>
      </c>
    </row>
    <row r="3181" spans="1:19" ht="45" x14ac:dyDescent="0.25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 s="10" t="s">
        <v>8331</v>
      </c>
      <c r="P3181" t="s">
        <v>8332</v>
      </c>
      <c r="Q3181" s="15">
        <f t="shared" si="147"/>
        <v>42294.628449074073</v>
      </c>
      <c r="R3181" s="17">
        <f t="shared" si="148"/>
        <v>42324.670115740737</v>
      </c>
      <c r="S3181">
        <f t="shared" si="149"/>
        <v>2015</v>
      </c>
    </row>
    <row r="3182" spans="1:19" ht="30" x14ac:dyDescent="0.25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 s="10" t="s">
        <v>8331</v>
      </c>
      <c r="P3182" t="s">
        <v>8332</v>
      </c>
      <c r="Q3182" s="15">
        <f t="shared" si="147"/>
        <v>42642.988819444443</v>
      </c>
      <c r="R3182" s="17">
        <f t="shared" si="148"/>
        <v>42672.988819444443</v>
      </c>
      <c r="S3182">
        <f t="shared" si="149"/>
        <v>2016</v>
      </c>
    </row>
    <row r="3183" spans="1:19" ht="45" x14ac:dyDescent="0.25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 s="10" t="s">
        <v>8331</v>
      </c>
      <c r="P3183" t="s">
        <v>8332</v>
      </c>
      <c r="Q3183" s="15">
        <f t="shared" si="147"/>
        <v>42019.76944444445</v>
      </c>
      <c r="R3183" s="17">
        <f t="shared" si="148"/>
        <v>42079.727777777778</v>
      </c>
      <c r="S3183">
        <f t="shared" si="149"/>
        <v>2015</v>
      </c>
    </row>
    <row r="3184" spans="1:19" ht="45" x14ac:dyDescent="0.25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 s="10" t="s">
        <v>8331</v>
      </c>
      <c r="P3184" t="s">
        <v>8332</v>
      </c>
      <c r="Q3184" s="15">
        <f t="shared" si="147"/>
        <v>42140.173252314817</v>
      </c>
      <c r="R3184" s="17">
        <f t="shared" si="148"/>
        <v>42170.173252314817</v>
      </c>
      <c r="S3184">
        <f t="shared" si="149"/>
        <v>2015</v>
      </c>
    </row>
    <row r="3185" spans="1:19" ht="45" x14ac:dyDescent="0.25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 s="10" t="s">
        <v>8331</v>
      </c>
      <c r="P3185" t="s">
        <v>8332</v>
      </c>
      <c r="Q3185" s="15">
        <f t="shared" si="147"/>
        <v>41795.963333333333</v>
      </c>
      <c r="R3185" s="17">
        <f t="shared" si="148"/>
        <v>41825.963333333333</v>
      </c>
      <c r="S3185">
        <f t="shared" si="149"/>
        <v>2014</v>
      </c>
    </row>
    <row r="3186" spans="1:19" ht="30" x14ac:dyDescent="0.25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 s="10" t="s">
        <v>8331</v>
      </c>
      <c r="P3186" t="s">
        <v>8332</v>
      </c>
      <c r="Q3186" s="15">
        <f t="shared" si="147"/>
        <v>42333.330277777779</v>
      </c>
      <c r="R3186" s="17">
        <f t="shared" si="148"/>
        <v>42363.330277777779</v>
      </c>
      <c r="S3186">
        <f t="shared" si="149"/>
        <v>2015</v>
      </c>
    </row>
    <row r="3187" spans="1:19" ht="45" x14ac:dyDescent="0.25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 s="10" t="s">
        <v>8331</v>
      </c>
      <c r="P3187" t="s">
        <v>8332</v>
      </c>
      <c r="Q3187" s="15">
        <f t="shared" si="147"/>
        <v>42338.675381944442</v>
      </c>
      <c r="R3187" s="17">
        <f t="shared" si="148"/>
        <v>42368.675381944442</v>
      </c>
      <c r="S3187">
        <f t="shared" si="149"/>
        <v>2015</v>
      </c>
    </row>
    <row r="3188" spans="1:19" ht="60" x14ac:dyDescent="0.25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 s="10" t="s">
        <v>8331</v>
      </c>
      <c r="P3188" t="s">
        <v>8332</v>
      </c>
      <c r="Q3188" s="15">
        <f t="shared" si="147"/>
        <v>42042.676226851851</v>
      </c>
      <c r="R3188" s="17">
        <f t="shared" si="148"/>
        <v>42094.551388888889</v>
      </c>
      <c r="S3188">
        <f t="shared" si="149"/>
        <v>2015</v>
      </c>
    </row>
    <row r="3189" spans="1:19" ht="60" x14ac:dyDescent="0.25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 s="10" t="s">
        <v>8331</v>
      </c>
      <c r="P3189" t="s">
        <v>8332</v>
      </c>
      <c r="Q3189" s="15">
        <f t="shared" si="147"/>
        <v>42422.536192129628</v>
      </c>
      <c r="R3189" s="17">
        <f t="shared" si="148"/>
        <v>42452.494525462964</v>
      </c>
      <c r="S3189">
        <f t="shared" si="149"/>
        <v>2016</v>
      </c>
    </row>
    <row r="3190" spans="1:19" ht="60" x14ac:dyDescent="0.25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 s="10" t="s">
        <v>8331</v>
      </c>
      <c r="P3190" t="s">
        <v>8332</v>
      </c>
      <c r="Q3190" s="15">
        <f t="shared" si="147"/>
        <v>42388.589085648149</v>
      </c>
      <c r="R3190" s="17">
        <f t="shared" si="148"/>
        <v>42395.589085648149</v>
      </c>
      <c r="S3190">
        <f t="shared" si="149"/>
        <v>2016</v>
      </c>
    </row>
    <row r="3191" spans="1:19" ht="60" x14ac:dyDescent="0.25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 s="10" t="s">
        <v>8331</v>
      </c>
      <c r="P3191" t="s">
        <v>8332</v>
      </c>
      <c r="Q3191" s="15">
        <f t="shared" si="147"/>
        <v>42382.906527777777</v>
      </c>
      <c r="R3191" s="17">
        <f t="shared" si="148"/>
        <v>42442.864861111113</v>
      </c>
      <c r="S3191">
        <f t="shared" si="149"/>
        <v>2016</v>
      </c>
    </row>
    <row r="3192" spans="1:19" ht="60" x14ac:dyDescent="0.25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 s="10" t="s">
        <v>8331</v>
      </c>
      <c r="P3192" t="s">
        <v>8332</v>
      </c>
      <c r="Q3192" s="15">
        <f t="shared" si="147"/>
        <v>41887.801168981481</v>
      </c>
      <c r="R3192" s="17">
        <f t="shared" si="148"/>
        <v>41917.801168981481</v>
      </c>
      <c r="S3192">
        <f t="shared" si="149"/>
        <v>2014</v>
      </c>
    </row>
    <row r="3193" spans="1:19" ht="45" x14ac:dyDescent="0.25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 s="10" t="s">
        <v>8331</v>
      </c>
      <c r="P3193" t="s">
        <v>8332</v>
      </c>
      <c r="Q3193" s="15">
        <f t="shared" si="147"/>
        <v>42089.84520833334</v>
      </c>
      <c r="R3193" s="17">
        <f t="shared" si="148"/>
        <v>42119.84520833334</v>
      </c>
      <c r="S3193">
        <f t="shared" si="149"/>
        <v>2015</v>
      </c>
    </row>
    <row r="3194" spans="1:19" ht="45" x14ac:dyDescent="0.25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 s="10" t="s">
        <v>8331</v>
      </c>
      <c r="P3194" t="s">
        <v>8332</v>
      </c>
      <c r="Q3194" s="15">
        <f t="shared" si="147"/>
        <v>41828.967916666668</v>
      </c>
      <c r="R3194" s="17">
        <f t="shared" si="148"/>
        <v>41858.967916666668</v>
      </c>
      <c r="S3194">
        <f t="shared" si="149"/>
        <v>2014</v>
      </c>
    </row>
    <row r="3195" spans="1:19" ht="30" x14ac:dyDescent="0.25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 s="10" t="s">
        <v>8331</v>
      </c>
      <c r="P3195" t="s">
        <v>8332</v>
      </c>
      <c r="Q3195" s="15">
        <f t="shared" si="147"/>
        <v>42760.244212962964</v>
      </c>
      <c r="R3195" s="17">
        <f t="shared" si="148"/>
        <v>42790.244212962964</v>
      </c>
      <c r="S3195">
        <f t="shared" si="149"/>
        <v>2017</v>
      </c>
    </row>
    <row r="3196" spans="1:19" ht="60" x14ac:dyDescent="0.25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 s="10" t="s">
        <v>8331</v>
      </c>
      <c r="P3196" t="s">
        <v>8332</v>
      </c>
      <c r="Q3196" s="15">
        <f t="shared" si="147"/>
        <v>41828.664456018516</v>
      </c>
      <c r="R3196" s="17">
        <f t="shared" si="148"/>
        <v>41858.664456018516</v>
      </c>
      <c r="S3196">
        <f t="shared" si="149"/>
        <v>2014</v>
      </c>
    </row>
    <row r="3197" spans="1:19" ht="45" x14ac:dyDescent="0.25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 s="10" t="s">
        <v>8331</v>
      </c>
      <c r="P3197" t="s">
        <v>8332</v>
      </c>
      <c r="Q3197" s="15">
        <f t="shared" si="147"/>
        <v>42510.341631944444</v>
      </c>
      <c r="R3197" s="17">
        <f t="shared" si="148"/>
        <v>42540.341631944444</v>
      </c>
      <c r="S3197">
        <f t="shared" si="149"/>
        <v>2016</v>
      </c>
    </row>
    <row r="3198" spans="1:19" ht="45" x14ac:dyDescent="0.25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 s="10" t="s">
        <v>8331</v>
      </c>
      <c r="P3198" t="s">
        <v>8332</v>
      </c>
      <c r="Q3198" s="15">
        <f t="shared" si="147"/>
        <v>42240.840289351851</v>
      </c>
      <c r="R3198" s="17">
        <f t="shared" si="148"/>
        <v>42270.840289351851</v>
      </c>
      <c r="S3198">
        <f t="shared" si="149"/>
        <v>2015</v>
      </c>
    </row>
    <row r="3199" spans="1:19" ht="45" x14ac:dyDescent="0.25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 s="10" t="s">
        <v>8331</v>
      </c>
      <c r="P3199" t="s">
        <v>8332</v>
      </c>
      <c r="Q3199" s="15">
        <f t="shared" si="147"/>
        <v>41809.754016203704</v>
      </c>
      <c r="R3199" s="17">
        <f t="shared" si="148"/>
        <v>41854.754016203704</v>
      </c>
      <c r="S3199">
        <f t="shared" si="149"/>
        <v>2014</v>
      </c>
    </row>
    <row r="3200" spans="1:19" ht="45" x14ac:dyDescent="0.25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 s="10" t="s">
        <v>8331</v>
      </c>
      <c r="P3200" t="s">
        <v>8332</v>
      </c>
      <c r="Q3200" s="15">
        <f t="shared" si="147"/>
        <v>42394.900462962964</v>
      </c>
      <c r="R3200" s="17">
        <f t="shared" si="148"/>
        <v>42454.858796296292</v>
      </c>
      <c r="S3200">
        <f t="shared" si="149"/>
        <v>2016</v>
      </c>
    </row>
    <row r="3201" spans="1:19" ht="30" x14ac:dyDescent="0.25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 s="10" t="s">
        <v>8314</v>
      </c>
      <c r="P3201" t="s">
        <v>8350</v>
      </c>
      <c r="Q3201" s="15">
        <f t="shared" si="147"/>
        <v>41880.827118055553</v>
      </c>
      <c r="R3201" s="17">
        <f t="shared" si="148"/>
        <v>41897.839583333334</v>
      </c>
      <c r="S3201">
        <f t="shared" si="149"/>
        <v>2014</v>
      </c>
    </row>
    <row r="3202" spans="1:19" ht="60" x14ac:dyDescent="0.25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 s="10" t="s">
        <v>8314</v>
      </c>
      <c r="P3202" t="s">
        <v>8350</v>
      </c>
      <c r="Q3202" s="15">
        <f t="shared" ref="Q3202:Q3265" si="150">(((J3202/60)/60)/24)+DATE(1970,1,1)</f>
        <v>42536.246620370366</v>
      </c>
      <c r="R3202" s="17">
        <f t="shared" ref="R3202:R3265" si="151">(((I3202/60)/60)/24)+DATE(1970,1,1)</f>
        <v>42566.289583333331</v>
      </c>
      <c r="S3202">
        <f t="shared" ref="S3202:S3265" si="152">YEAR(Q:Q)</f>
        <v>2016</v>
      </c>
    </row>
    <row r="3203" spans="1:19" ht="60" x14ac:dyDescent="0.25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 s="10" t="s">
        <v>8314</v>
      </c>
      <c r="P3203" t="s">
        <v>8351</v>
      </c>
      <c r="Q3203" s="15">
        <f t="shared" si="150"/>
        <v>41821.020601851851</v>
      </c>
      <c r="R3203" s="17">
        <f t="shared" si="151"/>
        <v>41849.020601851851</v>
      </c>
      <c r="S3203">
        <f t="shared" si="152"/>
        <v>2014</v>
      </c>
    </row>
    <row r="3204" spans="1:19" ht="45" x14ac:dyDescent="0.25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 s="10" t="s">
        <v>8314</v>
      </c>
      <c r="P3204" t="s">
        <v>8351</v>
      </c>
      <c r="Q3204" s="15">
        <f t="shared" si="150"/>
        <v>41962.749027777783</v>
      </c>
      <c r="R3204" s="17">
        <f t="shared" si="151"/>
        <v>41992.818055555559</v>
      </c>
      <c r="S3204">
        <f t="shared" si="152"/>
        <v>2014</v>
      </c>
    </row>
    <row r="3205" spans="1:19" ht="60" x14ac:dyDescent="0.2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 s="10" t="s">
        <v>8314</v>
      </c>
      <c r="P3205" t="s">
        <v>8351</v>
      </c>
      <c r="Q3205" s="15">
        <f t="shared" si="150"/>
        <v>42344.884143518517</v>
      </c>
      <c r="R3205" s="17">
        <f t="shared" si="151"/>
        <v>42366.25</v>
      </c>
      <c r="S3205">
        <f t="shared" si="152"/>
        <v>2015</v>
      </c>
    </row>
    <row r="3206" spans="1:19" ht="60" x14ac:dyDescent="0.25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 s="10" t="s">
        <v>8314</v>
      </c>
      <c r="P3206" t="s">
        <v>8351</v>
      </c>
      <c r="Q3206" s="15">
        <f t="shared" si="150"/>
        <v>41912.541655092595</v>
      </c>
      <c r="R3206" s="17">
        <f t="shared" si="151"/>
        <v>41941.947916666664</v>
      </c>
      <c r="S3206">
        <f t="shared" si="152"/>
        <v>2014</v>
      </c>
    </row>
    <row r="3207" spans="1:19" ht="60" x14ac:dyDescent="0.25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 s="10" t="s">
        <v>8314</v>
      </c>
      <c r="P3207" t="s">
        <v>8351</v>
      </c>
      <c r="Q3207" s="15">
        <f t="shared" si="150"/>
        <v>42529.632754629631</v>
      </c>
      <c r="R3207" s="17">
        <f t="shared" si="151"/>
        <v>42556.207638888889</v>
      </c>
      <c r="S3207">
        <f t="shared" si="152"/>
        <v>2016</v>
      </c>
    </row>
    <row r="3208" spans="1:19" ht="60" x14ac:dyDescent="0.25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 s="10" t="s">
        <v>8314</v>
      </c>
      <c r="P3208" t="s">
        <v>8351</v>
      </c>
      <c r="Q3208" s="15">
        <f t="shared" si="150"/>
        <v>41923.857511574075</v>
      </c>
      <c r="R3208" s="17">
        <f t="shared" si="151"/>
        <v>41953.899178240739</v>
      </c>
      <c r="S3208">
        <f t="shared" si="152"/>
        <v>2014</v>
      </c>
    </row>
    <row r="3209" spans="1:19" ht="60" x14ac:dyDescent="0.25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 s="10" t="s">
        <v>8314</v>
      </c>
      <c r="P3209" t="s">
        <v>8351</v>
      </c>
      <c r="Q3209" s="15">
        <f t="shared" si="150"/>
        <v>42482.624699074076</v>
      </c>
      <c r="R3209" s="17">
        <f t="shared" si="151"/>
        <v>42512.624699074076</v>
      </c>
      <c r="S3209">
        <f t="shared" si="152"/>
        <v>2016</v>
      </c>
    </row>
    <row r="3210" spans="1:19" ht="45" x14ac:dyDescent="0.25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 s="10" t="s">
        <v>8314</v>
      </c>
      <c r="P3210" t="s">
        <v>8351</v>
      </c>
      <c r="Q3210" s="15">
        <f t="shared" si="150"/>
        <v>41793.029432870368</v>
      </c>
      <c r="R3210" s="17">
        <f t="shared" si="151"/>
        <v>41823.029432870368</v>
      </c>
      <c r="S3210">
        <f t="shared" si="152"/>
        <v>2014</v>
      </c>
    </row>
    <row r="3211" spans="1:19" ht="60" x14ac:dyDescent="0.25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 s="10" t="s">
        <v>8314</v>
      </c>
      <c r="P3211" t="s">
        <v>8351</v>
      </c>
      <c r="Q3211" s="15">
        <f t="shared" si="150"/>
        <v>42241.798206018517</v>
      </c>
      <c r="R3211" s="17">
        <f t="shared" si="151"/>
        <v>42271.798206018517</v>
      </c>
      <c r="S3211">
        <f t="shared" si="152"/>
        <v>2015</v>
      </c>
    </row>
    <row r="3212" spans="1:19" ht="60" x14ac:dyDescent="0.25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 s="10" t="s">
        <v>8314</v>
      </c>
      <c r="P3212" t="s">
        <v>8351</v>
      </c>
      <c r="Q3212" s="15">
        <f t="shared" si="150"/>
        <v>42033.001087962963</v>
      </c>
      <c r="R3212" s="17">
        <f t="shared" si="151"/>
        <v>42063.001087962963</v>
      </c>
      <c r="S3212">
        <f t="shared" si="152"/>
        <v>2015</v>
      </c>
    </row>
    <row r="3213" spans="1:19" ht="15.75" x14ac:dyDescent="0.25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 s="10" t="s">
        <v>8314</v>
      </c>
      <c r="P3213" t="s">
        <v>8351</v>
      </c>
      <c r="Q3213" s="15">
        <f t="shared" si="150"/>
        <v>42436.211701388893</v>
      </c>
      <c r="R3213" s="17">
        <f t="shared" si="151"/>
        <v>42466.170034722221</v>
      </c>
      <c r="S3213">
        <f t="shared" si="152"/>
        <v>2016</v>
      </c>
    </row>
    <row r="3214" spans="1:19" ht="45" x14ac:dyDescent="0.25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 s="10" t="s">
        <v>8331</v>
      </c>
      <c r="P3214" t="s">
        <v>8332</v>
      </c>
      <c r="Q3214" s="15">
        <f t="shared" si="150"/>
        <v>41805.895254629628</v>
      </c>
      <c r="R3214" s="17">
        <f t="shared" si="151"/>
        <v>41830.895254629628</v>
      </c>
      <c r="S3214">
        <f t="shared" si="152"/>
        <v>2014</v>
      </c>
    </row>
    <row r="3215" spans="1:19" ht="45" x14ac:dyDescent="0.25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 s="10" t="s">
        <v>8331</v>
      </c>
      <c r="P3215" t="s">
        <v>8332</v>
      </c>
      <c r="Q3215" s="15">
        <f t="shared" si="150"/>
        <v>41932.871990740743</v>
      </c>
      <c r="R3215" s="17">
        <f t="shared" si="151"/>
        <v>41965.249305555553</v>
      </c>
      <c r="S3215">
        <f t="shared" si="152"/>
        <v>2014</v>
      </c>
    </row>
    <row r="3216" spans="1:19" ht="60" x14ac:dyDescent="0.25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 s="10" t="s">
        <v>8331</v>
      </c>
      <c r="P3216" t="s">
        <v>8332</v>
      </c>
      <c r="Q3216" s="15">
        <f t="shared" si="150"/>
        <v>42034.75509259259</v>
      </c>
      <c r="R3216" s="17">
        <f t="shared" si="151"/>
        <v>42064.75509259259</v>
      </c>
      <c r="S3216">
        <f t="shared" si="152"/>
        <v>2015</v>
      </c>
    </row>
    <row r="3217" spans="1:19" ht="60" x14ac:dyDescent="0.25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 s="10" t="s">
        <v>8331</v>
      </c>
      <c r="P3217" t="s">
        <v>8332</v>
      </c>
      <c r="Q3217" s="15">
        <f t="shared" si="150"/>
        <v>41820.914641203701</v>
      </c>
      <c r="R3217" s="17">
        <f t="shared" si="151"/>
        <v>41860.914641203701</v>
      </c>
      <c r="S3217">
        <f t="shared" si="152"/>
        <v>2014</v>
      </c>
    </row>
    <row r="3218" spans="1:19" ht="60" x14ac:dyDescent="0.25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 s="10" t="s">
        <v>8331</v>
      </c>
      <c r="P3218" t="s">
        <v>8332</v>
      </c>
      <c r="Q3218" s="15">
        <f t="shared" si="150"/>
        <v>42061.69594907407</v>
      </c>
      <c r="R3218" s="17">
        <f t="shared" si="151"/>
        <v>42121.654282407413</v>
      </c>
      <c r="S3218">
        <f t="shared" si="152"/>
        <v>2015</v>
      </c>
    </row>
    <row r="3219" spans="1:19" ht="60" x14ac:dyDescent="0.25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 s="10" t="s">
        <v>8331</v>
      </c>
      <c r="P3219" t="s">
        <v>8332</v>
      </c>
      <c r="Q3219" s="15">
        <f t="shared" si="150"/>
        <v>41892.974803240737</v>
      </c>
      <c r="R3219" s="17">
        <f t="shared" si="151"/>
        <v>41912.974803240737</v>
      </c>
      <c r="S3219">
        <f t="shared" si="152"/>
        <v>2014</v>
      </c>
    </row>
    <row r="3220" spans="1:19" ht="45" x14ac:dyDescent="0.25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 s="10" t="s">
        <v>8331</v>
      </c>
      <c r="P3220" t="s">
        <v>8332</v>
      </c>
      <c r="Q3220" s="15">
        <f t="shared" si="150"/>
        <v>42154.64025462963</v>
      </c>
      <c r="R3220" s="17">
        <f t="shared" si="151"/>
        <v>42184.64025462963</v>
      </c>
      <c r="S3220">
        <f t="shared" si="152"/>
        <v>2015</v>
      </c>
    </row>
    <row r="3221" spans="1:19" ht="30" x14ac:dyDescent="0.25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 s="10" t="s">
        <v>8331</v>
      </c>
      <c r="P3221" t="s">
        <v>8332</v>
      </c>
      <c r="Q3221" s="15">
        <f t="shared" si="150"/>
        <v>42028.118865740747</v>
      </c>
      <c r="R3221" s="17">
        <f t="shared" si="151"/>
        <v>42059.125</v>
      </c>
      <c r="S3221">
        <f t="shared" si="152"/>
        <v>2015</v>
      </c>
    </row>
    <row r="3222" spans="1:19" ht="60" x14ac:dyDescent="0.25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 s="10" t="s">
        <v>8331</v>
      </c>
      <c r="P3222" t="s">
        <v>8332</v>
      </c>
      <c r="Q3222" s="15">
        <f t="shared" si="150"/>
        <v>42551.961689814809</v>
      </c>
      <c r="R3222" s="17">
        <f t="shared" si="151"/>
        <v>42581.961689814809</v>
      </c>
      <c r="S3222">
        <f t="shared" si="152"/>
        <v>2016</v>
      </c>
    </row>
    <row r="3223" spans="1:19" ht="60" x14ac:dyDescent="0.25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 s="10" t="s">
        <v>8331</v>
      </c>
      <c r="P3223" t="s">
        <v>8332</v>
      </c>
      <c r="Q3223" s="15">
        <f t="shared" si="150"/>
        <v>42113.105046296296</v>
      </c>
      <c r="R3223" s="17">
        <f t="shared" si="151"/>
        <v>42158.105046296296</v>
      </c>
      <c r="S3223">
        <f t="shared" si="152"/>
        <v>2015</v>
      </c>
    </row>
    <row r="3224" spans="1:19" ht="30" x14ac:dyDescent="0.25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 s="10" t="s">
        <v>8331</v>
      </c>
      <c r="P3224" t="s">
        <v>8332</v>
      </c>
      <c r="Q3224" s="15">
        <f t="shared" si="150"/>
        <v>42089.724039351851</v>
      </c>
      <c r="R3224" s="17">
        <f t="shared" si="151"/>
        <v>42134.724039351851</v>
      </c>
      <c r="S3224">
        <f t="shared" si="152"/>
        <v>2015</v>
      </c>
    </row>
    <row r="3225" spans="1:19" ht="45" x14ac:dyDescent="0.25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 s="10" t="s">
        <v>8331</v>
      </c>
      <c r="P3225" t="s">
        <v>8332</v>
      </c>
      <c r="Q3225" s="15">
        <f t="shared" si="150"/>
        <v>42058.334027777775</v>
      </c>
      <c r="R3225" s="17">
        <f t="shared" si="151"/>
        <v>42088.292361111111</v>
      </c>
      <c r="S3225">
        <f t="shared" si="152"/>
        <v>2015</v>
      </c>
    </row>
    <row r="3226" spans="1:19" ht="60" x14ac:dyDescent="0.25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 s="10" t="s">
        <v>8331</v>
      </c>
      <c r="P3226" t="s">
        <v>8332</v>
      </c>
      <c r="Q3226" s="15">
        <f t="shared" si="150"/>
        <v>41834.138495370367</v>
      </c>
      <c r="R3226" s="17">
        <f t="shared" si="151"/>
        <v>41864.138495370367</v>
      </c>
      <c r="S3226">
        <f t="shared" si="152"/>
        <v>2014</v>
      </c>
    </row>
    <row r="3227" spans="1:19" ht="60" x14ac:dyDescent="0.25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 s="10" t="s">
        <v>8331</v>
      </c>
      <c r="P3227" t="s">
        <v>8332</v>
      </c>
      <c r="Q3227" s="15">
        <f t="shared" si="150"/>
        <v>41878.140497685185</v>
      </c>
      <c r="R3227" s="17">
        <f t="shared" si="151"/>
        <v>41908.140497685185</v>
      </c>
      <c r="S3227">
        <f t="shared" si="152"/>
        <v>2014</v>
      </c>
    </row>
    <row r="3228" spans="1:19" ht="45" x14ac:dyDescent="0.25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 s="10" t="s">
        <v>8331</v>
      </c>
      <c r="P3228" t="s">
        <v>8332</v>
      </c>
      <c r="Q3228" s="15">
        <f t="shared" si="150"/>
        <v>42048.181921296295</v>
      </c>
      <c r="R3228" s="17">
        <f t="shared" si="151"/>
        <v>42108.14025462963</v>
      </c>
      <c r="S3228">
        <f t="shared" si="152"/>
        <v>2015</v>
      </c>
    </row>
    <row r="3229" spans="1:19" ht="60" x14ac:dyDescent="0.25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 s="10" t="s">
        <v>8331</v>
      </c>
      <c r="P3229" t="s">
        <v>8332</v>
      </c>
      <c r="Q3229" s="15">
        <f t="shared" si="150"/>
        <v>41964.844444444447</v>
      </c>
      <c r="R3229" s="17">
        <f t="shared" si="151"/>
        <v>41998.844444444447</v>
      </c>
      <c r="S3229">
        <f t="shared" si="152"/>
        <v>2014</v>
      </c>
    </row>
    <row r="3230" spans="1:19" ht="45" x14ac:dyDescent="0.25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 s="10" t="s">
        <v>8331</v>
      </c>
      <c r="P3230" t="s">
        <v>8332</v>
      </c>
      <c r="Q3230" s="15">
        <f t="shared" si="150"/>
        <v>42187.940081018518</v>
      </c>
      <c r="R3230" s="17">
        <f t="shared" si="151"/>
        <v>42218.916666666672</v>
      </c>
      <c r="S3230">
        <f t="shared" si="152"/>
        <v>2015</v>
      </c>
    </row>
    <row r="3231" spans="1:19" ht="45" x14ac:dyDescent="0.25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 s="10" t="s">
        <v>8331</v>
      </c>
      <c r="P3231" t="s">
        <v>8332</v>
      </c>
      <c r="Q3231" s="15">
        <f t="shared" si="150"/>
        <v>41787.898240740738</v>
      </c>
      <c r="R3231" s="17">
        <f t="shared" si="151"/>
        <v>41817.898240740738</v>
      </c>
      <c r="S3231">
        <f t="shared" si="152"/>
        <v>2014</v>
      </c>
    </row>
    <row r="3232" spans="1:19" ht="45" x14ac:dyDescent="0.25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 s="10" t="s">
        <v>8331</v>
      </c>
      <c r="P3232" t="s">
        <v>8332</v>
      </c>
      <c r="Q3232" s="15">
        <f t="shared" si="150"/>
        <v>41829.896562499998</v>
      </c>
      <c r="R3232" s="17">
        <f t="shared" si="151"/>
        <v>41859.896562499998</v>
      </c>
      <c r="S3232">
        <f t="shared" si="152"/>
        <v>2014</v>
      </c>
    </row>
    <row r="3233" spans="1:19" ht="45" x14ac:dyDescent="0.25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 s="10" t="s">
        <v>8331</v>
      </c>
      <c r="P3233" t="s">
        <v>8332</v>
      </c>
      <c r="Q3233" s="15">
        <f t="shared" si="150"/>
        <v>41870.87467592593</v>
      </c>
      <c r="R3233" s="17">
        <f t="shared" si="151"/>
        <v>41900.87467592593</v>
      </c>
      <c r="S3233">
        <f t="shared" si="152"/>
        <v>2014</v>
      </c>
    </row>
    <row r="3234" spans="1:19" ht="30" x14ac:dyDescent="0.25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 s="10" t="s">
        <v>8317</v>
      </c>
      <c r="P3234" t="s">
        <v>8353</v>
      </c>
      <c r="Q3234" s="15">
        <f t="shared" si="150"/>
        <v>41911.657430555555</v>
      </c>
      <c r="R3234" s="17">
        <f t="shared" si="151"/>
        <v>41932.088194444441</v>
      </c>
      <c r="S3234">
        <f t="shared" si="152"/>
        <v>2014</v>
      </c>
    </row>
    <row r="3235" spans="1:19" ht="45" x14ac:dyDescent="0.25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 s="10" t="s">
        <v>8317</v>
      </c>
      <c r="P3235" t="s">
        <v>8353</v>
      </c>
      <c r="Q3235" s="15">
        <f t="shared" si="150"/>
        <v>41030.719756944447</v>
      </c>
      <c r="R3235" s="17">
        <f t="shared" si="151"/>
        <v>41044.719756944447</v>
      </c>
      <c r="S3235">
        <f t="shared" si="152"/>
        <v>2012</v>
      </c>
    </row>
    <row r="3236" spans="1:19" ht="60" x14ac:dyDescent="0.25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 s="10" t="s">
        <v>8317</v>
      </c>
      <c r="P3236" t="s">
        <v>8353</v>
      </c>
      <c r="Q3236" s="15">
        <f t="shared" si="150"/>
        <v>42632.328784722224</v>
      </c>
      <c r="R3236" s="17">
        <f t="shared" si="151"/>
        <v>42662.328784722224</v>
      </c>
      <c r="S3236">
        <f t="shared" si="152"/>
        <v>2016</v>
      </c>
    </row>
    <row r="3237" spans="1:19" ht="60" x14ac:dyDescent="0.25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 s="10" t="s">
        <v>8317</v>
      </c>
      <c r="P3237" t="s">
        <v>8353</v>
      </c>
      <c r="Q3237" s="15">
        <f t="shared" si="150"/>
        <v>40938.062476851854</v>
      </c>
      <c r="R3237" s="17">
        <f t="shared" si="151"/>
        <v>40968.062476851854</v>
      </c>
      <c r="S3237">
        <f t="shared" si="152"/>
        <v>2012</v>
      </c>
    </row>
    <row r="3238" spans="1:19" ht="60" x14ac:dyDescent="0.25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 s="10" t="s">
        <v>8317</v>
      </c>
      <c r="P3238" t="s">
        <v>8353</v>
      </c>
      <c r="Q3238" s="15">
        <f t="shared" si="150"/>
        <v>41044.988055555557</v>
      </c>
      <c r="R3238" s="17">
        <f t="shared" si="151"/>
        <v>41104.988055555557</v>
      </c>
      <c r="S3238">
        <f t="shared" si="152"/>
        <v>2012</v>
      </c>
    </row>
    <row r="3239" spans="1:19" ht="60" x14ac:dyDescent="0.25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 s="10" t="s">
        <v>8317</v>
      </c>
      <c r="P3239" t="s">
        <v>8353</v>
      </c>
      <c r="Q3239" s="15">
        <f t="shared" si="150"/>
        <v>41850.781377314815</v>
      </c>
      <c r="R3239" s="17">
        <f t="shared" si="151"/>
        <v>41880.781377314815</v>
      </c>
      <c r="S3239">
        <f t="shared" si="152"/>
        <v>2014</v>
      </c>
    </row>
    <row r="3240" spans="1:19" ht="45" x14ac:dyDescent="0.25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 s="10" t="s">
        <v>8317</v>
      </c>
      <c r="P3240" t="s">
        <v>8353</v>
      </c>
      <c r="Q3240" s="15">
        <f t="shared" si="150"/>
        <v>41044.64811342593</v>
      </c>
      <c r="R3240" s="17">
        <f t="shared" si="151"/>
        <v>41076.131944444445</v>
      </c>
      <c r="S3240">
        <f t="shared" si="152"/>
        <v>2012</v>
      </c>
    </row>
    <row r="3241" spans="1:19" ht="45" x14ac:dyDescent="0.25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 s="10" t="s">
        <v>8317</v>
      </c>
      <c r="P3241" t="s">
        <v>8353</v>
      </c>
      <c r="Q3241" s="15">
        <f t="shared" si="150"/>
        <v>42585.7106712963</v>
      </c>
      <c r="R3241" s="17">
        <f t="shared" si="151"/>
        <v>42615.7106712963</v>
      </c>
      <c r="S3241">
        <f t="shared" si="152"/>
        <v>2016</v>
      </c>
    </row>
    <row r="3242" spans="1:19" ht="30" x14ac:dyDescent="0.25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 s="10" t="s">
        <v>8317</v>
      </c>
      <c r="P3242" t="s">
        <v>8353</v>
      </c>
      <c r="Q3242" s="15">
        <f t="shared" si="150"/>
        <v>42068.799039351856</v>
      </c>
      <c r="R3242" s="17">
        <f t="shared" si="151"/>
        <v>42098.757372685184</v>
      </c>
      <c r="S3242">
        <f t="shared" si="152"/>
        <v>2015</v>
      </c>
    </row>
    <row r="3243" spans="1:19" ht="45" x14ac:dyDescent="0.25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 s="10" t="s">
        <v>8317</v>
      </c>
      <c r="P3243" t="s">
        <v>8353</v>
      </c>
      <c r="Q3243" s="15">
        <f t="shared" si="150"/>
        <v>41078.899826388886</v>
      </c>
      <c r="R3243" s="17">
        <f t="shared" si="151"/>
        <v>41090.833333333336</v>
      </c>
      <c r="S3243">
        <f t="shared" si="152"/>
        <v>2012</v>
      </c>
    </row>
    <row r="3244" spans="1:19" ht="60" x14ac:dyDescent="0.25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 s="10" t="s">
        <v>8317</v>
      </c>
      <c r="P3244" t="s">
        <v>8353</v>
      </c>
      <c r="Q3244" s="15">
        <f t="shared" si="150"/>
        <v>41747.887060185189</v>
      </c>
      <c r="R3244" s="17">
        <f t="shared" si="151"/>
        <v>41807.887060185189</v>
      </c>
      <c r="S3244">
        <f t="shared" si="152"/>
        <v>2014</v>
      </c>
    </row>
    <row r="3245" spans="1:19" ht="60" x14ac:dyDescent="0.25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 s="10" t="s">
        <v>8317</v>
      </c>
      <c r="P3245" t="s">
        <v>8353</v>
      </c>
      <c r="Q3245" s="15">
        <f t="shared" si="150"/>
        <v>40855.765092592592</v>
      </c>
      <c r="R3245" s="17">
        <f t="shared" si="151"/>
        <v>40895.765092592592</v>
      </c>
      <c r="S3245">
        <f t="shared" si="152"/>
        <v>2011</v>
      </c>
    </row>
    <row r="3246" spans="1:19" ht="45" x14ac:dyDescent="0.25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 s="10" t="s">
        <v>8317</v>
      </c>
      <c r="P3246" t="s">
        <v>8353</v>
      </c>
      <c r="Q3246" s="15">
        <f t="shared" si="150"/>
        <v>41117.900729166664</v>
      </c>
      <c r="R3246" s="17">
        <f t="shared" si="151"/>
        <v>41147.900729166664</v>
      </c>
      <c r="S3246">
        <f t="shared" si="152"/>
        <v>2012</v>
      </c>
    </row>
    <row r="3247" spans="1:19" ht="45" x14ac:dyDescent="0.25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 s="10" t="s">
        <v>8317</v>
      </c>
      <c r="P3247" t="s">
        <v>8353</v>
      </c>
      <c r="Q3247" s="15">
        <f t="shared" si="150"/>
        <v>41863.636006944449</v>
      </c>
      <c r="R3247" s="17">
        <f t="shared" si="151"/>
        <v>41893.636006944449</v>
      </c>
      <c r="S3247">
        <f t="shared" si="152"/>
        <v>2014</v>
      </c>
    </row>
    <row r="3248" spans="1:19" ht="45" x14ac:dyDescent="0.25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 s="10" t="s">
        <v>8317</v>
      </c>
      <c r="P3248" t="s">
        <v>8353</v>
      </c>
      <c r="Q3248" s="15">
        <f t="shared" si="150"/>
        <v>42072.790821759263</v>
      </c>
      <c r="R3248" s="17">
        <f t="shared" si="151"/>
        <v>42102.790821759263</v>
      </c>
      <c r="S3248">
        <f t="shared" si="152"/>
        <v>2015</v>
      </c>
    </row>
    <row r="3249" spans="1:19" ht="45" x14ac:dyDescent="0.25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 s="10" t="s">
        <v>8317</v>
      </c>
      <c r="P3249" t="s">
        <v>8353</v>
      </c>
      <c r="Q3249" s="15">
        <f t="shared" si="150"/>
        <v>41620.90047453704</v>
      </c>
      <c r="R3249" s="17">
        <f t="shared" si="151"/>
        <v>41650.90047453704</v>
      </c>
      <c r="S3249">
        <f t="shared" si="152"/>
        <v>2013</v>
      </c>
    </row>
    <row r="3250" spans="1:19" ht="30" x14ac:dyDescent="0.25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 s="10" t="s">
        <v>8317</v>
      </c>
      <c r="P3250" t="s">
        <v>8353</v>
      </c>
      <c r="Q3250" s="15">
        <f t="shared" si="150"/>
        <v>42573.65662037037</v>
      </c>
      <c r="R3250" s="17">
        <f t="shared" si="151"/>
        <v>42588.65662037037</v>
      </c>
      <c r="S3250">
        <f t="shared" si="152"/>
        <v>2016</v>
      </c>
    </row>
    <row r="3251" spans="1:19" ht="60" x14ac:dyDescent="0.25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 s="10" t="s">
        <v>8317</v>
      </c>
      <c r="P3251" t="s">
        <v>8353</v>
      </c>
      <c r="Q3251" s="15">
        <f t="shared" si="150"/>
        <v>42639.441932870366</v>
      </c>
      <c r="R3251" s="17">
        <f t="shared" si="151"/>
        <v>42653.441932870366</v>
      </c>
      <c r="S3251">
        <f t="shared" si="152"/>
        <v>2016</v>
      </c>
    </row>
    <row r="3252" spans="1:19" ht="60" x14ac:dyDescent="0.25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 s="10" t="s">
        <v>8317</v>
      </c>
      <c r="P3252" t="s">
        <v>8353</v>
      </c>
      <c r="Q3252" s="15">
        <f t="shared" si="150"/>
        <v>42524.36650462963</v>
      </c>
      <c r="R3252" s="17">
        <f t="shared" si="151"/>
        <v>42567.36650462963</v>
      </c>
      <c r="S3252">
        <f t="shared" si="152"/>
        <v>2016</v>
      </c>
    </row>
    <row r="3253" spans="1:19" ht="60" x14ac:dyDescent="0.25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 s="10" t="s">
        <v>8317</v>
      </c>
      <c r="P3253" t="s">
        <v>8353</v>
      </c>
      <c r="Q3253" s="15">
        <f t="shared" si="150"/>
        <v>41415.461319444446</v>
      </c>
      <c r="R3253" s="17">
        <f t="shared" si="151"/>
        <v>41445.461319444446</v>
      </c>
      <c r="S3253">
        <f t="shared" si="152"/>
        <v>2013</v>
      </c>
    </row>
    <row r="3254" spans="1:19" ht="30" x14ac:dyDescent="0.25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 s="10" t="s">
        <v>8317</v>
      </c>
      <c r="P3254" t="s">
        <v>8353</v>
      </c>
      <c r="Q3254" s="15">
        <f t="shared" si="150"/>
        <v>41247.063576388886</v>
      </c>
      <c r="R3254" s="17">
        <f t="shared" si="151"/>
        <v>41277.063576388886</v>
      </c>
      <c r="S3254">
        <f t="shared" si="152"/>
        <v>2012</v>
      </c>
    </row>
    <row r="3255" spans="1:19" ht="45" x14ac:dyDescent="0.25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 s="10" t="s">
        <v>8317</v>
      </c>
      <c r="P3255" t="s">
        <v>8353</v>
      </c>
      <c r="Q3255" s="15">
        <f t="shared" si="150"/>
        <v>40927.036979166667</v>
      </c>
      <c r="R3255" s="17">
        <f t="shared" si="151"/>
        <v>40986.995312500003</v>
      </c>
      <c r="S3255">
        <f t="shared" si="152"/>
        <v>2012</v>
      </c>
    </row>
    <row r="3256" spans="1:19" ht="30" x14ac:dyDescent="0.25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 s="10" t="s">
        <v>8317</v>
      </c>
      <c r="P3256" t="s">
        <v>8353</v>
      </c>
      <c r="Q3256" s="15">
        <f t="shared" si="150"/>
        <v>41373.579675925925</v>
      </c>
      <c r="R3256" s="17">
        <f t="shared" si="151"/>
        <v>41418.579675925925</v>
      </c>
      <c r="S3256">
        <f t="shared" si="152"/>
        <v>2013</v>
      </c>
    </row>
    <row r="3257" spans="1:19" ht="60" x14ac:dyDescent="0.25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 s="10" t="s">
        <v>8317</v>
      </c>
      <c r="P3257" t="s">
        <v>8353</v>
      </c>
      <c r="Q3257" s="15">
        <f t="shared" si="150"/>
        <v>41030.292025462964</v>
      </c>
      <c r="R3257" s="17">
        <f t="shared" si="151"/>
        <v>41059.791666666664</v>
      </c>
      <c r="S3257">
        <f t="shared" si="152"/>
        <v>2012</v>
      </c>
    </row>
    <row r="3258" spans="1:19" ht="45" x14ac:dyDescent="0.25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 s="10" t="s">
        <v>8317</v>
      </c>
      <c r="P3258" t="s">
        <v>8353</v>
      </c>
      <c r="Q3258" s="15">
        <f t="shared" si="150"/>
        <v>41194.579027777778</v>
      </c>
      <c r="R3258" s="17">
        <f t="shared" si="151"/>
        <v>41210.579027777778</v>
      </c>
      <c r="S3258">
        <f t="shared" si="152"/>
        <v>2012</v>
      </c>
    </row>
    <row r="3259" spans="1:19" ht="60" x14ac:dyDescent="0.25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 s="10" t="s">
        <v>8317</v>
      </c>
      <c r="P3259" t="s">
        <v>8353</v>
      </c>
      <c r="Q3259" s="15">
        <f t="shared" si="150"/>
        <v>40736.668032407404</v>
      </c>
      <c r="R3259" s="17">
        <f t="shared" si="151"/>
        <v>40766.668032407404</v>
      </c>
      <c r="S3259">
        <f t="shared" si="152"/>
        <v>2011</v>
      </c>
    </row>
    <row r="3260" spans="1:19" ht="45" x14ac:dyDescent="0.25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 s="10" t="s">
        <v>8317</v>
      </c>
      <c r="P3260" t="s">
        <v>8353</v>
      </c>
      <c r="Q3260" s="15">
        <f t="shared" si="150"/>
        <v>42172.958912037036</v>
      </c>
      <c r="R3260" s="17">
        <f t="shared" si="151"/>
        <v>42232.958912037036</v>
      </c>
      <c r="S3260">
        <f t="shared" si="152"/>
        <v>2015</v>
      </c>
    </row>
    <row r="3261" spans="1:19" ht="45" x14ac:dyDescent="0.25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 s="10" t="s">
        <v>8317</v>
      </c>
      <c r="P3261" t="s">
        <v>8353</v>
      </c>
      <c r="Q3261" s="15">
        <f t="shared" si="150"/>
        <v>40967.614849537036</v>
      </c>
      <c r="R3261" s="17">
        <f t="shared" si="151"/>
        <v>40997.573182870372</v>
      </c>
      <c r="S3261">
        <f t="shared" si="152"/>
        <v>2012</v>
      </c>
    </row>
    <row r="3262" spans="1:19" ht="45" x14ac:dyDescent="0.25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 s="10" t="s">
        <v>8317</v>
      </c>
      <c r="P3262" t="s">
        <v>8353</v>
      </c>
      <c r="Q3262" s="15">
        <f t="shared" si="150"/>
        <v>41745.826273148145</v>
      </c>
      <c r="R3262" s="17">
        <f t="shared" si="151"/>
        <v>41795.826273148145</v>
      </c>
      <c r="S3262">
        <f t="shared" si="152"/>
        <v>2014</v>
      </c>
    </row>
    <row r="3263" spans="1:19" ht="60" x14ac:dyDescent="0.25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 s="10" t="s">
        <v>8317</v>
      </c>
      <c r="P3263" t="s">
        <v>8353</v>
      </c>
      <c r="Q3263" s="15">
        <f t="shared" si="150"/>
        <v>41686.705208333333</v>
      </c>
      <c r="R3263" s="17">
        <f t="shared" si="151"/>
        <v>41716.663541666669</v>
      </c>
      <c r="S3263">
        <f t="shared" si="152"/>
        <v>2014</v>
      </c>
    </row>
    <row r="3264" spans="1:19" ht="60" x14ac:dyDescent="0.25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 s="10" t="s">
        <v>8317</v>
      </c>
      <c r="P3264" t="s">
        <v>8353</v>
      </c>
      <c r="Q3264" s="15">
        <f t="shared" si="150"/>
        <v>41257.531712962962</v>
      </c>
      <c r="R3264" s="17">
        <f t="shared" si="151"/>
        <v>41306.708333333336</v>
      </c>
      <c r="S3264">
        <f t="shared" si="152"/>
        <v>2012</v>
      </c>
    </row>
    <row r="3265" spans="1:19" ht="45" x14ac:dyDescent="0.25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 s="10" t="s">
        <v>8317</v>
      </c>
      <c r="P3265" t="s">
        <v>8353</v>
      </c>
      <c r="Q3265" s="15">
        <f t="shared" si="150"/>
        <v>41537.869143518517</v>
      </c>
      <c r="R3265" s="17">
        <f t="shared" si="151"/>
        <v>41552.869143518517</v>
      </c>
      <c r="S3265">
        <f t="shared" si="152"/>
        <v>2013</v>
      </c>
    </row>
    <row r="3266" spans="1:19" ht="45" x14ac:dyDescent="0.25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 s="10" t="s">
        <v>8317</v>
      </c>
      <c r="P3266" t="s">
        <v>8353</v>
      </c>
      <c r="Q3266" s="15">
        <f t="shared" ref="Q3266:Q3329" si="153">(((J3266/60)/60)/24)+DATE(1970,1,1)</f>
        <v>42474.86482638889</v>
      </c>
      <c r="R3266" s="17">
        <f t="shared" ref="R3266:R3329" si="154">(((I3266/60)/60)/24)+DATE(1970,1,1)</f>
        <v>42484.86482638889</v>
      </c>
      <c r="S3266">
        <f t="shared" ref="S3266:S3329" si="155">YEAR(Q:Q)</f>
        <v>2016</v>
      </c>
    </row>
    <row r="3267" spans="1:19" ht="60" x14ac:dyDescent="0.25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 s="10" t="s">
        <v>8317</v>
      </c>
      <c r="P3267" t="s">
        <v>8353</v>
      </c>
      <c r="Q3267" s="15">
        <f t="shared" si="153"/>
        <v>41311.126481481479</v>
      </c>
      <c r="R3267" s="17">
        <f t="shared" si="154"/>
        <v>41341.126481481479</v>
      </c>
      <c r="S3267">
        <f t="shared" si="155"/>
        <v>2013</v>
      </c>
    </row>
    <row r="3268" spans="1:19" ht="45" x14ac:dyDescent="0.25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 s="10" t="s">
        <v>8317</v>
      </c>
      <c r="P3268" t="s">
        <v>8353</v>
      </c>
      <c r="Q3268" s="15">
        <f t="shared" si="153"/>
        <v>40863.013356481482</v>
      </c>
      <c r="R3268" s="17">
        <f t="shared" si="154"/>
        <v>40893.013356481482</v>
      </c>
      <c r="S3268">
        <f t="shared" si="155"/>
        <v>2011</v>
      </c>
    </row>
    <row r="3269" spans="1:19" ht="60" x14ac:dyDescent="0.25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 s="10" t="s">
        <v>8317</v>
      </c>
      <c r="P3269" t="s">
        <v>8353</v>
      </c>
      <c r="Q3269" s="15">
        <f t="shared" si="153"/>
        <v>42136.297175925924</v>
      </c>
      <c r="R3269" s="17">
        <f t="shared" si="154"/>
        <v>42167.297175925924</v>
      </c>
      <c r="S3269">
        <f t="shared" si="155"/>
        <v>2015</v>
      </c>
    </row>
    <row r="3270" spans="1:19" ht="60" x14ac:dyDescent="0.25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 s="10" t="s">
        <v>8317</v>
      </c>
      <c r="P3270" t="s">
        <v>8353</v>
      </c>
      <c r="Q3270" s="15">
        <f t="shared" si="153"/>
        <v>42172.669027777782</v>
      </c>
      <c r="R3270" s="17">
        <f t="shared" si="154"/>
        <v>42202.669027777782</v>
      </c>
      <c r="S3270">
        <f t="shared" si="155"/>
        <v>2015</v>
      </c>
    </row>
    <row r="3271" spans="1:19" ht="60" x14ac:dyDescent="0.25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 s="10" t="s">
        <v>8317</v>
      </c>
      <c r="P3271" t="s">
        <v>8353</v>
      </c>
      <c r="Q3271" s="15">
        <f t="shared" si="153"/>
        <v>41846.978078703702</v>
      </c>
      <c r="R3271" s="17">
        <f t="shared" si="154"/>
        <v>41876.978078703702</v>
      </c>
      <c r="S3271">
        <f t="shared" si="155"/>
        <v>2014</v>
      </c>
    </row>
    <row r="3272" spans="1:19" ht="45" x14ac:dyDescent="0.25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 s="10" t="s">
        <v>8317</v>
      </c>
      <c r="P3272" t="s">
        <v>8353</v>
      </c>
      <c r="Q3272" s="15">
        <f t="shared" si="153"/>
        <v>42300.585891203707</v>
      </c>
      <c r="R3272" s="17">
        <f t="shared" si="154"/>
        <v>42330.627557870372</v>
      </c>
      <c r="S3272">
        <f t="shared" si="155"/>
        <v>2015</v>
      </c>
    </row>
    <row r="3273" spans="1:19" ht="45" x14ac:dyDescent="0.25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 s="10" t="s">
        <v>8317</v>
      </c>
      <c r="P3273" t="s">
        <v>8353</v>
      </c>
      <c r="Q3273" s="15">
        <f t="shared" si="153"/>
        <v>42774.447777777779</v>
      </c>
      <c r="R3273" s="17">
        <f t="shared" si="154"/>
        <v>42804.447777777779</v>
      </c>
      <c r="S3273">
        <f t="shared" si="155"/>
        <v>2017</v>
      </c>
    </row>
    <row r="3274" spans="1:19" ht="60" x14ac:dyDescent="0.25">
      <c r="A3274">
        <v>3388</v>
      </c>
      <c r="B3274" s="3" t="s">
        <v>3387</v>
      </c>
      <c r="C3274" s="3" t="s">
        <v>7498</v>
      </c>
      <c r="D3274" s="6">
        <v>1500</v>
      </c>
      <c r="E3274" s="8">
        <v>1557</v>
      </c>
      <c r="F3274" t="s">
        <v>8218</v>
      </c>
      <c r="G3274" t="s">
        <v>8224</v>
      </c>
      <c r="H3274" t="s">
        <v>8246</v>
      </c>
      <c r="I3274">
        <v>1434625441</v>
      </c>
      <c r="J3274">
        <v>1432033441</v>
      </c>
      <c r="K3274" t="b">
        <v>0</v>
      </c>
      <c r="L3274">
        <v>45</v>
      </c>
      <c r="M3274" t="b">
        <v>1</v>
      </c>
      <c r="N3274" t="s">
        <v>8269</v>
      </c>
      <c r="O3274" s="10" t="s">
        <v>8312</v>
      </c>
      <c r="P3274" t="s">
        <v>8313</v>
      </c>
      <c r="Q3274" s="15">
        <f t="shared" si="153"/>
        <v>42143.461122685185</v>
      </c>
      <c r="R3274" s="17">
        <f t="shared" si="154"/>
        <v>42173.461122685185</v>
      </c>
      <c r="S3274">
        <f t="shared" si="155"/>
        <v>2015</v>
      </c>
    </row>
    <row r="3275" spans="1:19" ht="45" x14ac:dyDescent="0.25">
      <c r="A3275">
        <v>3389</v>
      </c>
      <c r="B3275" s="3" t="s">
        <v>3388</v>
      </c>
      <c r="C3275" s="3" t="s">
        <v>7499</v>
      </c>
      <c r="D3275" s="6">
        <v>10000</v>
      </c>
      <c r="E3275" s="8">
        <v>11450</v>
      </c>
      <c r="F3275" t="s">
        <v>8218</v>
      </c>
      <c r="G3275" t="s">
        <v>8223</v>
      </c>
      <c r="H3275" t="s">
        <v>8245</v>
      </c>
      <c r="I3275">
        <v>1464960682</v>
      </c>
      <c r="J3275">
        <v>1462368682</v>
      </c>
      <c r="K3275" t="b">
        <v>0</v>
      </c>
      <c r="L3275">
        <v>62</v>
      </c>
      <c r="M3275" t="b">
        <v>1</v>
      </c>
      <c r="N3275" t="s">
        <v>8269</v>
      </c>
      <c r="O3275" s="10" t="s">
        <v>8312</v>
      </c>
      <c r="P3275" t="s">
        <v>8313</v>
      </c>
      <c r="Q3275" s="15">
        <f t="shared" si="153"/>
        <v>42494.563449074078</v>
      </c>
      <c r="R3275" s="17">
        <f t="shared" si="154"/>
        <v>42524.563449074078</v>
      </c>
      <c r="S3275">
        <f t="shared" si="155"/>
        <v>2016</v>
      </c>
    </row>
    <row r="3276" spans="1:19" ht="60" x14ac:dyDescent="0.25">
      <c r="A3276">
        <v>3390</v>
      </c>
      <c r="B3276" s="3" t="s">
        <v>3389</v>
      </c>
      <c r="C3276" s="3" t="s">
        <v>7500</v>
      </c>
      <c r="D3276" s="6">
        <v>1500</v>
      </c>
      <c r="E3276" s="8">
        <v>1536</v>
      </c>
      <c r="F3276" t="s">
        <v>8218</v>
      </c>
      <c r="G3276" t="s">
        <v>8223</v>
      </c>
      <c r="H3276" t="s">
        <v>8245</v>
      </c>
      <c r="I3276">
        <v>1405017345</v>
      </c>
      <c r="J3276">
        <v>1403721345</v>
      </c>
      <c r="K3276" t="b">
        <v>0</v>
      </c>
      <c r="L3276">
        <v>22</v>
      </c>
      <c r="M3276" t="b">
        <v>1</v>
      </c>
      <c r="N3276" t="s">
        <v>8269</v>
      </c>
      <c r="O3276" s="10" t="s">
        <v>8312</v>
      </c>
      <c r="P3276" t="s">
        <v>8313</v>
      </c>
      <c r="Q3276" s="15">
        <f t="shared" si="153"/>
        <v>41815.774826388886</v>
      </c>
      <c r="R3276" s="17">
        <f t="shared" si="154"/>
        <v>41830.774826388886</v>
      </c>
      <c r="S3276">
        <f t="shared" si="155"/>
        <v>2014</v>
      </c>
    </row>
    <row r="3277" spans="1:19" ht="60" x14ac:dyDescent="0.25">
      <c r="A3277">
        <v>3391</v>
      </c>
      <c r="B3277" s="3" t="s">
        <v>3390</v>
      </c>
      <c r="C3277" s="3" t="s">
        <v>7501</v>
      </c>
      <c r="D3277" s="6">
        <v>500</v>
      </c>
      <c r="E3277" s="8">
        <v>1115</v>
      </c>
      <c r="F3277" t="s">
        <v>8218</v>
      </c>
      <c r="G3277" t="s">
        <v>8223</v>
      </c>
      <c r="H3277" t="s">
        <v>8245</v>
      </c>
      <c r="I3277">
        <v>1407536880</v>
      </c>
      <c r="J3277">
        <v>1404997548</v>
      </c>
      <c r="K3277" t="b">
        <v>0</v>
      </c>
      <c r="L3277">
        <v>18</v>
      </c>
      <c r="M3277" t="b">
        <v>1</v>
      </c>
      <c r="N3277" t="s">
        <v>8269</v>
      </c>
      <c r="O3277" s="10" t="s">
        <v>8312</v>
      </c>
      <c r="P3277" t="s">
        <v>8313</v>
      </c>
      <c r="Q3277" s="15">
        <f t="shared" si="153"/>
        <v>41830.545694444445</v>
      </c>
      <c r="R3277" s="17">
        <f t="shared" si="154"/>
        <v>41859.936111111114</v>
      </c>
      <c r="S3277">
        <f t="shared" si="155"/>
        <v>2014</v>
      </c>
    </row>
    <row r="3278" spans="1:19" ht="60" x14ac:dyDescent="0.25">
      <c r="A3278">
        <v>3392</v>
      </c>
      <c r="B3278" s="3" t="s">
        <v>3391</v>
      </c>
      <c r="C3278" s="3" t="s">
        <v>7502</v>
      </c>
      <c r="D3278" s="6">
        <v>500</v>
      </c>
      <c r="E3278" s="8">
        <v>500</v>
      </c>
      <c r="F3278" t="s">
        <v>8218</v>
      </c>
      <c r="G3278" t="s">
        <v>8224</v>
      </c>
      <c r="H3278" t="s">
        <v>8246</v>
      </c>
      <c r="I3278">
        <v>1462565855</v>
      </c>
      <c r="J3278">
        <v>1458245855</v>
      </c>
      <c r="K3278" t="b">
        <v>0</v>
      </c>
      <c r="L3278">
        <v>12</v>
      </c>
      <c r="M3278" t="b">
        <v>1</v>
      </c>
      <c r="N3278" t="s">
        <v>8269</v>
      </c>
      <c r="O3278" s="10" t="s">
        <v>8312</v>
      </c>
      <c r="P3278" t="s">
        <v>8313</v>
      </c>
      <c r="Q3278" s="15">
        <f t="shared" si="153"/>
        <v>42446.845543981486</v>
      </c>
      <c r="R3278" s="17">
        <f t="shared" si="154"/>
        <v>42496.845543981486</v>
      </c>
      <c r="S3278">
        <f t="shared" si="155"/>
        <v>2016</v>
      </c>
    </row>
    <row r="3279" spans="1:19" ht="45" x14ac:dyDescent="0.25">
      <c r="A3279">
        <v>3393</v>
      </c>
      <c r="B3279" s="3" t="s">
        <v>3392</v>
      </c>
      <c r="C3279" s="3" t="s">
        <v>7503</v>
      </c>
      <c r="D3279" s="6">
        <v>1500</v>
      </c>
      <c r="E3279" s="8">
        <v>1587</v>
      </c>
      <c r="F3279" t="s">
        <v>8218</v>
      </c>
      <c r="G3279" t="s">
        <v>8223</v>
      </c>
      <c r="H3279" t="s">
        <v>8245</v>
      </c>
      <c r="I3279">
        <v>1415234760</v>
      </c>
      <c r="J3279">
        <v>1413065230</v>
      </c>
      <c r="K3279" t="b">
        <v>0</v>
      </c>
      <c r="L3279">
        <v>44</v>
      </c>
      <c r="M3279" t="b">
        <v>1</v>
      </c>
      <c r="N3279" t="s">
        <v>8269</v>
      </c>
      <c r="O3279" s="10" t="s">
        <v>8312</v>
      </c>
      <c r="P3279" t="s">
        <v>8313</v>
      </c>
      <c r="Q3279" s="15">
        <f t="shared" si="153"/>
        <v>41923.921643518523</v>
      </c>
      <c r="R3279" s="17">
        <f t="shared" si="154"/>
        <v>41949.031944444447</v>
      </c>
      <c r="S3279">
        <f t="shared" si="155"/>
        <v>2014</v>
      </c>
    </row>
    <row r="3280" spans="1:19" ht="60" x14ac:dyDescent="0.25">
      <c r="A3280">
        <v>3394</v>
      </c>
      <c r="B3280" s="3" t="s">
        <v>3393</v>
      </c>
      <c r="C3280" s="3" t="s">
        <v>7504</v>
      </c>
      <c r="D3280" s="6">
        <v>550</v>
      </c>
      <c r="E3280" s="8">
        <v>783</v>
      </c>
      <c r="F3280" t="s">
        <v>8218</v>
      </c>
      <c r="G3280" t="s">
        <v>8224</v>
      </c>
      <c r="H3280" t="s">
        <v>8246</v>
      </c>
      <c r="I3280">
        <v>1406470645</v>
      </c>
      <c r="J3280">
        <v>1403878645</v>
      </c>
      <c r="K3280" t="b">
        <v>0</v>
      </c>
      <c r="L3280">
        <v>27</v>
      </c>
      <c r="M3280" t="b">
        <v>1</v>
      </c>
      <c r="N3280" t="s">
        <v>8269</v>
      </c>
      <c r="O3280" s="10" t="s">
        <v>8312</v>
      </c>
      <c r="P3280" t="s">
        <v>8313</v>
      </c>
      <c r="Q3280" s="15">
        <f t="shared" si="153"/>
        <v>41817.59542824074</v>
      </c>
      <c r="R3280" s="17">
        <f t="shared" si="154"/>
        <v>41847.59542824074</v>
      </c>
      <c r="S3280">
        <f t="shared" si="155"/>
        <v>2014</v>
      </c>
    </row>
    <row r="3281" spans="1:19" ht="30" x14ac:dyDescent="0.25">
      <c r="A3281">
        <v>3395</v>
      </c>
      <c r="B3281" s="3" t="s">
        <v>3394</v>
      </c>
      <c r="C3281" s="3" t="s">
        <v>7505</v>
      </c>
      <c r="D3281" s="6">
        <v>500</v>
      </c>
      <c r="E3281" s="8">
        <v>920</v>
      </c>
      <c r="F3281" t="s">
        <v>8218</v>
      </c>
      <c r="G3281" t="s">
        <v>8224</v>
      </c>
      <c r="H3281" t="s">
        <v>8246</v>
      </c>
      <c r="I3281">
        <v>1433009400</v>
      </c>
      <c r="J3281">
        <v>1431795944</v>
      </c>
      <c r="K3281" t="b">
        <v>0</v>
      </c>
      <c r="L3281">
        <v>38</v>
      </c>
      <c r="M3281" t="b">
        <v>1</v>
      </c>
      <c r="N3281" t="s">
        <v>8269</v>
      </c>
      <c r="O3281" s="10" t="s">
        <v>8312</v>
      </c>
      <c r="P3281" t="s">
        <v>8313</v>
      </c>
      <c r="Q3281" s="15">
        <f t="shared" si="153"/>
        <v>42140.712314814817</v>
      </c>
      <c r="R3281" s="17">
        <f t="shared" si="154"/>
        <v>42154.756944444445</v>
      </c>
      <c r="S3281">
        <f t="shared" si="155"/>
        <v>2015</v>
      </c>
    </row>
    <row r="3282" spans="1:19" ht="45" x14ac:dyDescent="0.25">
      <c r="A3282">
        <v>3396</v>
      </c>
      <c r="B3282" s="3" t="s">
        <v>3395</v>
      </c>
      <c r="C3282" s="3" t="s">
        <v>7506</v>
      </c>
      <c r="D3282" s="6">
        <v>1500</v>
      </c>
      <c r="E3282" s="8">
        <v>1565</v>
      </c>
      <c r="F3282" t="s">
        <v>8218</v>
      </c>
      <c r="G3282" t="s">
        <v>8223</v>
      </c>
      <c r="H3282" t="s">
        <v>8245</v>
      </c>
      <c r="I3282">
        <v>1401595140</v>
      </c>
      <c r="J3282">
        <v>1399286589</v>
      </c>
      <c r="K3282" t="b">
        <v>0</v>
      </c>
      <c r="L3282">
        <v>28</v>
      </c>
      <c r="M3282" t="b">
        <v>1</v>
      </c>
      <c r="N3282" t="s">
        <v>8269</v>
      </c>
      <c r="O3282" s="10" t="s">
        <v>8312</v>
      </c>
      <c r="P3282" t="s">
        <v>8313</v>
      </c>
      <c r="Q3282" s="15">
        <f t="shared" si="153"/>
        <v>41764.44663194444</v>
      </c>
      <c r="R3282" s="17">
        <f t="shared" si="154"/>
        <v>41791.165972222225</v>
      </c>
      <c r="S3282">
        <f t="shared" si="155"/>
        <v>2014</v>
      </c>
    </row>
    <row r="3283" spans="1:19" ht="30" x14ac:dyDescent="0.25">
      <c r="A3283">
        <v>3397</v>
      </c>
      <c r="B3283" s="3" t="s">
        <v>3396</v>
      </c>
      <c r="C3283" s="3" t="s">
        <v>7507</v>
      </c>
      <c r="D3283" s="6">
        <v>250</v>
      </c>
      <c r="E3283" s="8">
        <v>280</v>
      </c>
      <c r="F3283" t="s">
        <v>8218</v>
      </c>
      <c r="G3283" t="s">
        <v>8224</v>
      </c>
      <c r="H3283" t="s">
        <v>8246</v>
      </c>
      <c r="I3283">
        <v>1455832800</v>
      </c>
      <c r="J3283">
        <v>1452338929</v>
      </c>
      <c r="K3283" t="b">
        <v>0</v>
      </c>
      <c r="L3283">
        <v>24</v>
      </c>
      <c r="M3283" t="b">
        <v>1</v>
      </c>
      <c r="N3283" t="s">
        <v>8269</v>
      </c>
      <c r="O3283" s="10" t="s">
        <v>8312</v>
      </c>
      <c r="P3283" t="s">
        <v>8313</v>
      </c>
      <c r="Q3283" s="15">
        <f t="shared" si="153"/>
        <v>42378.478344907402</v>
      </c>
      <c r="R3283" s="17">
        <f t="shared" si="154"/>
        <v>42418.916666666672</v>
      </c>
      <c r="S3283">
        <f t="shared" si="155"/>
        <v>2016</v>
      </c>
    </row>
    <row r="3284" spans="1:19" ht="60" x14ac:dyDescent="0.25">
      <c r="A3284">
        <v>3398</v>
      </c>
      <c r="B3284" s="3" t="s">
        <v>3397</v>
      </c>
      <c r="C3284" s="3" t="s">
        <v>7508</v>
      </c>
      <c r="D3284" s="6">
        <v>4000</v>
      </c>
      <c r="E3284" s="8">
        <v>4443</v>
      </c>
      <c r="F3284" t="s">
        <v>8218</v>
      </c>
      <c r="G3284" t="s">
        <v>8223</v>
      </c>
      <c r="H3284" t="s">
        <v>8245</v>
      </c>
      <c r="I3284">
        <v>1416589200</v>
      </c>
      <c r="J3284">
        <v>1414605776</v>
      </c>
      <c r="K3284" t="b">
        <v>0</v>
      </c>
      <c r="L3284">
        <v>65</v>
      </c>
      <c r="M3284" t="b">
        <v>1</v>
      </c>
      <c r="N3284" t="s">
        <v>8269</v>
      </c>
      <c r="O3284" s="10" t="s">
        <v>8312</v>
      </c>
      <c r="P3284" t="s">
        <v>8313</v>
      </c>
      <c r="Q3284" s="15">
        <f t="shared" si="153"/>
        <v>41941.75203703704</v>
      </c>
      <c r="R3284" s="17">
        <f t="shared" si="154"/>
        <v>41964.708333333328</v>
      </c>
      <c r="S3284">
        <f t="shared" si="155"/>
        <v>2014</v>
      </c>
    </row>
    <row r="3285" spans="1:19" ht="45" x14ac:dyDescent="0.25">
      <c r="A3285">
        <v>3399</v>
      </c>
      <c r="B3285" s="3" t="s">
        <v>3398</v>
      </c>
      <c r="C3285" s="3" t="s">
        <v>7509</v>
      </c>
      <c r="D3285" s="6">
        <v>1200</v>
      </c>
      <c r="E3285" s="8">
        <v>1245</v>
      </c>
      <c r="F3285" t="s">
        <v>8218</v>
      </c>
      <c r="G3285" t="s">
        <v>8224</v>
      </c>
      <c r="H3285" t="s">
        <v>8246</v>
      </c>
      <c r="I3285">
        <v>1424556325</v>
      </c>
      <c r="J3285">
        <v>1421964325</v>
      </c>
      <c r="K3285" t="b">
        <v>0</v>
      </c>
      <c r="L3285">
        <v>46</v>
      </c>
      <c r="M3285" t="b">
        <v>1</v>
      </c>
      <c r="N3285" t="s">
        <v>8269</v>
      </c>
      <c r="O3285" s="10" t="s">
        <v>8312</v>
      </c>
      <c r="P3285" t="s">
        <v>8313</v>
      </c>
      <c r="Q3285" s="15">
        <f t="shared" si="153"/>
        <v>42026.920428240745</v>
      </c>
      <c r="R3285" s="17">
        <f t="shared" si="154"/>
        <v>42056.920428240745</v>
      </c>
      <c r="S3285">
        <f t="shared" si="155"/>
        <v>2015</v>
      </c>
    </row>
    <row r="3286" spans="1:19" ht="60" x14ac:dyDescent="0.25">
      <c r="A3286">
        <v>3400</v>
      </c>
      <c r="B3286" s="3" t="s">
        <v>3399</v>
      </c>
      <c r="C3286" s="3" t="s">
        <v>7510</v>
      </c>
      <c r="D3286" s="6">
        <v>10000</v>
      </c>
      <c r="E3286" s="8">
        <v>10041</v>
      </c>
      <c r="F3286" t="s">
        <v>8218</v>
      </c>
      <c r="G3286" t="s">
        <v>8223</v>
      </c>
      <c r="H3286" t="s">
        <v>8245</v>
      </c>
      <c r="I3286">
        <v>1409266414</v>
      </c>
      <c r="J3286">
        <v>1405378414</v>
      </c>
      <c r="K3286" t="b">
        <v>0</v>
      </c>
      <c r="L3286">
        <v>85</v>
      </c>
      <c r="M3286" t="b">
        <v>1</v>
      </c>
      <c r="N3286" t="s">
        <v>8269</v>
      </c>
      <c r="O3286" s="10" t="s">
        <v>8312</v>
      </c>
      <c r="P3286" t="s">
        <v>8313</v>
      </c>
      <c r="Q3286" s="15">
        <f t="shared" si="153"/>
        <v>41834.953865740739</v>
      </c>
      <c r="R3286" s="17">
        <f t="shared" si="154"/>
        <v>41879.953865740739</v>
      </c>
      <c r="S3286">
        <f t="shared" si="155"/>
        <v>2014</v>
      </c>
    </row>
    <row r="3287" spans="1:19" ht="60" x14ac:dyDescent="0.25">
      <c r="A3287">
        <v>3401</v>
      </c>
      <c r="B3287" s="3" t="s">
        <v>3400</v>
      </c>
      <c r="C3287" s="3" t="s">
        <v>7511</v>
      </c>
      <c r="D3287" s="6">
        <v>2900</v>
      </c>
      <c r="E3287" s="8">
        <v>2954</v>
      </c>
      <c r="F3287" t="s">
        <v>8218</v>
      </c>
      <c r="G3287" t="s">
        <v>8224</v>
      </c>
      <c r="H3287" t="s">
        <v>8246</v>
      </c>
      <c r="I3287">
        <v>1438968146</v>
      </c>
      <c r="J3287">
        <v>1436376146</v>
      </c>
      <c r="K3287" t="b">
        <v>0</v>
      </c>
      <c r="L3287">
        <v>66</v>
      </c>
      <c r="M3287" t="b">
        <v>1</v>
      </c>
      <c r="N3287" t="s">
        <v>8269</v>
      </c>
      <c r="O3287" s="10" t="s">
        <v>8312</v>
      </c>
      <c r="P3287" t="s">
        <v>8313</v>
      </c>
      <c r="Q3287" s="15">
        <f t="shared" si="153"/>
        <v>42193.723912037036</v>
      </c>
      <c r="R3287" s="17">
        <f t="shared" si="154"/>
        <v>42223.723912037036</v>
      </c>
      <c r="S3287">
        <f t="shared" si="155"/>
        <v>2015</v>
      </c>
    </row>
    <row r="3288" spans="1:19" ht="45" x14ac:dyDescent="0.25">
      <c r="A3288">
        <v>3402</v>
      </c>
      <c r="B3288" s="3" t="s">
        <v>3401</v>
      </c>
      <c r="C3288" s="3" t="s">
        <v>7512</v>
      </c>
      <c r="D3288" s="6">
        <v>15000</v>
      </c>
      <c r="E3288" s="8">
        <v>16465</v>
      </c>
      <c r="F3288" t="s">
        <v>8218</v>
      </c>
      <c r="G3288" t="s">
        <v>8223</v>
      </c>
      <c r="H3288" t="s">
        <v>8245</v>
      </c>
      <c r="I3288">
        <v>1447295460</v>
      </c>
      <c r="J3288">
        <v>1444747843</v>
      </c>
      <c r="K3288" t="b">
        <v>0</v>
      </c>
      <c r="L3288">
        <v>165</v>
      </c>
      <c r="M3288" t="b">
        <v>1</v>
      </c>
      <c r="N3288" t="s">
        <v>8269</v>
      </c>
      <c r="O3288" s="10" t="s">
        <v>8312</v>
      </c>
      <c r="P3288" t="s">
        <v>8313</v>
      </c>
      <c r="Q3288" s="15">
        <f t="shared" si="153"/>
        <v>42290.61855324074</v>
      </c>
      <c r="R3288" s="17">
        <f t="shared" si="154"/>
        <v>42320.104861111111</v>
      </c>
      <c r="S3288">
        <f t="shared" si="155"/>
        <v>2015</v>
      </c>
    </row>
    <row r="3289" spans="1:19" ht="45" x14ac:dyDescent="0.25">
      <c r="A3289">
        <v>3403</v>
      </c>
      <c r="B3289" s="3" t="s">
        <v>3402</v>
      </c>
      <c r="C3289" s="3" t="s">
        <v>7513</v>
      </c>
      <c r="D3289" s="6">
        <v>2000</v>
      </c>
      <c r="E3289" s="8">
        <v>2000</v>
      </c>
      <c r="F3289" t="s">
        <v>8218</v>
      </c>
      <c r="G3289" t="s">
        <v>8224</v>
      </c>
      <c r="H3289" t="s">
        <v>8246</v>
      </c>
      <c r="I3289">
        <v>1435230324</v>
      </c>
      <c r="J3289">
        <v>1432638324</v>
      </c>
      <c r="K3289" t="b">
        <v>0</v>
      </c>
      <c r="L3289">
        <v>17</v>
      </c>
      <c r="M3289" t="b">
        <v>1</v>
      </c>
      <c r="N3289" t="s">
        <v>8269</v>
      </c>
      <c r="O3289" s="10" t="s">
        <v>8312</v>
      </c>
      <c r="P3289" t="s">
        <v>8313</v>
      </c>
      <c r="Q3289" s="15">
        <f t="shared" si="153"/>
        <v>42150.462083333332</v>
      </c>
      <c r="R3289" s="17">
        <f t="shared" si="154"/>
        <v>42180.462083333332</v>
      </c>
      <c r="S3289">
        <f t="shared" si="155"/>
        <v>2015</v>
      </c>
    </row>
    <row r="3290" spans="1:19" ht="60" x14ac:dyDescent="0.25">
      <c r="A3290">
        <v>3404</v>
      </c>
      <c r="B3290" s="3" t="s">
        <v>3403</v>
      </c>
      <c r="C3290" s="3" t="s">
        <v>7514</v>
      </c>
      <c r="D3290" s="6">
        <v>500</v>
      </c>
      <c r="E3290" s="8">
        <v>610</v>
      </c>
      <c r="F3290" t="s">
        <v>8218</v>
      </c>
      <c r="G3290" t="s">
        <v>8223</v>
      </c>
      <c r="H3290" t="s">
        <v>8245</v>
      </c>
      <c r="I3290">
        <v>1434542702</v>
      </c>
      <c r="J3290">
        <v>1432814702</v>
      </c>
      <c r="K3290" t="b">
        <v>0</v>
      </c>
      <c r="L3290">
        <v>3</v>
      </c>
      <c r="M3290" t="b">
        <v>1</v>
      </c>
      <c r="N3290" t="s">
        <v>8269</v>
      </c>
      <c r="O3290" s="10" t="s">
        <v>8312</v>
      </c>
      <c r="P3290" t="s">
        <v>8313</v>
      </c>
      <c r="Q3290" s="15">
        <f t="shared" si="153"/>
        <v>42152.503495370373</v>
      </c>
      <c r="R3290" s="17">
        <f t="shared" si="154"/>
        <v>42172.503495370373</v>
      </c>
      <c r="S3290">
        <f t="shared" si="155"/>
        <v>2015</v>
      </c>
    </row>
    <row r="3291" spans="1:19" ht="45" x14ac:dyDescent="0.25">
      <c r="A3291">
        <v>3405</v>
      </c>
      <c r="B3291" s="3" t="s">
        <v>3404</v>
      </c>
      <c r="C3291" s="3" t="s">
        <v>7515</v>
      </c>
      <c r="D3291" s="6">
        <v>350</v>
      </c>
      <c r="E3291" s="8">
        <v>481.5</v>
      </c>
      <c r="F3291" t="s">
        <v>8218</v>
      </c>
      <c r="G3291" t="s">
        <v>8224</v>
      </c>
      <c r="H3291" t="s">
        <v>8246</v>
      </c>
      <c r="I3291">
        <v>1456876740</v>
      </c>
      <c r="J3291">
        <v>1455063886</v>
      </c>
      <c r="K3291" t="b">
        <v>0</v>
      </c>
      <c r="L3291">
        <v>17</v>
      </c>
      <c r="M3291" t="b">
        <v>1</v>
      </c>
      <c r="N3291" t="s">
        <v>8269</v>
      </c>
      <c r="O3291" s="10" t="s">
        <v>8312</v>
      </c>
      <c r="P3291" t="s">
        <v>8313</v>
      </c>
      <c r="Q3291" s="15">
        <f t="shared" si="153"/>
        <v>42410.017199074078</v>
      </c>
      <c r="R3291" s="17">
        <f t="shared" si="154"/>
        <v>42430.999305555553</v>
      </c>
      <c r="S3291">
        <f t="shared" si="155"/>
        <v>2016</v>
      </c>
    </row>
    <row r="3292" spans="1:19" ht="45" x14ac:dyDescent="0.25">
      <c r="A3292">
        <v>3406</v>
      </c>
      <c r="B3292" s="3" t="s">
        <v>3405</v>
      </c>
      <c r="C3292" s="3" t="s">
        <v>7516</v>
      </c>
      <c r="D3292" s="6">
        <v>10000</v>
      </c>
      <c r="E3292" s="8">
        <v>10031</v>
      </c>
      <c r="F3292" t="s">
        <v>8218</v>
      </c>
      <c r="G3292" t="s">
        <v>8223</v>
      </c>
      <c r="H3292" t="s">
        <v>8245</v>
      </c>
      <c r="I3292">
        <v>1405511376</v>
      </c>
      <c r="J3292">
        <v>1401623376</v>
      </c>
      <c r="K3292" t="b">
        <v>0</v>
      </c>
      <c r="L3292">
        <v>91</v>
      </c>
      <c r="M3292" t="b">
        <v>1</v>
      </c>
      <c r="N3292" t="s">
        <v>8269</v>
      </c>
      <c r="O3292" s="10" t="s">
        <v>8312</v>
      </c>
      <c r="P3292" t="s">
        <v>8313</v>
      </c>
      <c r="Q3292" s="15">
        <f t="shared" si="153"/>
        <v>41791.492777777778</v>
      </c>
      <c r="R3292" s="17">
        <f t="shared" si="154"/>
        <v>41836.492777777778</v>
      </c>
      <c r="S3292">
        <f t="shared" si="155"/>
        <v>2014</v>
      </c>
    </row>
    <row r="3293" spans="1:19" ht="60" x14ac:dyDescent="0.25">
      <c r="A3293">
        <v>3407</v>
      </c>
      <c r="B3293" s="3" t="s">
        <v>3406</v>
      </c>
      <c r="C3293" s="3" t="s">
        <v>7517</v>
      </c>
      <c r="D3293" s="6">
        <v>2000</v>
      </c>
      <c r="E3293" s="8">
        <v>2142</v>
      </c>
      <c r="F3293" t="s">
        <v>8218</v>
      </c>
      <c r="G3293" t="s">
        <v>8224</v>
      </c>
      <c r="H3293" t="s">
        <v>8246</v>
      </c>
      <c r="I3293">
        <v>1404641289</v>
      </c>
      <c r="J3293">
        <v>1402049289</v>
      </c>
      <c r="K3293" t="b">
        <v>0</v>
      </c>
      <c r="L3293">
        <v>67</v>
      </c>
      <c r="M3293" t="b">
        <v>1</v>
      </c>
      <c r="N3293" t="s">
        <v>8269</v>
      </c>
      <c r="O3293" s="10" t="s">
        <v>8312</v>
      </c>
      <c r="P3293" t="s">
        <v>8313</v>
      </c>
      <c r="Q3293" s="15">
        <f t="shared" si="153"/>
        <v>41796.422326388885</v>
      </c>
      <c r="R3293" s="17">
        <f t="shared" si="154"/>
        <v>41826.422326388885</v>
      </c>
      <c r="S3293">
        <f t="shared" si="155"/>
        <v>2014</v>
      </c>
    </row>
    <row r="3294" spans="1:19" ht="45" x14ac:dyDescent="0.25">
      <c r="A3294">
        <v>3408</v>
      </c>
      <c r="B3294" s="3" t="s">
        <v>3407</v>
      </c>
      <c r="C3294" s="3" t="s">
        <v>7518</v>
      </c>
      <c r="D3294" s="6">
        <v>500</v>
      </c>
      <c r="E3294" s="8">
        <v>1055</v>
      </c>
      <c r="F3294" t="s">
        <v>8218</v>
      </c>
      <c r="G3294" t="s">
        <v>8223</v>
      </c>
      <c r="H3294" t="s">
        <v>8245</v>
      </c>
      <c r="I3294">
        <v>1405727304</v>
      </c>
      <c r="J3294">
        <v>1403135304</v>
      </c>
      <c r="K3294" t="b">
        <v>0</v>
      </c>
      <c r="L3294">
        <v>18</v>
      </c>
      <c r="M3294" t="b">
        <v>1</v>
      </c>
      <c r="N3294" t="s">
        <v>8269</v>
      </c>
      <c r="O3294" s="10" t="s">
        <v>8312</v>
      </c>
      <c r="P3294" t="s">
        <v>8313</v>
      </c>
      <c r="Q3294" s="15">
        <f t="shared" si="153"/>
        <v>41808.991944444446</v>
      </c>
      <c r="R3294" s="17">
        <f t="shared" si="154"/>
        <v>41838.991944444446</v>
      </c>
      <c r="S3294">
        <f t="shared" si="155"/>
        <v>2014</v>
      </c>
    </row>
    <row r="3295" spans="1:19" ht="45" x14ac:dyDescent="0.25">
      <c r="A3295">
        <v>3409</v>
      </c>
      <c r="B3295" s="3" t="s">
        <v>3408</v>
      </c>
      <c r="C3295" s="3" t="s">
        <v>7519</v>
      </c>
      <c r="D3295" s="6">
        <v>500</v>
      </c>
      <c r="E3295" s="8">
        <v>618</v>
      </c>
      <c r="F3295" t="s">
        <v>8218</v>
      </c>
      <c r="G3295" t="s">
        <v>8224</v>
      </c>
      <c r="H3295" t="s">
        <v>8246</v>
      </c>
      <c r="I3295">
        <v>1469998680</v>
      </c>
      <c r="J3295">
        <v>1466710358</v>
      </c>
      <c r="K3295" t="b">
        <v>0</v>
      </c>
      <c r="L3295">
        <v>21</v>
      </c>
      <c r="M3295" t="b">
        <v>1</v>
      </c>
      <c r="N3295" t="s">
        <v>8269</v>
      </c>
      <c r="O3295" s="10" t="s">
        <v>8312</v>
      </c>
      <c r="P3295" t="s">
        <v>8313</v>
      </c>
      <c r="Q3295" s="15">
        <f t="shared" si="153"/>
        <v>42544.814328703709</v>
      </c>
      <c r="R3295" s="17">
        <f t="shared" si="154"/>
        <v>42582.873611111107</v>
      </c>
      <c r="S3295">
        <f t="shared" si="155"/>
        <v>2016</v>
      </c>
    </row>
    <row r="3296" spans="1:19" ht="60" x14ac:dyDescent="0.25">
      <c r="A3296">
        <v>3410</v>
      </c>
      <c r="B3296" s="3" t="s">
        <v>3409</v>
      </c>
      <c r="C3296" s="3" t="s">
        <v>7520</v>
      </c>
      <c r="D3296" s="6">
        <v>3000</v>
      </c>
      <c r="E3296" s="8">
        <v>3255</v>
      </c>
      <c r="F3296" t="s">
        <v>8218</v>
      </c>
      <c r="G3296" t="s">
        <v>8223</v>
      </c>
      <c r="H3296" t="s">
        <v>8245</v>
      </c>
      <c r="I3296">
        <v>1465196400</v>
      </c>
      <c r="J3296">
        <v>1462841990</v>
      </c>
      <c r="K3296" t="b">
        <v>0</v>
      </c>
      <c r="L3296">
        <v>40</v>
      </c>
      <c r="M3296" t="b">
        <v>1</v>
      </c>
      <c r="N3296" t="s">
        <v>8269</v>
      </c>
      <c r="O3296" s="10" t="s">
        <v>8312</v>
      </c>
      <c r="P3296" t="s">
        <v>8313</v>
      </c>
      <c r="Q3296" s="15">
        <f t="shared" si="153"/>
        <v>42500.041550925926</v>
      </c>
      <c r="R3296" s="17">
        <f t="shared" si="154"/>
        <v>42527.291666666672</v>
      </c>
      <c r="S3296">
        <f t="shared" si="155"/>
        <v>2016</v>
      </c>
    </row>
    <row r="3297" spans="1:19" ht="60" x14ac:dyDescent="0.25">
      <c r="A3297">
        <v>3411</v>
      </c>
      <c r="B3297" s="3" t="s">
        <v>3410</v>
      </c>
      <c r="C3297" s="3" t="s">
        <v>7521</v>
      </c>
      <c r="D3297" s="6">
        <v>15000</v>
      </c>
      <c r="E3297" s="8">
        <v>15535</v>
      </c>
      <c r="F3297" t="s">
        <v>8218</v>
      </c>
      <c r="G3297" t="s">
        <v>8223</v>
      </c>
      <c r="H3297" t="s">
        <v>8245</v>
      </c>
      <c r="I3297">
        <v>1444264372</v>
      </c>
      <c r="J3297">
        <v>1442536372</v>
      </c>
      <c r="K3297" t="b">
        <v>0</v>
      </c>
      <c r="L3297">
        <v>78</v>
      </c>
      <c r="M3297" t="b">
        <v>1</v>
      </c>
      <c r="N3297" t="s">
        <v>8269</v>
      </c>
      <c r="O3297" s="10" t="s">
        <v>8312</v>
      </c>
      <c r="P3297" t="s">
        <v>8313</v>
      </c>
      <c r="Q3297" s="15">
        <f t="shared" si="153"/>
        <v>42265.022824074069</v>
      </c>
      <c r="R3297" s="17">
        <f t="shared" si="154"/>
        <v>42285.022824074069</v>
      </c>
      <c r="S3297">
        <f t="shared" si="155"/>
        <v>2015</v>
      </c>
    </row>
    <row r="3298" spans="1:19" ht="45" x14ac:dyDescent="0.25">
      <c r="A3298">
        <v>3412</v>
      </c>
      <c r="B3298" s="3" t="s">
        <v>3411</v>
      </c>
      <c r="C3298" s="3" t="s">
        <v>7522</v>
      </c>
      <c r="D3298" s="6">
        <v>3000</v>
      </c>
      <c r="E3298" s="8">
        <v>3000</v>
      </c>
      <c r="F3298" t="s">
        <v>8218</v>
      </c>
      <c r="G3298" t="s">
        <v>8224</v>
      </c>
      <c r="H3298" t="s">
        <v>8246</v>
      </c>
      <c r="I3298">
        <v>1411858862</v>
      </c>
      <c r="J3298">
        <v>1409266862</v>
      </c>
      <c r="K3298" t="b">
        <v>0</v>
      </c>
      <c r="L3298">
        <v>26</v>
      </c>
      <c r="M3298" t="b">
        <v>1</v>
      </c>
      <c r="N3298" t="s">
        <v>8269</v>
      </c>
      <c r="O3298" s="10" t="s">
        <v>8312</v>
      </c>
      <c r="P3298" t="s">
        <v>8313</v>
      </c>
      <c r="Q3298" s="15">
        <f t="shared" si="153"/>
        <v>41879.959050925929</v>
      </c>
      <c r="R3298" s="17">
        <f t="shared" si="154"/>
        <v>41909.959050925929</v>
      </c>
      <c r="S3298">
        <f t="shared" si="155"/>
        <v>2014</v>
      </c>
    </row>
    <row r="3299" spans="1:19" ht="60" x14ac:dyDescent="0.25">
      <c r="A3299">
        <v>3413</v>
      </c>
      <c r="B3299" s="3" t="s">
        <v>3412</v>
      </c>
      <c r="C3299" s="3" t="s">
        <v>7523</v>
      </c>
      <c r="D3299" s="6">
        <v>500</v>
      </c>
      <c r="E3299" s="8">
        <v>650</v>
      </c>
      <c r="F3299" t="s">
        <v>8218</v>
      </c>
      <c r="G3299" t="s">
        <v>8223</v>
      </c>
      <c r="H3299" t="s">
        <v>8245</v>
      </c>
      <c r="I3299">
        <v>1425099540</v>
      </c>
      <c r="J3299">
        <v>1424280938</v>
      </c>
      <c r="K3299" t="b">
        <v>0</v>
      </c>
      <c r="L3299">
        <v>14</v>
      </c>
      <c r="M3299" t="b">
        <v>1</v>
      </c>
      <c r="N3299" t="s">
        <v>8269</v>
      </c>
      <c r="O3299" s="10" t="s">
        <v>8312</v>
      </c>
      <c r="P3299" t="s">
        <v>8313</v>
      </c>
      <c r="Q3299" s="15">
        <f t="shared" si="153"/>
        <v>42053.733078703706</v>
      </c>
      <c r="R3299" s="17">
        <f t="shared" si="154"/>
        <v>42063.207638888889</v>
      </c>
      <c r="S3299">
        <f t="shared" si="155"/>
        <v>2015</v>
      </c>
    </row>
    <row r="3300" spans="1:19" ht="45" x14ac:dyDescent="0.25">
      <c r="A3300">
        <v>3414</v>
      </c>
      <c r="B3300" s="3" t="s">
        <v>3413</v>
      </c>
      <c r="C3300" s="3" t="s">
        <v>7524</v>
      </c>
      <c r="D3300" s="6">
        <v>3000</v>
      </c>
      <c r="E3300" s="8">
        <v>3105</v>
      </c>
      <c r="F3300" t="s">
        <v>8218</v>
      </c>
      <c r="G3300" t="s">
        <v>8223</v>
      </c>
      <c r="H3300" t="s">
        <v>8245</v>
      </c>
      <c r="I3300">
        <v>1480579140</v>
      </c>
      <c r="J3300">
        <v>1478030325</v>
      </c>
      <c r="K3300" t="b">
        <v>0</v>
      </c>
      <c r="L3300">
        <v>44</v>
      </c>
      <c r="M3300" t="b">
        <v>1</v>
      </c>
      <c r="N3300" t="s">
        <v>8269</v>
      </c>
      <c r="O3300" s="10" t="s">
        <v>8312</v>
      </c>
      <c r="P3300" t="s">
        <v>8313</v>
      </c>
      <c r="Q3300" s="15">
        <f t="shared" si="153"/>
        <v>42675.832465277781</v>
      </c>
      <c r="R3300" s="17">
        <f t="shared" si="154"/>
        <v>42705.332638888889</v>
      </c>
      <c r="S3300">
        <f t="shared" si="155"/>
        <v>2016</v>
      </c>
    </row>
    <row r="3301" spans="1:19" ht="45" x14ac:dyDescent="0.25">
      <c r="A3301">
        <v>3415</v>
      </c>
      <c r="B3301" s="3" t="s">
        <v>3414</v>
      </c>
      <c r="C3301" s="3" t="s">
        <v>7525</v>
      </c>
      <c r="D3301" s="6">
        <v>200</v>
      </c>
      <c r="E3301" s="8">
        <v>200</v>
      </c>
      <c r="F3301" t="s">
        <v>8218</v>
      </c>
      <c r="G3301" t="s">
        <v>8223</v>
      </c>
      <c r="H3301" t="s">
        <v>8245</v>
      </c>
      <c r="I3301">
        <v>1460935800</v>
      </c>
      <c r="J3301">
        <v>1459999656</v>
      </c>
      <c r="K3301" t="b">
        <v>0</v>
      </c>
      <c r="L3301">
        <v>9</v>
      </c>
      <c r="M3301" t="b">
        <v>1</v>
      </c>
      <c r="N3301" t="s">
        <v>8269</v>
      </c>
      <c r="O3301" s="10" t="s">
        <v>8312</v>
      </c>
      <c r="P3301" t="s">
        <v>8313</v>
      </c>
      <c r="Q3301" s="15">
        <f t="shared" si="153"/>
        <v>42467.144166666665</v>
      </c>
      <c r="R3301" s="17">
        <f t="shared" si="154"/>
        <v>42477.979166666672</v>
      </c>
      <c r="S3301">
        <f t="shared" si="155"/>
        <v>2016</v>
      </c>
    </row>
    <row r="3302" spans="1:19" ht="60" x14ac:dyDescent="0.25">
      <c r="A3302">
        <v>3416</v>
      </c>
      <c r="B3302" s="3" t="s">
        <v>3415</v>
      </c>
      <c r="C3302" s="3" t="s">
        <v>7526</v>
      </c>
      <c r="D3302" s="6">
        <v>4000</v>
      </c>
      <c r="E3302" s="8">
        <v>4784</v>
      </c>
      <c r="F3302" t="s">
        <v>8218</v>
      </c>
      <c r="G3302" t="s">
        <v>8224</v>
      </c>
      <c r="H3302" t="s">
        <v>8246</v>
      </c>
      <c r="I3302">
        <v>1429813800</v>
      </c>
      <c r="J3302">
        <v>1427363645</v>
      </c>
      <c r="K3302" t="b">
        <v>0</v>
      </c>
      <c r="L3302">
        <v>30</v>
      </c>
      <c r="M3302" t="b">
        <v>1</v>
      </c>
      <c r="N3302" t="s">
        <v>8269</v>
      </c>
      <c r="O3302" s="10" t="s">
        <v>8312</v>
      </c>
      <c r="P3302" t="s">
        <v>8313</v>
      </c>
      <c r="Q3302" s="15">
        <f t="shared" si="153"/>
        <v>42089.412557870368</v>
      </c>
      <c r="R3302" s="17">
        <f t="shared" si="154"/>
        <v>42117.770833333328</v>
      </c>
      <c r="S3302">
        <f t="shared" si="155"/>
        <v>2015</v>
      </c>
    </row>
    <row r="3303" spans="1:19" ht="45" x14ac:dyDescent="0.25">
      <c r="A3303">
        <v>3417</v>
      </c>
      <c r="B3303" s="3" t="s">
        <v>3416</v>
      </c>
      <c r="C3303" s="3" t="s">
        <v>7527</v>
      </c>
      <c r="D3303" s="6">
        <v>1700</v>
      </c>
      <c r="E3303" s="8">
        <v>1700.01</v>
      </c>
      <c r="F3303" t="s">
        <v>8218</v>
      </c>
      <c r="G3303" t="s">
        <v>8223</v>
      </c>
      <c r="H3303" t="s">
        <v>8245</v>
      </c>
      <c r="I3303">
        <v>1414284180</v>
      </c>
      <c r="J3303">
        <v>1410558948</v>
      </c>
      <c r="K3303" t="b">
        <v>0</v>
      </c>
      <c r="L3303">
        <v>45</v>
      </c>
      <c r="M3303" t="b">
        <v>1</v>
      </c>
      <c r="N3303" t="s">
        <v>8269</v>
      </c>
      <c r="O3303" s="10" t="s">
        <v>8312</v>
      </c>
      <c r="P3303" t="s">
        <v>8313</v>
      </c>
      <c r="Q3303" s="15">
        <f t="shared" si="153"/>
        <v>41894.91375</v>
      </c>
      <c r="R3303" s="17">
        <f t="shared" si="154"/>
        <v>41938.029861111114</v>
      </c>
      <c r="S3303">
        <f t="shared" si="155"/>
        <v>2014</v>
      </c>
    </row>
    <row r="3304" spans="1:19" ht="60" x14ac:dyDescent="0.25">
      <c r="A3304">
        <v>3418</v>
      </c>
      <c r="B3304" s="3" t="s">
        <v>3417</v>
      </c>
      <c r="C3304" s="3" t="s">
        <v>7528</v>
      </c>
      <c r="D3304" s="6">
        <v>4000</v>
      </c>
      <c r="E3304" s="8">
        <v>4035</v>
      </c>
      <c r="F3304" t="s">
        <v>8218</v>
      </c>
      <c r="G3304" t="s">
        <v>8223</v>
      </c>
      <c r="H3304" t="s">
        <v>8245</v>
      </c>
      <c r="I3304">
        <v>1400875307</v>
      </c>
      <c r="J3304">
        <v>1398283307</v>
      </c>
      <c r="K3304" t="b">
        <v>0</v>
      </c>
      <c r="L3304">
        <v>56</v>
      </c>
      <c r="M3304" t="b">
        <v>1</v>
      </c>
      <c r="N3304" t="s">
        <v>8269</v>
      </c>
      <c r="O3304" s="10" t="s">
        <v>8312</v>
      </c>
      <c r="P3304" t="s">
        <v>8313</v>
      </c>
      <c r="Q3304" s="15">
        <f t="shared" si="153"/>
        <v>41752.83457175926</v>
      </c>
      <c r="R3304" s="17">
        <f t="shared" si="154"/>
        <v>41782.83457175926</v>
      </c>
      <c r="S3304">
        <f t="shared" si="155"/>
        <v>2014</v>
      </c>
    </row>
    <row r="3305" spans="1:19" ht="60" x14ac:dyDescent="0.25">
      <c r="A3305">
        <v>3419</v>
      </c>
      <c r="B3305" s="3" t="s">
        <v>3418</v>
      </c>
      <c r="C3305" s="3" t="s">
        <v>7529</v>
      </c>
      <c r="D3305" s="6">
        <v>2750</v>
      </c>
      <c r="E3305" s="8">
        <v>2930</v>
      </c>
      <c r="F3305" t="s">
        <v>8218</v>
      </c>
      <c r="G3305" t="s">
        <v>8240</v>
      </c>
      <c r="H3305" t="s">
        <v>8248</v>
      </c>
      <c r="I3305">
        <v>1459978200</v>
      </c>
      <c r="J3305">
        <v>1458416585</v>
      </c>
      <c r="K3305" t="b">
        <v>0</v>
      </c>
      <c r="L3305">
        <v>46</v>
      </c>
      <c r="M3305" t="b">
        <v>1</v>
      </c>
      <c r="N3305" t="s">
        <v>8269</v>
      </c>
      <c r="O3305" s="10" t="s">
        <v>8312</v>
      </c>
      <c r="P3305" t="s">
        <v>8313</v>
      </c>
      <c r="Q3305" s="15">
        <f t="shared" si="153"/>
        <v>42448.821585648147</v>
      </c>
      <c r="R3305" s="17">
        <f t="shared" si="154"/>
        <v>42466.895833333328</v>
      </c>
      <c r="S3305">
        <f t="shared" si="155"/>
        <v>2016</v>
      </c>
    </row>
    <row r="3306" spans="1:19" ht="45" x14ac:dyDescent="0.25">
      <c r="A3306">
        <v>3420</v>
      </c>
      <c r="B3306" s="3" t="s">
        <v>3419</v>
      </c>
      <c r="C3306" s="3" t="s">
        <v>7530</v>
      </c>
      <c r="D3306" s="6">
        <v>700</v>
      </c>
      <c r="E3306" s="8">
        <v>966</v>
      </c>
      <c r="F3306" t="s">
        <v>8218</v>
      </c>
      <c r="G3306" t="s">
        <v>8224</v>
      </c>
      <c r="H3306" t="s">
        <v>8246</v>
      </c>
      <c r="I3306">
        <v>1455408000</v>
      </c>
      <c r="J3306">
        <v>1454638202</v>
      </c>
      <c r="K3306" t="b">
        <v>0</v>
      </c>
      <c r="L3306">
        <v>34</v>
      </c>
      <c r="M3306" t="b">
        <v>1</v>
      </c>
      <c r="N3306" t="s">
        <v>8269</v>
      </c>
      <c r="O3306" s="10" t="s">
        <v>8312</v>
      </c>
      <c r="P3306" t="s">
        <v>8313</v>
      </c>
      <c r="Q3306" s="15">
        <f t="shared" si="153"/>
        <v>42405.090300925927</v>
      </c>
      <c r="R3306" s="17">
        <f t="shared" si="154"/>
        <v>42414</v>
      </c>
      <c r="S3306">
        <f t="shared" si="155"/>
        <v>2016</v>
      </c>
    </row>
    <row r="3307" spans="1:19" ht="45" x14ac:dyDescent="0.25">
      <c r="A3307">
        <v>3421</v>
      </c>
      <c r="B3307" s="3" t="s">
        <v>3420</v>
      </c>
      <c r="C3307" s="3" t="s">
        <v>7531</v>
      </c>
      <c r="D3307" s="6">
        <v>10000</v>
      </c>
      <c r="E3307" s="8">
        <v>10115</v>
      </c>
      <c r="F3307" t="s">
        <v>8218</v>
      </c>
      <c r="G3307" t="s">
        <v>8223</v>
      </c>
      <c r="H3307" t="s">
        <v>8245</v>
      </c>
      <c r="I3307">
        <v>1425495563</v>
      </c>
      <c r="J3307">
        <v>1422903563</v>
      </c>
      <c r="K3307" t="b">
        <v>0</v>
      </c>
      <c r="L3307">
        <v>98</v>
      </c>
      <c r="M3307" t="b">
        <v>1</v>
      </c>
      <c r="N3307" t="s">
        <v>8269</v>
      </c>
      <c r="O3307" s="10" t="s">
        <v>8312</v>
      </c>
      <c r="P3307" t="s">
        <v>8313</v>
      </c>
      <c r="Q3307" s="15">
        <f t="shared" si="153"/>
        <v>42037.791238425925</v>
      </c>
      <c r="R3307" s="17">
        <f t="shared" si="154"/>
        <v>42067.791238425925</v>
      </c>
      <c r="S3307">
        <f t="shared" si="155"/>
        <v>2015</v>
      </c>
    </row>
    <row r="3308" spans="1:19" ht="60" x14ac:dyDescent="0.25">
      <c r="A3308">
        <v>3422</v>
      </c>
      <c r="B3308" s="3" t="s">
        <v>3421</v>
      </c>
      <c r="C3308" s="3" t="s">
        <v>7532</v>
      </c>
      <c r="D3308" s="6">
        <v>3000</v>
      </c>
      <c r="E3308" s="8">
        <v>3273</v>
      </c>
      <c r="F3308" t="s">
        <v>8218</v>
      </c>
      <c r="G3308" t="s">
        <v>8224</v>
      </c>
      <c r="H3308" t="s">
        <v>8246</v>
      </c>
      <c r="I3308">
        <v>1450051200</v>
      </c>
      <c r="J3308">
        <v>1447594176</v>
      </c>
      <c r="K3308" t="b">
        <v>0</v>
      </c>
      <c r="L3308">
        <v>46</v>
      </c>
      <c r="M3308" t="b">
        <v>1</v>
      </c>
      <c r="N3308" t="s">
        <v>8269</v>
      </c>
      <c r="O3308" s="10" t="s">
        <v>8312</v>
      </c>
      <c r="P3308" t="s">
        <v>8313</v>
      </c>
      <c r="Q3308" s="15">
        <f t="shared" si="153"/>
        <v>42323.562222222223</v>
      </c>
      <c r="R3308" s="17">
        <f t="shared" si="154"/>
        <v>42352</v>
      </c>
      <c r="S3308">
        <f t="shared" si="155"/>
        <v>2015</v>
      </c>
    </row>
    <row r="3309" spans="1:19" ht="45" x14ac:dyDescent="0.25">
      <c r="A3309">
        <v>3423</v>
      </c>
      <c r="B3309" s="3" t="s">
        <v>3422</v>
      </c>
      <c r="C3309" s="3" t="s">
        <v>7533</v>
      </c>
      <c r="D3309" s="6">
        <v>250</v>
      </c>
      <c r="E3309" s="8">
        <v>350</v>
      </c>
      <c r="F3309" t="s">
        <v>8218</v>
      </c>
      <c r="G3309" t="s">
        <v>8223</v>
      </c>
      <c r="H3309" t="s">
        <v>8245</v>
      </c>
      <c r="I3309">
        <v>1429912341</v>
      </c>
      <c r="J3309">
        <v>1427320341</v>
      </c>
      <c r="K3309" t="b">
        <v>0</v>
      </c>
      <c r="L3309">
        <v>10</v>
      </c>
      <c r="M3309" t="b">
        <v>1</v>
      </c>
      <c r="N3309" t="s">
        <v>8269</v>
      </c>
      <c r="O3309" s="10" t="s">
        <v>8312</v>
      </c>
      <c r="P3309" t="s">
        <v>8313</v>
      </c>
      <c r="Q3309" s="15">
        <f t="shared" si="153"/>
        <v>42088.911354166667</v>
      </c>
      <c r="R3309" s="17">
        <f t="shared" si="154"/>
        <v>42118.911354166667</v>
      </c>
      <c r="S3309">
        <f t="shared" si="155"/>
        <v>2015</v>
      </c>
    </row>
    <row r="3310" spans="1:19" ht="60" x14ac:dyDescent="0.25">
      <c r="A3310">
        <v>3424</v>
      </c>
      <c r="B3310" s="3" t="s">
        <v>3423</v>
      </c>
      <c r="C3310" s="3" t="s">
        <v>7534</v>
      </c>
      <c r="D3310" s="6">
        <v>6000</v>
      </c>
      <c r="E3310" s="8">
        <v>6215</v>
      </c>
      <c r="F3310" t="s">
        <v>8218</v>
      </c>
      <c r="G3310" t="s">
        <v>8223</v>
      </c>
      <c r="H3310" t="s">
        <v>8245</v>
      </c>
      <c r="I3310">
        <v>1423119540</v>
      </c>
      <c r="J3310">
        <v>1421252084</v>
      </c>
      <c r="K3310" t="b">
        <v>0</v>
      </c>
      <c r="L3310">
        <v>76</v>
      </c>
      <c r="M3310" t="b">
        <v>1</v>
      </c>
      <c r="N3310" t="s">
        <v>8269</v>
      </c>
      <c r="O3310" s="10" t="s">
        <v>8312</v>
      </c>
      <c r="P3310" t="s">
        <v>8313</v>
      </c>
      <c r="Q3310" s="15">
        <f t="shared" si="153"/>
        <v>42018.676898148144</v>
      </c>
      <c r="R3310" s="17">
        <f t="shared" si="154"/>
        <v>42040.290972222225</v>
      </c>
      <c r="S3310">
        <f t="shared" si="155"/>
        <v>2015</v>
      </c>
    </row>
    <row r="3311" spans="1:19" ht="60" x14ac:dyDescent="0.25">
      <c r="A3311">
        <v>3425</v>
      </c>
      <c r="B3311" s="3" t="s">
        <v>3424</v>
      </c>
      <c r="C3311" s="3" t="s">
        <v>7535</v>
      </c>
      <c r="D3311" s="6">
        <v>30000</v>
      </c>
      <c r="E3311" s="8">
        <v>30891.1</v>
      </c>
      <c r="F3311" t="s">
        <v>8218</v>
      </c>
      <c r="G3311" t="s">
        <v>8223</v>
      </c>
      <c r="H3311" t="s">
        <v>8245</v>
      </c>
      <c r="I3311">
        <v>1412434136</v>
      </c>
      <c r="J3311">
        <v>1409669336</v>
      </c>
      <c r="K3311" t="b">
        <v>0</v>
      </c>
      <c r="L3311">
        <v>104</v>
      </c>
      <c r="M3311" t="b">
        <v>1</v>
      </c>
      <c r="N3311" t="s">
        <v>8269</v>
      </c>
      <c r="O3311" s="10" t="s">
        <v>8312</v>
      </c>
      <c r="P3311" t="s">
        <v>8313</v>
      </c>
      <c r="Q3311" s="15">
        <f t="shared" si="153"/>
        <v>41884.617314814815</v>
      </c>
      <c r="R3311" s="17">
        <f t="shared" si="154"/>
        <v>41916.617314814815</v>
      </c>
      <c r="S3311">
        <f t="shared" si="155"/>
        <v>2014</v>
      </c>
    </row>
    <row r="3312" spans="1:19" ht="45" x14ac:dyDescent="0.25">
      <c r="A3312">
        <v>3426</v>
      </c>
      <c r="B3312" s="3" t="s">
        <v>3425</v>
      </c>
      <c r="C3312" s="3" t="s">
        <v>7536</v>
      </c>
      <c r="D3312" s="6">
        <v>3750</v>
      </c>
      <c r="E3312" s="8">
        <v>4055</v>
      </c>
      <c r="F3312" t="s">
        <v>8218</v>
      </c>
      <c r="G3312" t="s">
        <v>8223</v>
      </c>
      <c r="H3312" t="s">
        <v>8245</v>
      </c>
      <c r="I3312">
        <v>1411264800</v>
      </c>
      <c r="J3312">
        <v>1409620903</v>
      </c>
      <c r="K3312" t="b">
        <v>0</v>
      </c>
      <c r="L3312">
        <v>87</v>
      </c>
      <c r="M3312" t="b">
        <v>1</v>
      </c>
      <c r="N3312" t="s">
        <v>8269</v>
      </c>
      <c r="O3312" s="10" t="s">
        <v>8312</v>
      </c>
      <c r="P3312" t="s">
        <v>8313</v>
      </c>
      <c r="Q3312" s="15">
        <f t="shared" si="153"/>
        <v>41884.056747685187</v>
      </c>
      <c r="R3312" s="17">
        <f t="shared" si="154"/>
        <v>41903.083333333336</v>
      </c>
      <c r="S3312">
        <f t="shared" si="155"/>
        <v>2014</v>
      </c>
    </row>
    <row r="3313" spans="1:19" ht="60" x14ac:dyDescent="0.25">
      <c r="A3313">
        <v>3427</v>
      </c>
      <c r="B3313" s="3" t="s">
        <v>3426</v>
      </c>
      <c r="C3313" s="3" t="s">
        <v>7537</v>
      </c>
      <c r="D3313" s="6">
        <v>1500</v>
      </c>
      <c r="E3313" s="8">
        <v>1500</v>
      </c>
      <c r="F3313" t="s">
        <v>8218</v>
      </c>
      <c r="G3313" t="s">
        <v>8224</v>
      </c>
      <c r="H3313" t="s">
        <v>8246</v>
      </c>
      <c r="I3313">
        <v>1404314952</v>
      </c>
      <c r="J3313">
        <v>1401722952</v>
      </c>
      <c r="K3313" t="b">
        <v>0</v>
      </c>
      <c r="L3313">
        <v>29</v>
      </c>
      <c r="M3313" t="b">
        <v>1</v>
      </c>
      <c r="N3313" t="s">
        <v>8269</v>
      </c>
      <c r="O3313" s="10" t="s">
        <v>8312</v>
      </c>
      <c r="P3313" t="s">
        <v>8313</v>
      </c>
      <c r="Q3313" s="15">
        <f t="shared" si="153"/>
        <v>41792.645277777774</v>
      </c>
      <c r="R3313" s="17">
        <f t="shared" si="154"/>
        <v>41822.645277777774</v>
      </c>
      <c r="S3313">
        <f t="shared" si="155"/>
        <v>2014</v>
      </c>
    </row>
    <row r="3314" spans="1:19" ht="60" x14ac:dyDescent="0.25">
      <c r="A3314">
        <v>3428</v>
      </c>
      <c r="B3314" s="3" t="s">
        <v>3427</v>
      </c>
      <c r="C3314" s="3" t="s">
        <v>7538</v>
      </c>
      <c r="D3314" s="6">
        <v>2000</v>
      </c>
      <c r="E3314" s="8">
        <v>2055</v>
      </c>
      <c r="F3314" t="s">
        <v>8218</v>
      </c>
      <c r="G3314" t="s">
        <v>8224</v>
      </c>
      <c r="H3314" t="s">
        <v>8246</v>
      </c>
      <c r="I3314">
        <v>1425142800</v>
      </c>
      <c r="J3314">
        <v>1422983847</v>
      </c>
      <c r="K3314" t="b">
        <v>0</v>
      </c>
      <c r="L3314">
        <v>51</v>
      </c>
      <c r="M3314" t="b">
        <v>1</v>
      </c>
      <c r="N3314" t="s">
        <v>8269</v>
      </c>
      <c r="O3314" s="10" t="s">
        <v>8312</v>
      </c>
      <c r="P3314" t="s">
        <v>8313</v>
      </c>
      <c r="Q3314" s="15">
        <f t="shared" si="153"/>
        <v>42038.720451388886</v>
      </c>
      <c r="R3314" s="17">
        <f t="shared" si="154"/>
        <v>42063.708333333328</v>
      </c>
      <c r="S3314">
        <f t="shared" si="155"/>
        <v>2015</v>
      </c>
    </row>
    <row r="3315" spans="1:19" ht="60" x14ac:dyDescent="0.25">
      <c r="A3315">
        <v>3429</v>
      </c>
      <c r="B3315" s="3" t="s">
        <v>3428</v>
      </c>
      <c r="C3315" s="3" t="s">
        <v>7539</v>
      </c>
      <c r="D3315" s="6">
        <v>150</v>
      </c>
      <c r="E3315" s="8">
        <v>195</v>
      </c>
      <c r="F3315" t="s">
        <v>8218</v>
      </c>
      <c r="G3315" t="s">
        <v>8224</v>
      </c>
      <c r="H3315" t="s">
        <v>8246</v>
      </c>
      <c r="I3315">
        <v>1478046661</v>
      </c>
      <c r="J3315">
        <v>1476837061</v>
      </c>
      <c r="K3315" t="b">
        <v>0</v>
      </c>
      <c r="L3315">
        <v>12</v>
      </c>
      <c r="M3315" t="b">
        <v>1</v>
      </c>
      <c r="N3315" t="s">
        <v>8269</v>
      </c>
      <c r="O3315" s="10" t="s">
        <v>8312</v>
      </c>
      <c r="P3315" t="s">
        <v>8313</v>
      </c>
      <c r="Q3315" s="15">
        <f t="shared" si="153"/>
        <v>42662.021539351852</v>
      </c>
      <c r="R3315" s="17">
        <f t="shared" si="154"/>
        <v>42676.021539351852</v>
      </c>
      <c r="S3315">
        <f t="shared" si="155"/>
        <v>2016</v>
      </c>
    </row>
    <row r="3316" spans="1:19" ht="60" x14ac:dyDescent="0.25">
      <c r="A3316">
        <v>3430</v>
      </c>
      <c r="B3316" s="3" t="s">
        <v>3429</v>
      </c>
      <c r="C3316" s="3" t="s">
        <v>7540</v>
      </c>
      <c r="D3316" s="6">
        <v>2000</v>
      </c>
      <c r="E3316" s="8">
        <v>2170.9899999999998</v>
      </c>
      <c r="F3316" t="s">
        <v>8218</v>
      </c>
      <c r="G3316" t="s">
        <v>8224</v>
      </c>
      <c r="H3316" t="s">
        <v>8246</v>
      </c>
      <c r="I3316">
        <v>1406760101</v>
      </c>
      <c r="J3316">
        <v>1404168101</v>
      </c>
      <c r="K3316" t="b">
        <v>0</v>
      </c>
      <c r="L3316">
        <v>72</v>
      </c>
      <c r="M3316" t="b">
        <v>1</v>
      </c>
      <c r="N3316" t="s">
        <v>8269</v>
      </c>
      <c r="O3316" s="10" t="s">
        <v>8312</v>
      </c>
      <c r="P3316" t="s">
        <v>8313</v>
      </c>
      <c r="Q3316" s="15">
        <f t="shared" si="153"/>
        <v>41820.945613425924</v>
      </c>
      <c r="R3316" s="17">
        <f t="shared" si="154"/>
        <v>41850.945613425924</v>
      </c>
      <c r="S3316">
        <f t="shared" si="155"/>
        <v>2014</v>
      </c>
    </row>
    <row r="3317" spans="1:19" ht="45" x14ac:dyDescent="0.25">
      <c r="A3317">
        <v>3431</v>
      </c>
      <c r="B3317" s="3" t="s">
        <v>3430</v>
      </c>
      <c r="C3317" s="3" t="s">
        <v>7541</v>
      </c>
      <c r="D3317" s="6">
        <v>2000</v>
      </c>
      <c r="E3317" s="8">
        <v>2000</v>
      </c>
      <c r="F3317" t="s">
        <v>8218</v>
      </c>
      <c r="G3317" t="s">
        <v>8223</v>
      </c>
      <c r="H3317" t="s">
        <v>8245</v>
      </c>
      <c r="I3317">
        <v>1408383153</v>
      </c>
      <c r="J3317">
        <v>1405791153</v>
      </c>
      <c r="K3317" t="b">
        <v>0</v>
      </c>
      <c r="L3317">
        <v>21</v>
      </c>
      <c r="M3317" t="b">
        <v>1</v>
      </c>
      <c r="N3317" t="s">
        <v>8269</v>
      </c>
      <c r="O3317" s="10" t="s">
        <v>8312</v>
      </c>
      <c r="P3317" t="s">
        <v>8313</v>
      </c>
      <c r="Q3317" s="15">
        <f t="shared" si="153"/>
        <v>41839.730937500004</v>
      </c>
      <c r="R3317" s="17">
        <f t="shared" si="154"/>
        <v>41869.730937500004</v>
      </c>
      <c r="S3317">
        <f t="shared" si="155"/>
        <v>2014</v>
      </c>
    </row>
    <row r="3318" spans="1:19" ht="45" x14ac:dyDescent="0.25">
      <c r="A3318">
        <v>3432</v>
      </c>
      <c r="B3318" s="3" t="s">
        <v>3431</v>
      </c>
      <c r="C3318" s="3" t="s">
        <v>7542</v>
      </c>
      <c r="D3318" s="6">
        <v>2000</v>
      </c>
      <c r="E3318" s="8">
        <v>2193</v>
      </c>
      <c r="F3318" t="s">
        <v>8218</v>
      </c>
      <c r="G3318" t="s">
        <v>8223</v>
      </c>
      <c r="H3318" t="s">
        <v>8245</v>
      </c>
      <c r="I3318">
        <v>1454709600</v>
      </c>
      <c r="J3318">
        <v>1452520614</v>
      </c>
      <c r="K3318" t="b">
        <v>0</v>
      </c>
      <c r="L3318">
        <v>42</v>
      </c>
      <c r="M3318" t="b">
        <v>1</v>
      </c>
      <c r="N3318" t="s">
        <v>8269</v>
      </c>
      <c r="O3318" s="10" t="s">
        <v>8312</v>
      </c>
      <c r="P3318" t="s">
        <v>8313</v>
      </c>
      <c r="Q3318" s="15">
        <f t="shared" si="153"/>
        <v>42380.581180555557</v>
      </c>
      <c r="R3318" s="17">
        <f t="shared" si="154"/>
        <v>42405.916666666672</v>
      </c>
      <c r="S3318">
        <f t="shared" si="155"/>
        <v>2016</v>
      </c>
    </row>
    <row r="3319" spans="1:19" ht="45" x14ac:dyDescent="0.25">
      <c r="A3319">
        <v>3433</v>
      </c>
      <c r="B3319" s="3" t="s">
        <v>3432</v>
      </c>
      <c r="C3319" s="3" t="s">
        <v>7543</v>
      </c>
      <c r="D3319" s="6">
        <v>9500</v>
      </c>
      <c r="E3319" s="8">
        <v>9525</v>
      </c>
      <c r="F3319" t="s">
        <v>8218</v>
      </c>
      <c r="G3319" t="s">
        <v>8223</v>
      </c>
      <c r="H3319" t="s">
        <v>8245</v>
      </c>
      <c r="I3319">
        <v>1402974000</v>
      </c>
      <c r="J3319">
        <v>1400290255</v>
      </c>
      <c r="K3319" t="b">
        <v>0</v>
      </c>
      <c r="L3319">
        <v>71</v>
      </c>
      <c r="M3319" t="b">
        <v>1</v>
      </c>
      <c r="N3319" t="s">
        <v>8269</v>
      </c>
      <c r="O3319" s="10" t="s">
        <v>8312</v>
      </c>
      <c r="P3319" t="s">
        <v>8313</v>
      </c>
      <c r="Q3319" s="15">
        <f t="shared" si="153"/>
        <v>41776.063136574077</v>
      </c>
      <c r="R3319" s="17">
        <f t="shared" si="154"/>
        <v>41807.125</v>
      </c>
      <c r="S3319">
        <f t="shared" si="155"/>
        <v>2014</v>
      </c>
    </row>
    <row r="3320" spans="1:19" ht="60" x14ac:dyDescent="0.25">
      <c r="A3320">
        <v>3434</v>
      </c>
      <c r="B3320" s="3" t="s">
        <v>3433</v>
      </c>
      <c r="C3320" s="3" t="s">
        <v>7544</v>
      </c>
      <c r="D3320" s="6">
        <v>10000</v>
      </c>
      <c r="E3320" s="8">
        <v>10555</v>
      </c>
      <c r="F3320" t="s">
        <v>8218</v>
      </c>
      <c r="G3320" t="s">
        <v>8223</v>
      </c>
      <c r="H3320" t="s">
        <v>8245</v>
      </c>
      <c r="I3320">
        <v>1404983269</v>
      </c>
      <c r="J3320">
        <v>1402391269</v>
      </c>
      <c r="K3320" t="b">
        <v>0</v>
      </c>
      <c r="L3320">
        <v>168</v>
      </c>
      <c r="M3320" t="b">
        <v>1</v>
      </c>
      <c r="N3320" t="s">
        <v>8269</v>
      </c>
      <c r="O3320" s="10" t="s">
        <v>8312</v>
      </c>
      <c r="P3320" t="s">
        <v>8313</v>
      </c>
      <c r="Q3320" s="15">
        <f t="shared" si="153"/>
        <v>41800.380428240744</v>
      </c>
      <c r="R3320" s="17">
        <f t="shared" si="154"/>
        <v>41830.380428240744</v>
      </c>
      <c r="S3320">
        <f t="shared" si="155"/>
        <v>2014</v>
      </c>
    </row>
    <row r="3321" spans="1:19" ht="60" x14ac:dyDescent="0.25">
      <c r="A3321">
        <v>3435</v>
      </c>
      <c r="B3321" s="3" t="s">
        <v>3434</v>
      </c>
      <c r="C3321" s="3" t="s">
        <v>7545</v>
      </c>
      <c r="D3321" s="6">
        <v>1000</v>
      </c>
      <c r="E3321" s="8">
        <v>1120</v>
      </c>
      <c r="F3321" t="s">
        <v>8218</v>
      </c>
      <c r="G3321" t="s">
        <v>8223</v>
      </c>
      <c r="H3321" t="s">
        <v>8245</v>
      </c>
      <c r="I3321">
        <v>1470538800</v>
      </c>
      <c r="J3321">
        <v>1469112493</v>
      </c>
      <c r="K3321" t="b">
        <v>0</v>
      </c>
      <c r="L3321">
        <v>19</v>
      </c>
      <c r="M3321" t="b">
        <v>1</v>
      </c>
      <c r="N3321" t="s">
        <v>8269</v>
      </c>
      <c r="O3321" s="10" t="s">
        <v>8312</v>
      </c>
      <c r="P3321" t="s">
        <v>8313</v>
      </c>
      <c r="Q3321" s="15">
        <f t="shared" si="153"/>
        <v>42572.61681712963</v>
      </c>
      <c r="R3321" s="17">
        <f t="shared" si="154"/>
        <v>42589.125</v>
      </c>
      <c r="S3321">
        <f t="shared" si="155"/>
        <v>2016</v>
      </c>
    </row>
    <row r="3322" spans="1:19" ht="60" x14ac:dyDescent="0.25">
      <c r="A3322">
        <v>3436</v>
      </c>
      <c r="B3322" s="3" t="s">
        <v>3435</v>
      </c>
      <c r="C3322" s="3" t="s">
        <v>7546</v>
      </c>
      <c r="D3322" s="6">
        <v>5000</v>
      </c>
      <c r="E3322" s="8">
        <v>5295</v>
      </c>
      <c r="F3322" t="s">
        <v>8218</v>
      </c>
      <c r="G3322" t="s">
        <v>8223</v>
      </c>
      <c r="H3322" t="s">
        <v>8245</v>
      </c>
      <c r="I3322">
        <v>1408638480</v>
      </c>
      <c r="J3322">
        <v>1406811593</v>
      </c>
      <c r="K3322" t="b">
        <v>0</v>
      </c>
      <c r="L3322">
        <v>37</v>
      </c>
      <c r="M3322" t="b">
        <v>1</v>
      </c>
      <c r="N3322" t="s">
        <v>8269</v>
      </c>
      <c r="O3322" s="10" t="s">
        <v>8312</v>
      </c>
      <c r="P3322" t="s">
        <v>8313</v>
      </c>
      <c r="Q3322" s="15">
        <f t="shared" si="153"/>
        <v>41851.541585648149</v>
      </c>
      <c r="R3322" s="17">
        <f t="shared" si="154"/>
        <v>41872.686111111114</v>
      </c>
      <c r="S3322">
        <f t="shared" si="155"/>
        <v>2014</v>
      </c>
    </row>
    <row r="3323" spans="1:19" ht="60" x14ac:dyDescent="0.25">
      <c r="A3323">
        <v>3437</v>
      </c>
      <c r="B3323" s="3" t="s">
        <v>3436</v>
      </c>
      <c r="C3323" s="3" t="s">
        <v>7547</v>
      </c>
      <c r="D3323" s="6">
        <v>3000</v>
      </c>
      <c r="E3323" s="8">
        <v>3030</v>
      </c>
      <c r="F3323" t="s">
        <v>8218</v>
      </c>
      <c r="G3323" t="s">
        <v>8223</v>
      </c>
      <c r="H3323" t="s">
        <v>8245</v>
      </c>
      <c r="I3323">
        <v>1440003820</v>
      </c>
      <c r="J3323">
        <v>1437411820</v>
      </c>
      <c r="K3323" t="b">
        <v>0</v>
      </c>
      <c r="L3323">
        <v>36</v>
      </c>
      <c r="M3323" t="b">
        <v>1</v>
      </c>
      <c r="N3323" t="s">
        <v>8269</v>
      </c>
      <c r="O3323" s="10" t="s">
        <v>8312</v>
      </c>
      <c r="P3323" t="s">
        <v>8313</v>
      </c>
      <c r="Q3323" s="15">
        <f t="shared" si="153"/>
        <v>42205.710879629631</v>
      </c>
      <c r="R3323" s="17">
        <f t="shared" si="154"/>
        <v>42235.710879629631</v>
      </c>
      <c r="S3323">
        <f t="shared" si="155"/>
        <v>2015</v>
      </c>
    </row>
    <row r="3324" spans="1:19" ht="60" x14ac:dyDescent="0.25">
      <c r="A3324">
        <v>3438</v>
      </c>
      <c r="B3324" s="3" t="s">
        <v>3437</v>
      </c>
      <c r="C3324" s="3" t="s">
        <v>7548</v>
      </c>
      <c r="D3324" s="6">
        <v>2500</v>
      </c>
      <c r="E3324" s="8">
        <v>2605</v>
      </c>
      <c r="F3324" t="s">
        <v>8218</v>
      </c>
      <c r="G3324" t="s">
        <v>8224</v>
      </c>
      <c r="H3324" t="s">
        <v>8246</v>
      </c>
      <c r="I3324">
        <v>1430600400</v>
      </c>
      <c r="J3324">
        <v>1428358567</v>
      </c>
      <c r="K3324" t="b">
        <v>0</v>
      </c>
      <c r="L3324">
        <v>14</v>
      </c>
      <c r="M3324" t="b">
        <v>1</v>
      </c>
      <c r="N3324" t="s">
        <v>8269</v>
      </c>
      <c r="O3324" s="10" t="s">
        <v>8312</v>
      </c>
      <c r="P3324" t="s">
        <v>8313</v>
      </c>
      <c r="Q3324" s="15">
        <f t="shared" si="153"/>
        <v>42100.927858796291</v>
      </c>
      <c r="R3324" s="17">
        <f t="shared" si="154"/>
        <v>42126.875</v>
      </c>
      <c r="S3324">
        <f t="shared" si="155"/>
        <v>2015</v>
      </c>
    </row>
    <row r="3325" spans="1:19" ht="30" x14ac:dyDescent="0.25">
      <c r="A3325">
        <v>3439</v>
      </c>
      <c r="B3325" s="3" t="s">
        <v>3438</v>
      </c>
      <c r="C3325" s="3" t="s">
        <v>7549</v>
      </c>
      <c r="D3325" s="6">
        <v>1200</v>
      </c>
      <c r="E3325" s="8">
        <v>1616.14</v>
      </c>
      <c r="F3325" t="s">
        <v>8218</v>
      </c>
      <c r="G3325" t="s">
        <v>8223</v>
      </c>
      <c r="H3325" t="s">
        <v>8245</v>
      </c>
      <c r="I3325">
        <v>1453179540</v>
      </c>
      <c r="J3325">
        <v>1452030730</v>
      </c>
      <c r="K3325" t="b">
        <v>0</v>
      </c>
      <c r="L3325">
        <v>18</v>
      </c>
      <c r="M3325" t="b">
        <v>1</v>
      </c>
      <c r="N3325" t="s">
        <v>8269</v>
      </c>
      <c r="O3325" s="10" t="s">
        <v>8312</v>
      </c>
      <c r="P3325" t="s">
        <v>8313</v>
      </c>
      <c r="Q3325" s="15">
        <f t="shared" si="153"/>
        <v>42374.911226851851</v>
      </c>
      <c r="R3325" s="17">
        <f t="shared" si="154"/>
        <v>42388.207638888889</v>
      </c>
      <c r="S3325">
        <f t="shared" si="155"/>
        <v>2016</v>
      </c>
    </row>
    <row r="3326" spans="1:19" ht="60" x14ac:dyDescent="0.25">
      <c r="A3326">
        <v>3440</v>
      </c>
      <c r="B3326" s="3" t="s">
        <v>3439</v>
      </c>
      <c r="C3326" s="3" t="s">
        <v>7550</v>
      </c>
      <c r="D3326" s="6">
        <v>5000</v>
      </c>
      <c r="E3326" s="8">
        <v>5260.92</v>
      </c>
      <c r="F3326" t="s">
        <v>8218</v>
      </c>
      <c r="G3326" t="s">
        <v>8223</v>
      </c>
      <c r="H3326" t="s">
        <v>8245</v>
      </c>
      <c r="I3326">
        <v>1405095300</v>
      </c>
      <c r="J3326">
        <v>1403146628</v>
      </c>
      <c r="K3326" t="b">
        <v>0</v>
      </c>
      <c r="L3326">
        <v>82</v>
      </c>
      <c r="M3326" t="b">
        <v>1</v>
      </c>
      <c r="N3326" t="s">
        <v>8269</v>
      </c>
      <c r="O3326" s="10" t="s">
        <v>8312</v>
      </c>
      <c r="P3326" t="s">
        <v>8313</v>
      </c>
      <c r="Q3326" s="15">
        <f t="shared" si="153"/>
        <v>41809.12300925926</v>
      </c>
      <c r="R3326" s="17">
        <f t="shared" si="154"/>
        <v>41831.677083333336</v>
      </c>
      <c r="S3326">
        <f t="shared" si="155"/>
        <v>2014</v>
      </c>
    </row>
    <row r="3327" spans="1:19" ht="60" x14ac:dyDescent="0.25">
      <c r="A3327">
        <v>3441</v>
      </c>
      <c r="B3327" s="3" t="s">
        <v>3440</v>
      </c>
      <c r="C3327" s="3" t="s">
        <v>7551</v>
      </c>
      <c r="D3327" s="6">
        <v>2500</v>
      </c>
      <c r="E3327" s="8">
        <v>2565</v>
      </c>
      <c r="F3327" t="s">
        <v>8218</v>
      </c>
      <c r="G3327" t="s">
        <v>8223</v>
      </c>
      <c r="H3327" t="s">
        <v>8245</v>
      </c>
      <c r="I3327">
        <v>1447445820</v>
      </c>
      <c r="J3327">
        <v>1445077121</v>
      </c>
      <c r="K3327" t="b">
        <v>0</v>
      </c>
      <c r="L3327">
        <v>43</v>
      </c>
      <c r="M3327" t="b">
        <v>1</v>
      </c>
      <c r="N3327" t="s">
        <v>8269</v>
      </c>
      <c r="O3327" s="10" t="s">
        <v>8312</v>
      </c>
      <c r="P3327" t="s">
        <v>8313</v>
      </c>
      <c r="Q3327" s="15">
        <f t="shared" si="153"/>
        <v>42294.429641203707</v>
      </c>
      <c r="R3327" s="17">
        <f t="shared" si="154"/>
        <v>42321.845138888893</v>
      </c>
      <c r="S3327">
        <f t="shared" si="155"/>
        <v>2015</v>
      </c>
    </row>
    <row r="3328" spans="1:19" ht="60" x14ac:dyDescent="0.25">
      <c r="A3328">
        <v>3442</v>
      </c>
      <c r="B3328" s="3" t="s">
        <v>3441</v>
      </c>
      <c r="C3328" s="3" t="s">
        <v>7552</v>
      </c>
      <c r="D3328" s="6">
        <v>250</v>
      </c>
      <c r="E3328" s="8">
        <v>250</v>
      </c>
      <c r="F3328" t="s">
        <v>8218</v>
      </c>
      <c r="G3328" t="s">
        <v>8223</v>
      </c>
      <c r="H3328" t="s">
        <v>8245</v>
      </c>
      <c r="I3328">
        <v>1433016672</v>
      </c>
      <c r="J3328">
        <v>1430424672</v>
      </c>
      <c r="K3328" t="b">
        <v>0</v>
      </c>
      <c r="L3328">
        <v>8</v>
      </c>
      <c r="M3328" t="b">
        <v>1</v>
      </c>
      <c r="N3328" t="s">
        <v>8269</v>
      </c>
      <c r="O3328" s="10" t="s">
        <v>8312</v>
      </c>
      <c r="P3328" t="s">
        <v>8313</v>
      </c>
      <c r="Q3328" s="15">
        <f t="shared" si="153"/>
        <v>42124.841111111105</v>
      </c>
      <c r="R3328" s="17">
        <f t="shared" si="154"/>
        <v>42154.841111111105</v>
      </c>
      <c r="S3328">
        <f t="shared" si="155"/>
        <v>2015</v>
      </c>
    </row>
    <row r="3329" spans="1:19" ht="60" x14ac:dyDescent="0.25">
      <c r="A3329">
        <v>3443</v>
      </c>
      <c r="B3329" s="3" t="s">
        <v>3442</v>
      </c>
      <c r="C3329" s="3" t="s">
        <v>7553</v>
      </c>
      <c r="D3329" s="6">
        <v>1000</v>
      </c>
      <c r="E3329" s="8">
        <v>1855</v>
      </c>
      <c r="F3329" t="s">
        <v>8218</v>
      </c>
      <c r="G3329" t="s">
        <v>8223</v>
      </c>
      <c r="H3329" t="s">
        <v>8245</v>
      </c>
      <c r="I3329">
        <v>1410266146</v>
      </c>
      <c r="J3329">
        <v>1407674146</v>
      </c>
      <c r="K3329" t="b">
        <v>0</v>
      </c>
      <c r="L3329">
        <v>45</v>
      </c>
      <c r="M3329" t="b">
        <v>1</v>
      </c>
      <c r="N3329" t="s">
        <v>8269</v>
      </c>
      <c r="O3329" s="10" t="s">
        <v>8312</v>
      </c>
      <c r="P3329" t="s">
        <v>8313</v>
      </c>
      <c r="Q3329" s="15">
        <f t="shared" si="153"/>
        <v>41861.524837962963</v>
      </c>
      <c r="R3329" s="17">
        <f t="shared" si="154"/>
        <v>41891.524837962963</v>
      </c>
      <c r="S3329">
        <f t="shared" si="155"/>
        <v>2014</v>
      </c>
    </row>
    <row r="3330" spans="1:19" ht="60" x14ac:dyDescent="0.25">
      <c r="A3330">
        <v>3444</v>
      </c>
      <c r="B3330" s="3" t="s">
        <v>3443</v>
      </c>
      <c r="C3330" s="3" t="s">
        <v>7554</v>
      </c>
      <c r="D3330" s="6">
        <v>300</v>
      </c>
      <c r="E3330" s="8">
        <v>867</v>
      </c>
      <c r="F3330" t="s">
        <v>8218</v>
      </c>
      <c r="G3330" t="s">
        <v>8225</v>
      </c>
      <c r="H3330" t="s">
        <v>8247</v>
      </c>
      <c r="I3330">
        <v>1465394340</v>
      </c>
      <c r="J3330">
        <v>1464677986</v>
      </c>
      <c r="K3330" t="b">
        <v>0</v>
      </c>
      <c r="L3330">
        <v>20</v>
      </c>
      <c r="M3330" t="b">
        <v>1</v>
      </c>
      <c r="N3330" t="s">
        <v>8269</v>
      </c>
      <c r="O3330" s="10" t="s">
        <v>8312</v>
      </c>
      <c r="P3330" t="s">
        <v>8313</v>
      </c>
      <c r="Q3330" s="15">
        <f t="shared" ref="Q3330:Q3393" si="156">(((J3330/60)/60)/24)+DATE(1970,1,1)</f>
        <v>42521.291504629626</v>
      </c>
      <c r="R3330" s="17">
        <f t="shared" ref="R3330:R3393" si="157">(((I3330/60)/60)/24)+DATE(1970,1,1)</f>
        <v>42529.582638888889</v>
      </c>
      <c r="S3330">
        <f t="shared" ref="S3330:S3393" si="158">YEAR(Q:Q)</f>
        <v>2016</v>
      </c>
    </row>
    <row r="3331" spans="1:19" ht="45" x14ac:dyDescent="0.25">
      <c r="A3331">
        <v>3445</v>
      </c>
      <c r="B3331" s="3" t="s">
        <v>3444</v>
      </c>
      <c r="C3331" s="3" t="s">
        <v>7555</v>
      </c>
      <c r="D3331" s="6">
        <v>2000</v>
      </c>
      <c r="E3331" s="8">
        <v>2000</v>
      </c>
      <c r="F3331" t="s">
        <v>8218</v>
      </c>
      <c r="G3331" t="s">
        <v>8224</v>
      </c>
      <c r="H3331" t="s">
        <v>8246</v>
      </c>
      <c r="I3331">
        <v>1445604236</v>
      </c>
      <c r="J3331">
        <v>1443185036</v>
      </c>
      <c r="K3331" t="b">
        <v>0</v>
      </c>
      <c r="L3331">
        <v>31</v>
      </c>
      <c r="M3331" t="b">
        <v>1</v>
      </c>
      <c r="N3331" t="s">
        <v>8269</v>
      </c>
      <c r="O3331" s="10" t="s">
        <v>8312</v>
      </c>
      <c r="P3331" t="s">
        <v>8313</v>
      </c>
      <c r="Q3331" s="15">
        <f t="shared" si="156"/>
        <v>42272.530509259261</v>
      </c>
      <c r="R3331" s="17">
        <f t="shared" si="157"/>
        <v>42300.530509259261</v>
      </c>
      <c r="S3331">
        <f t="shared" si="158"/>
        <v>2015</v>
      </c>
    </row>
    <row r="3332" spans="1:19" ht="60" x14ac:dyDescent="0.25">
      <c r="A3332">
        <v>3446</v>
      </c>
      <c r="B3332" s="3" t="s">
        <v>3445</v>
      </c>
      <c r="C3332" s="3" t="s">
        <v>7556</v>
      </c>
      <c r="D3332" s="6">
        <v>1000</v>
      </c>
      <c r="E3332" s="8">
        <v>1082</v>
      </c>
      <c r="F3332" t="s">
        <v>8218</v>
      </c>
      <c r="G3332" t="s">
        <v>8224</v>
      </c>
      <c r="H3332" t="s">
        <v>8246</v>
      </c>
      <c r="I3332">
        <v>1423138800</v>
      </c>
      <c r="J3332">
        <v>1421092725</v>
      </c>
      <c r="K3332" t="b">
        <v>0</v>
      </c>
      <c r="L3332">
        <v>25</v>
      </c>
      <c r="M3332" t="b">
        <v>1</v>
      </c>
      <c r="N3332" t="s">
        <v>8269</v>
      </c>
      <c r="O3332" s="10" t="s">
        <v>8312</v>
      </c>
      <c r="P3332" t="s">
        <v>8313</v>
      </c>
      <c r="Q3332" s="15">
        <f t="shared" si="156"/>
        <v>42016.832465277781</v>
      </c>
      <c r="R3332" s="17">
        <f t="shared" si="157"/>
        <v>42040.513888888891</v>
      </c>
      <c r="S3332">
        <f t="shared" si="158"/>
        <v>2015</v>
      </c>
    </row>
    <row r="3333" spans="1:19" ht="30" x14ac:dyDescent="0.25">
      <c r="A3333">
        <v>3447</v>
      </c>
      <c r="B3333" s="3" t="s">
        <v>3446</v>
      </c>
      <c r="C3333" s="3" t="s">
        <v>7557</v>
      </c>
      <c r="D3333" s="6">
        <v>1000</v>
      </c>
      <c r="E3333" s="8">
        <v>1078</v>
      </c>
      <c r="F3333" t="s">
        <v>8218</v>
      </c>
      <c r="G3333" t="s">
        <v>8223</v>
      </c>
      <c r="H3333" t="s">
        <v>8245</v>
      </c>
      <c r="I3333">
        <v>1458332412</v>
      </c>
      <c r="J3333">
        <v>1454448012</v>
      </c>
      <c r="K3333" t="b">
        <v>0</v>
      </c>
      <c r="L3333">
        <v>14</v>
      </c>
      <c r="M3333" t="b">
        <v>1</v>
      </c>
      <c r="N3333" t="s">
        <v>8269</v>
      </c>
      <c r="O3333" s="10" t="s">
        <v>8312</v>
      </c>
      <c r="P3333" t="s">
        <v>8313</v>
      </c>
      <c r="Q3333" s="15">
        <f t="shared" si="156"/>
        <v>42402.889027777783</v>
      </c>
      <c r="R3333" s="17">
        <f t="shared" si="157"/>
        <v>42447.847361111111</v>
      </c>
      <c r="S3333">
        <f t="shared" si="158"/>
        <v>2016</v>
      </c>
    </row>
    <row r="3334" spans="1:19" ht="45" x14ac:dyDescent="0.25">
      <c r="A3334">
        <v>3448</v>
      </c>
      <c r="B3334" s="3" t="s">
        <v>3447</v>
      </c>
      <c r="C3334" s="3" t="s">
        <v>7558</v>
      </c>
      <c r="D3334" s="6">
        <v>2100</v>
      </c>
      <c r="E3334" s="8">
        <v>2305</v>
      </c>
      <c r="F3334" t="s">
        <v>8218</v>
      </c>
      <c r="G3334" t="s">
        <v>8223</v>
      </c>
      <c r="H3334" t="s">
        <v>8245</v>
      </c>
      <c r="I3334">
        <v>1418784689</v>
      </c>
      <c r="J3334">
        <v>1416192689</v>
      </c>
      <c r="K3334" t="b">
        <v>0</v>
      </c>
      <c r="L3334">
        <v>45</v>
      </c>
      <c r="M3334" t="b">
        <v>1</v>
      </c>
      <c r="N3334" t="s">
        <v>8269</v>
      </c>
      <c r="O3334" s="10" t="s">
        <v>8312</v>
      </c>
      <c r="P3334" t="s">
        <v>8313</v>
      </c>
      <c r="Q3334" s="15">
        <f t="shared" si="156"/>
        <v>41960.119085648148</v>
      </c>
      <c r="R3334" s="17">
        <f t="shared" si="157"/>
        <v>41990.119085648148</v>
      </c>
      <c r="S3334">
        <f t="shared" si="158"/>
        <v>2014</v>
      </c>
    </row>
    <row r="3335" spans="1:19" ht="45" x14ac:dyDescent="0.25">
      <c r="A3335">
        <v>3449</v>
      </c>
      <c r="B3335" s="3" t="s">
        <v>3448</v>
      </c>
      <c r="C3335" s="3" t="s">
        <v>7559</v>
      </c>
      <c r="D3335" s="6">
        <v>800</v>
      </c>
      <c r="E3335" s="8">
        <v>1365</v>
      </c>
      <c r="F3335" t="s">
        <v>8218</v>
      </c>
      <c r="G3335" t="s">
        <v>8223</v>
      </c>
      <c r="H3335" t="s">
        <v>8245</v>
      </c>
      <c r="I3335">
        <v>1468036800</v>
      </c>
      <c r="J3335">
        <v>1465607738</v>
      </c>
      <c r="K3335" t="b">
        <v>0</v>
      </c>
      <c r="L3335">
        <v>20</v>
      </c>
      <c r="M3335" t="b">
        <v>1</v>
      </c>
      <c r="N3335" t="s">
        <v>8269</v>
      </c>
      <c r="O3335" s="10" t="s">
        <v>8312</v>
      </c>
      <c r="P3335" t="s">
        <v>8313</v>
      </c>
      <c r="Q3335" s="15">
        <f t="shared" si="156"/>
        <v>42532.052523148144</v>
      </c>
      <c r="R3335" s="17">
        <f t="shared" si="157"/>
        <v>42560.166666666672</v>
      </c>
      <c r="S3335">
        <f t="shared" si="158"/>
        <v>2016</v>
      </c>
    </row>
    <row r="3336" spans="1:19" ht="60" x14ac:dyDescent="0.25">
      <c r="A3336">
        <v>3450</v>
      </c>
      <c r="B3336" s="3" t="s">
        <v>3449</v>
      </c>
      <c r="C3336" s="3" t="s">
        <v>7560</v>
      </c>
      <c r="D3336" s="6">
        <v>500</v>
      </c>
      <c r="E3336" s="8">
        <v>760</v>
      </c>
      <c r="F3336" t="s">
        <v>8218</v>
      </c>
      <c r="G3336" t="s">
        <v>8224</v>
      </c>
      <c r="H3336" t="s">
        <v>8246</v>
      </c>
      <c r="I3336">
        <v>1427990071</v>
      </c>
      <c r="J3336">
        <v>1422809671</v>
      </c>
      <c r="K3336" t="b">
        <v>0</v>
      </c>
      <c r="L3336">
        <v>39</v>
      </c>
      <c r="M3336" t="b">
        <v>1</v>
      </c>
      <c r="N3336" t="s">
        <v>8269</v>
      </c>
      <c r="O3336" s="10" t="s">
        <v>8312</v>
      </c>
      <c r="P3336" t="s">
        <v>8313</v>
      </c>
      <c r="Q3336" s="15">
        <f t="shared" si="156"/>
        <v>42036.704525462963</v>
      </c>
      <c r="R3336" s="17">
        <f t="shared" si="157"/>
        <v>42096.662858796291</v>
      </c>
      <c r="S3336">
        <f t="shared" si="158"/>
        <v>2015</v>
      </c>
    </row>
    <row r="3337" spans="1:19" ht="60" x14ac:dyDescent="0.25">
      <c r="A3337">
        <v>3451</v>
      </c>
      <c r="B3337" s="3" t="s">
        <v>3450</v>
      </c>
      <c r="C3337" s="3" t="s">
        <v>7561</v>
      </c>
      <c r="D3337" s="6">
        <v>650</v>
      </c>
      <c r="E3337" s="8">
        <v>658</v>
      </c>
      <c r="F3337" t="s">
        <v>8218</v>
      </c>
      <c r="G3337" t="s">
        <v>8223</v>
      </c>
      <c r="H3337" t="s">
        <v>8245</v>
      </c>
      <c r="I3337">
        <v>1429636927</v>
      </c>
      <c r="J3337">
        <v>1427304127</v>
      </c>
      <c r="K3337" t="b">
        <v>0</v>
      </c>
      <c r="L3337">
        <v>16</v>
      </c>
      <c r="M3337" t="b">
        <v>1</v>
      </c>
      <c r="N3337" t="s">
        <v>8269</v>
      </c>
      <c r="O3337" s="10" t="s">
        <v>8312</v>
      </c>
      <c r="P3337" t="s">
        <v>8313</v>
      </c>
      <c r="Q3337" s="15">
        <f t="shared" si="156"/>
        <v>42088.723692129628</v>
      </c>
      <c r="R3337" s="17">
        <f t="shared" si="157"/>
        <v>42115.723692129628</v>
      </c>
      <c r="S3337">
        <f t="shared" si="158"/>
        <v>2015</v>
      </c>
    </row>
    <row r="3338" spans="1:19" ht="60" x14ac:dyDescent="0.25">
      <c r="A3338">
        <v>3452</v>
      </c>
      <c r="B3338" s="3" t="s">
        <v>3451</v>
      </c>
      <c r="C3338" s="3" t="s">
        <v>7562</v>
      </c>
      <c r="D3338" s="6">
        <v>1000</v>
      </c>
      <c r="E3338" s="8">
        <v>1532</v>
      </c>
      <c r="F3338" t="s">
        <v>8218</v>
      </c>
      <c r="G3338" t="s">
        <v>8223</v>
      </c>
      <c r="H3338" t="s">
        <v>8245</v>
      </c>
      <c r="I3338">
        <v>1406087940</v>
      </c>
      <c r="J3338">
        <v>1404141626</v>
      </c>
      <c r="K3338" t="b">
        <v>0</v>
      </c>
      <c r="L3338">
        <v>37</v>
      </c>
      <c r="M3338" t="b">
        <v>1</v>
      </c>
      <c r="N3338" t="s">
        <v>8269</v>
      </c>
      <c r="O3338" s="10" t="s">
        <v>8312</v>
      </c>
      <c r="P3338" t="s">
        <v>8313</v>
      </c>
      <c r="Q3338" s="15">
        <f t="shared" si="156"/>
        <v>41820.639189814814</v>
      </c>
      <c r="R3338" s="17">
        <f t="shared" si="157"/>
        <v>41843.165972222225</v>
      </c>
      <c r="S3338">
        <f t="shared" si="158"/>
        <v>2014</v>
      </c>
    </row>
    <row r="3339" spans="1:19" ht="45" x14ac:dyDescent="0.25">
      <c r="A3339">
        <v>3453</v>
      </c>
      <c r="B3339" s="3" t="s">
        <v>3452</v>
      </c>
      <c r="C3339" s="3" t="s">
        <v>7563</v>
      </c>
      <c r="D3339" s="6">
        <v>300</v>
      </c>
      <c r="E3339" s="8">
        <v>385</v>
      </c>
      <c r="F3339" t="s">
        <v>8218</v>
      </c>
      <c r="G3339" t="s">
        <v>8224</v>
      </c>
      <c r="H3339" t="s">
        <v>8246</v>
      </c>
      <c r="I3339">
        <v>1471130956</v>
      </c>
      <c r="J3339">
        <v>1465946956</v>
      </c>
      <c r="K3339" t="b">
        <v>0</v>
      </c>
      <c r="L3339">
        <v>14</v>
      </c>
      <c r="M3339" t="b">
        <v>1</v>
      </c>
      <c r="N3339" t="s">
        <v>8269</v>
      </c>
      <c r="O3339" s="10" t="s">
        <v>8312</v>
      </c>
      <c r="P3339" t="s">
        <v>8313</v>
      </c>
      <c r="Q3339" s="15">
        <f t="shared" si="156"/>
        <v>42535.97865740741</v>
      </c>
      <c r="R3339" s="17">
        <f t="shared" si="157"/>
        <v>42595.97865740741</v>
      </c>
      <c r="S3339">
        <f t="shared" si="158"/>
        <v>2016</v>
      </c>
    </row>
    <row r="3340" spans="1:19" ht="60" x14ac:dyDescent="0.25">
      <c r="A3340">
        <v>3454</v>
      </c>
      <c r="B3340" s="3" t="s">
        <v>3453</v>
      </c>
      <c r="C3340" s="3" t="s">
        <v>7564</v>
      </c>
      <c r="D3340" s="6">
        <v>700</v>
      </c>
      <c r="E3340" s="8">
        <v>705</v>
      </c>
      <c r="F3340" t="s">
        <v>8218</v>
      </c>
      <c r="G3340" t="s">
        <v>8224</v>
      </c>
      <c r="H3340" t="s">
        <v>8246</v>
      </c>
      <c r="I3340">
        <v>1406825159</v>
      </c>
      <c r="J3340">
        <v>1404233159</v>
      </c>
      <c r="K3340" t="b">
        <v>0</v>
      </c>
      <c r="L3340">
        <v>21</v>
      </c>
      <c r="M3340" t="b">
        <v>1</v>
      </c>
      <c r="N3340" t="s">
        <v>8269</v>
      </c>
      <c r="O3340" s="10" t="s">
        <v>8312</v>
      </c>
      <c r="P3340" t="s">
        <v>8313</v>
      </c>
      <c r="Q3340" s="15">
        <f t="shared" si="156"/>
        <v>41821.698599537034</v>
      </c>
      <c r="R3340" s="17">
        <f t="shared" si="157"/>
        <v>41851.698599537034</v>
      </c>
      <c r="S3340">
        <f t="shared" si="158"/>
        <v>2014</v>
      </c>
    </row>
    <row r="3341" spans="1:19" ht="60" x14ac:dyDescent="0.25">
      <c r="A3341">
        <v>3455</v>
      </c>
      <c r="B3341" s="3" t="s">
        <v>3454</v>
      </c>
      <c r="C3341" s="3" t="s">
        <v>7565</v>
      </c>
      <c r="D3341" s="6">
        <v>10000</v>
      </c>
      <c r="E3341" s="8">
        <v>10065</v>
      </c>
      <c r="F3341" t="s">
        <v>8218</v>
      </c>
      <c r="G3341" t="s">
        <v>8223</v>
      </c>
      <c r="H3341" t="s">
        <v>8245</v>
      </c>
      <c r="I3341">
        <v>1476381627</v>
      </c>
      <c r="J3341">
        <v>1473789627</v>
      </c>
      <c r="K3341" t="b">
        <v>0</v>
      </c>
      <c r="L3341">
        <v>69</v>
      </c>
      <c r="M3341" t="b">
        <v>1</v>
      </c>
      <c r="N3341" t="s">
        <v>8269</v>
      </c>
      <c r="O3341" s="10" t="s">
        <v>8312</v>
      </c>
      <c r="P3341" t="s">
        <v>8313</v>
      </c>
      <c r="Q3341" s="15">
        <f t="shared" si="156"/>
        <v>42626.7503125</v>
      </c>
      <c r="R3341" s="17">
        <f t="shared" si="157"/>
        <v>42656.7503125</v>
      </c>
      <c r="S3341">
        <f t="shared" si="158"/>
        <v>2016</v>
      </c>
    </row>
    <row r="3342" spans="1:19" ht="60" x14ac:dyDescent="0.25">
      <c r="A3342">
        <v>3456</v>
      </c>
      <c r="B3342" s="3" t="s">
        <v>3455</v>
      </c>
      <c r="C3342" s="3" t="s">
        <v>7566</v>
      </c>
      <c r="D3342" s="6">
        <v>3000</v>
      </c>
      <c r="E3342" s="8">
        <v>5739</v>
      </c>
      <c r="F3342" t="s">
        <v>8218</v>
      </c>
      <c r="G3342" t="s">
        <v>8223</v>
      </c>
      <c r="H3342" t="s">
        <v>8245</v>
      </c>
      <c r="I3342">
        <v>1406876340</v>
      </c>
      <c r="J3342">
        <v>1404190567</v>
      </c>
      <c r="K3342" t="b">
        <v>0</v>
      </c>
      <c r="L3342">
        <v>16</v>
      </c>
      <c r="M3342" t="b">
        <v>1</v>
      </c>
      <c r="N3342" t="s">
        <v>8269</v>
      </c>
      <c r="O3342" s="10" t="s">
        <v>8312</v>
      </c>
      <c r="P3342" t="s">
        <v>8313</v>
      </c>
      <c r="Q3342" s="15">
        <f t="shared" si="156"/>
        <v>41821.205636574072</v>
      </c>
      <c r="R3342" s="17">
        <f t="shared" si="157"/>
        <v>41852.290972222225</v>
      </c>
      <c r="S3342">
        <f t="shared" si="158"/>
        <v>2014</v>
      </c>
    </row>
    <row r="3343" spans="1:19" ht="30" x14ac:dyDescent="0.25">
      <c r="A3343">
        <v>3457</v>
      </c>
      <c r="B3343" s="3" t="s">
        <v>3456</v>
      </c>
      <c r="C3343" s="3" t="s">
        <v>7567</v>
      </c>
      <c r="D3343" s="6">
        <v>2000</v>
      </c>
      <c r="E3343" s="8">
        <v>2804</v>
      </c>
      <c r="F3343" t="s">
        <v>8218</v>
      </c>
      <c r="G3343" t="s">
        <v>8223</v>
      </c>
      <c r="H3343" t="s">
        <v>8245</v>
      </c>
      <c r="I3343">
        <v>1423720740</v>
      </c>
      <c r="J3343">
        <v>1421081857</v>
      </c>
      <c r="K3343" t="b">
        <v>0</v>
      </c>
      <c r="L3343">
        <v>55</v>
      </c>
      <c r="M3343" t="b">
        <v>1</v>
      </c>
      <c r="N3343" t="s">
        <v>8269</v>
      </c>
      <c r="O3343" s="10" t="s">
        <v>8312</v>
      </c>
      <c r="P3343" t="s">
        <v>8313</v>
      </c>
      <c r="Q3343" s="15">
        <f t="shared" si="156"/>
        <v>42016.706678240742</v>
      </c>
      <c r="R3343" s="17">
        <f t="shared" si="157"/>
        <v>42047.249305555553</v>
      </c>
      <c r="S3343">
        <f t="shared" si="158"/>
        <v>2015</v>
      </c>
    </row>
    <row r="3344" spans="1:19" ht="60" x14ac:dyDescent="0.25">
      <c r="A3344">
        <v>3458</v>
      </c>
      <c r="B3344" s="3" t="s">
        <v>3457</v>
      </c>
      <c r="C3344" s="3" t="s">
        <v>7568</v>
      </c>
      <c r="D3344" s="6">
        <v>978</v>
      </c>
      <c r="E3344" s="8">
        <v>1216</v>
      </c>
      <c r="F3344" t="s">
        <v>8218</v>
      </c>
      <c r="G3344" t="s">
        <v>8223</v>
      </c>
      <c r="H3344" t="s">
        <v>8245</v>
      </c>
      <c r="I3344">
        <v>1422937620</v>
      </c>
      <c r="J3344">
        <v>1420606303</v>
      </c>
      <c r="K3344" t="b">
        <v>0</v>
      </c>
      <c r="L3344">
        <v>27</v>
      </c>
      <c r="M3344" t="b">
        <v>1</v>
      </c>
      <c r="N3344" t="s">
        <v>8269</v>
      </c>
      <c r="O3344" s="10" t="s">
        <v>8312</v>
      </c>
      <c r="P3344" t="s">
        <v>8313</v>
      </c>
      <c r="Q3344" s="15">
        <f t="shared" si="156"/>
        <v>42011.202581018515</v>
      </c>
      <c r="R3344" s="17">
        <f t="shared" si="157"/>
        <v>42038.185416666667</v>
      </c>
      <c r="S3344">
        <f t="shared" si="158"/>
        <v>2015</v>
      </c>
    </row>
    <row r="3345" spans="1:19" ht="60" x14ac:dyDescent="0.25">
      <c r="A3345">
        <v>3459</v>
      </c>
      <c r="B3345" s="3" t="s">
        <v>3458</v>
      </c>
      <c r="C3345" s="3" t="s">
        <v>7569</v>
      </c>
      <c r="D3345" s="6">
        <v>500</v>
      </c>
      <c r="E3345" s="8">
        <v>631</v>
      </c>
      <c r="F3345" t="s">
        <v>8218</v>
      </c>
      <c r="G3345" t="s">
        <v>8224</v>
      </c>
      <c r="H3345" t="s">
        <v>8246</v>
      </c>
      <c r="I3345">
        <v>1463743860</v>
      </c>
      <c r="J3345">
        <v>1461151860</v>
      </c>
      <c r="K3345" t="b">
        <v>0</v>
      </c>
      <c r="L3345">
        <v>36</v>
      </c>
      <c r="M3345" t="b">
        <v>1</v>
      </c>
      <c r="N3345" t="s">
        <v>8269</v>
      </c>
      <c r="O3345" s="10" t="s">
        <v>8312</v>
      </c>
      <c r="P3345" t="s">
        <v>8313</v>
      </c>
      <c r="Q3345" s="15">
        <f t="shared" si="156"/>
        <v>42480.479861111111</v>
      </c>
      <c r="R3345" s="17">
        <f t="shared" si="157"/>
        <v>42510.479861111111</v>
      </c>
      <c r="S3345">
        <f t="shared" si="158"/>
        <v>2016</v>
      </c>
    </row>
    <row r="3346" spans="1:19" ht="45" x14ac:dyDescent="0.25">
      <c r="A3346">
        <v>3460</v>
      </c>
      <c r="B3346" s="3" t="s">
        <v>3459</v>
      </c>
      <c r="C3346" s="3" t="s">
        <v>7570</v>
      </c>
      <c r="D3346" s="6">
        <v>500</v>
      </c>
      <c r="E3346" s="8">
        <v>950</v>
      </c>
      <c r="F3346" t="s">
        <v>8218</v>
      </c>
      <c r="G3346" t="s">
        <v>8224</v>
      </c>
      <c r="H3346" t="s">
        <v>8246</v>
      </c>
      <c r="I3346">
        <v>1408106352</v>
      </c>
      <c r="J3346">
        <v>1406896752</v>
      </c>
      <c r="K3346" t="b">
        <v>0</v>
      </c>
      <c r="L3346">
        <v>19</v>
      </c>
      <c r="M3346" t="b">
        <v>1</v>
      </c>
      <c r="N3346" t="s">
        <v>8269</v>
      </c>
      <c r="O3346" s="10" t="s">
        <v>8312</v>
      </c>
      <c r="P3346" t="s">
        <v>8313</v>
      </c>
      <c r="Q3346" s="15">
        <f t="shared" si="156"/>
        <v>41852.527222222219</v>
      </c>
      <c r="R3346" s="17">
        <f t="shared" si="157"/>
        <v>41866.527222222219</v>
      </c>
      <c r="S3346">
        <f t="shared" si="158"/>
        <v>2014</v>
      </c>
    </row>
    <row r="3347" spans="1:19" ht="60" x14ac:dyDescent="0.25">
      <c r="A3347">
        <v>3461</v>
      </c>
      <c r="B3347" s="3" t="s">
        <v>3460</v>
      </c>
      <c r="C3347" s="3" t="s">
        <v>7571</v>
      </c>
      <c r="D3347" s="6">
        <v>500</v>
      </c>
      <c r="E3347" s="8">
        <v>695</v>
      </c>
      <c r="F3347" t="s">
        <v>8218</v>
      </c>
      <c r="G3347" t="s">
        <v>8223</v>
      </c>
      <c r="H3347" t="s">
        <v>8245</v>
      </c>
      <c r="I3347">
        <v>1477710000</v>
      </c>
      <c r="J3347">
        <v>1475248279</v>
      </c>
      <c r="K3347" t="b">
        <v>0</v>
      </c>
      <c r="L3347">
        <v>12</v>
      </c>
      <c r="M3347" t="b">
        <v>1</v>
      </c>
      <c r="N3347" t="s">
        <v>8269</v>
      </c>
      <c r="O3347" s="10" t="s">
        <v>8312</v>
      </c>
      <c r="P3347" t="s">
        <v>8313</v>
      </c>
      <c r="Q3347" s="15">
        <f t="shared" si="156"/>
        <v>42643.632858796293</v>
      </c>
      <c r="R3347" s="17">
        <f t="shared" si="157"/>
        <v>42672.125</v>
      </c>
      <c r="S3347">
        <f t="shared" si="158"/>
        <v>2016</v>
      </c>
    </row>
    <row r="3348" spans="1:19" ht="45" x14ac:dyDescent="0.25">
      <c r="A3348">
        <v>3462</v>
      </c>
      <c r="B3348" s="3" t="s">
        <v>3461</v>
      </c>
      <c r="C3348" s="3" t="s">
        <v>7572</v>
      </c>
      <c r="D3348" s="6">
        <v>250</v>
      </c>
      <c r="E3348" s="8">
        <v>505</v>
      </c>
      <c r="F3348" t="s">
        <v>8218</v>
      </c>
      <c r="G3348" t="s">
        <v>8223</v>
      </c>
      <c r="H3348" t="s">
        <v>8245</v>
      </c>
      <c r="I3348">
        <v>1436551200</v>
      </c>
      <c r="J3348">
        <v>1435181628</v>
      </c>
      <c r="K3348" t="b">
        <v>0</v>
      </c>
      <c r="L3348">
        <v>17</v>
      </c>
      <c r="M3348" t="b">
        <v>1</v>
      </c>
      <c r="N3348" t="s">
        <v>8269</v>
      </c>
      <c r="O3348" s="10" t="s">
        <v>8312</v>
      </c>
      <c r="P3348" t="s">
        <v>8313</v>
      </c>
      <c r="Q3348" s="15">
        <f t="shared" si="156"/>
        <v>42179.898472222223</v>
      </c>
      <c r="R3348" s="17">
        <f t="shared" si="157"/>
        <v>42195.75</v>
      </c>
      <c r="S3348">
        <f t="shared" si="158"/>
        <v>2015</v>
      </c>
    </row>
    <row r="3349" spans="1:19" ht="45" x14ac:dyDescent="0.25">
      <c r="A3349">
        <v>3463</v>
      </c>
      <c r="B3349" s="3" t="s">
        <v>3462</v>
      </c>
      <c r="C3349" s="3" t="s">
        <v>7573</v>
      </c>
      <c r="D3349" s="6">
        <v>10000</v>
      </c>
      <c r="E3349" s="8">
        <v>10338</v>
      </c>
      <c r="F3349" t="s">
        <v>8218</v>
      </c>
      <c r="G3349" t="s">
        <v>8228</v>
      </c>
      <c r="H3349" t="s">
        <v>8250</v>
      </c>
      <c r="I3349">
        <v>1476158340</v>
      </c>
      <c r="J3349">
        <v>1472594585</v>
      </c>
      <c r="K3349" t="b">
        <v>0</v>
      </c>
      <c r="L3349">
        <v>114</v>
      </c>
      <c r="M3349" t="b">
        <v>1</v>
      </c>
      <c r="N3349" t="s">
        <v>8269</v>
      </c>
      <c r="O3349" s="10" t="s">
        <v>8312</v>
      </c>
      <c r="P3349" t="s">
        <v>8313</v>
      </c>
      <c r="Q3349" s="15">
        <f t="shared" si="156"/>
        <v>42612.918807870374</v>
      </c>
      <c r="R3349" s="17">
        <f t="shared" si="157"/>
        <v>42654.165972222225</v>
      </c>
      <c r="S3349">
        <f t="shared" si="158"/>
        <v>2016</v>
      </c>
    </row>
    <row r="3350" spans="1:19" ht="60" x14ac:dyDescent="0.25">
      <c r="A3350">
        <v>3464</v>
      </c>
      <c r="B3350" s="3" t="s">
        <v>3463</v>
      </c>
      <c r="C3350" s="3" t="s">
        <v>7574</v>
      </c>
      <c r="D3350" s="6">
        <v>5000</v>
      </c>
      <c r="E3350" s="8">
        <v>5116.18</v>
      </c>
      <c r="F3350" t="s">
        <v>8218</v>
      </c>
      <c r="G3350" t="s">
        <v>8223</v>
      </c>
      <c r="H3350" t="s">
        <v>8245</v>
      </c>
      <c r="I3350">
        <v>1471921637</v>
      </c>
      <c r="J3350">
        <v>1469329637</v>
      </c>
      <c r="K3350" t="b">
        <v>0</v>
      </c>
      <c r="L3350">
        <v>93</v>
      </c>
      <c r="M3350" t="b">
        <v>1</v>
      </c>
      <c r="N3350" t="s">
        <v>8269</v>
      </c>
      <c r="O3350" s="10" t="s">
        <v>8312</v>
      </c>
      <c r="P3350" t="s">
        <v>8313</v>
      </c>
      <c r="Q3350" s="15">
        <f t="shared" si="156"/>
        <v>42575.130057870367</v>
      </c>
      <c r="R3350" s="17">
        <f t="shared" si="157"/>
        <v>42605.130057870367</v>
      </c>
      <c r="S3350">
        <f t="shared" si="158"/>
        <v>2016</v>
      </c>
    </row>
    <row r="3351" spans="1:19" ht="45" x14ac:dyDescent="0.25">
      <c r="A3351">
        <v>3465</v>
      </c>
      <c r="B3351" s="3" t="s">
        <v>3464</v>
      </c>
      <c r="C3351" s="3" t="s">
        <v>7575</v>
      </c>
      <c r="D3351" s="6">
        <v>2000</v>
      </c>
      <c r="E3351" s="8">
        <v>2060</v>
      </c>
      <c r="F3351" t="s">
        <v>8218</v>
      </c>
      <c r="G3351" t="s">
        <v>8224</v>
      </c>
      <c r="H3351" t="s">
        <v>8246</v>
      </c>
      <c r="I3351">
        <v>1439136000</v>
      </c>
      <c r="J3351">
        <v>1436972472</v>
      </c>
      <c r="K3351" t="b">
        <v>0</v>
      </c>
      <c r="L3351">
        <v>36</v>
      </c>
      <c r="M3351" t="b">
        <v>1</v>
      </c>
      <c r="N3351" t="s">
        <v>8269</v>
      </c>
      <c r="O3351" s="10" t="s">
        <v>8312</v>
      </c>
      <c r="P3351" t="s">
        <v>8313</v>
      </c>
      <c r="Q3351" s="15">
        <f t="shared" si="156"/>
        <v>42200.625833333332</v>
      </c>
      <c r="R3351" s="17">
        <f t="shared" si="157"/>
        <v>42225.666666666672</v>
      </c>
      <c r="S3351">
        <f t="shared" si="158"/>
        <v>2015</v>
      </c>
    </row>
    <row r="3352" spans="1:19" ht="45" x14ac:dyDescent="0.25">
      <c r="A3352">
        <v>3466</v>
      </c>
      <c r="B3352" s="3" t="s">
        <v>3465</v>
      </c>
      <c r="C3352" s="3" t="s">
        <v>7576</v>
      </c>
      <c r="D3352" s="6">
        <v>3500</v>
      </c>
      <c r="E3352" s="8">
        <v>4450</v>
      </c>
      <c r="F3352" t="s">
        <v>8218</v>
      </c>
      <c r="G3352" t="s">
        <v>8223</v>
      </c>
      <c r="H3352" t="s">
        <v>8245</v>
      </c>
      <c r="I3352">
        <v>1461108450</v>
      </c>
      <c r="J3352">
        <v>1455928050</v>
      </c>
      <c r="K3352" t="b">
        <v>0</v>
      </c>
      <c r="L3352">
        <v>61</v>
      </c>
      <c r="M3352" t="b">
        <v>1</v>
      </c>
      <c r="N3352" t="s">
        <v>8269</v>
      </c>
      <c r="O3352" s="10" t="s">
        <v>8312</v>
      </c>
      <c r="P3352" t="s">
        <v>8313</v>
      </c>
      <c r="Q3352" s="15">
        <f t="shared" si="156"/>
        <v>42420.019097222219</v>
      </c>
      <c r="R3352" s="17">
        <f t="shared" si="157"/>
        <v>42479.977430555555</v>
      </c>
      <c r="S3352">
        <f t="shared" si="158"/>
        <v>2016</v>
      </c>
    </row>
    <row r="3353" spans="1:19" ht="15.75" x14ac:dyDescent="0.25">
      <c r="A3353">
        <v>3467</v>
      </c>
      <c r="B3353" s="3" t="s">
        <v>3466</v>
      </c>
      <c r="C3353" s="3" t="s">
        <v>7577</v>
      </c>
      <c r="D3353" s="6">
        <v>3000</v>
      </c>
      <c r="E3353" s="8">
        <v>3030</v>
      </c>
      <c r="F3353" t="s">
        <v>8218</v>
      </c>
      <c r="G3353" t="s">
        <v>8223</v>
      </c>
      <c r="H3353" t="s">
        <v>8245</v>
      </c>
      <c r="I3353">
        <v>1426864032</v>
      </c>
      <c r="J3353">
        <v>1424275632</v>
      </c>
      <c r="K3353" t="b">
        <v>0</v>
      </c>
      <c r="L3353">
        <v>47</v>
      </c>
      <c r="M3353" t="b">
        <v>1</v>
      </c>
      <c r="N3353" t="s">
        <v>8269</v>
      </c>
      <c r="O3353" s="10" t="s">
        <v>8312</v>
      </c>
      <c r="P3353" t="s">
        <v>8313</v>
      </c>
      <c r="Q3353" s="15">
        <f t="shared" si="156"/>
        <v>42053.671666666662</v>
      </c>
      <c r="R3353" s="17">
        <f t="shared" si="157"/>
        <v>42083.630000000005</v>
      </c>
      <c r="S3353">
        <f t="shared" si="158"/>
        <v>2015</v>
      </c>
    </row>
    <row r="3354" spans="1:19" ht="60" x14ac:dyDescent="0.25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 s="10" t="s">
        <v>8312</v>
      </c>
      <c r="P3354" t="s">
        <v>8352</v>
      </c>
      <c r="Q3354" s="15">
        <f t="shared" si="156"/>
        <v>42034.960127314815</v>
      </c>
      <c r="R3354" s="17">
        <f t="shared" si="157"/>
        <v>42064.960127314815</v>
      </c>
      <c r="S3354">
        <f t="shared" si="158"/>
        <v>2015</v>
      </c>
    </row>
    <row r="3355" spans="1:19" ht="60" x14ac:dyDescent="0.25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 s="10" t="s">
        <v>8312</v>
      </c>
      <c r="P3355" t="s">
        <v>8352</v>
      </c>
      <c r="Q3355" s="15">
        <f t="shared" si="156"/>
        <v>42334.803923611107</v>
      </c>
      <c r="R3355" s="17">
        <f t="shared" si="157"/>
        <v>42354.845833333333</v>
      </c>
      <c r="S3355">
        <f t="shared" si="158"/>
        <v>2015</v>
      </c>
    </row>
    <row r="3356" spans="1:19" ht="60" x14ac:dyDescent="0.25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 s="10" t="s">
        <v>8312</v>
      </c>
      <c r="P3356" t="s">
        <v>8352</v>
      </c>
      <c r="Q3356" s="15">
        <f t="shared" si="156"/>
        <v>42077.129398148143</v>
      </c>
      <c r="R3356" s="17">
        <f t="shared" si="157"/>
        <v>42107.129398148143</v>
      </c>
      <c r="S3356">
        <f t="shared" si="158"/>
        <v>2015</v>
      </c>
    </row>
    <row r="3357" spans="1:19" ht="45" x14ac:dyDescent="0.25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 s="10" t="s">
        <v>8312</v>
      </c>
      <c r="P3357" t="s">
        <v>8352</v>
      </c>
      <c r="Q3357" s="15">
        <f t="shared" si="156"/>
        <v>42132.9143287037</v>
      </c>
      <c r="R3357" s="17">
        <f t="shared" si="157"/>
        <v>42162.9143287037</v>
      </c>
      <c r="S3357">
        <f t="shared" si="158"/>
        <v>2015</v>
      </c>
    </row>
    <row r="3358" spans="1:19" ht="60" x14ac:dyDescent="0.25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 s="10" t="s">
        <v>8312</v>
      </c>
      <c r="P3358" t="s">
        <v>8352</v>
      </c>
      <c r="Q3358" s="15">
        <f t="shared" si="156"/>
        <v>42118.139583333337</v>
      </c>
      <c r="R3358" s="17">
        <f t="shared" si="157"/>
        <v>42148.139583333337</v>
      </c>
      <c r="S3358">
        <f t="shared" si="158"/>
        <v>2015</v>
      </c>
    </row>
    <row r="3359" spans="1:19" ht="60" x14ac:dyDescent="0.25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 s="10" t="s">
        <v>8312</v>
      </c>
      <c r="P3359" t="s">
        <v>8352</v>
      </c>
      <c r="Q3359" s="15">
        <f t="shared" si="156"/>
        <v>42567.531157407408</v>
      </c>
      <c r="R3359" s="17">
        <f t="shared" si="157"/>
        <v>42597.531157407408</v>
      </c>
      <c r="S3359">
        <f t="shared" si="158"/>
        <v>2016</v>
      </c>
    </row>
    <row r="3360" spans="1:19" ht="60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 s="10" t="s">
        <v>8312</v>
      </c>
      <c r="P3360" t="s">
        <v>8352</v>
      </c>
      <c r="Q3360" s="15">
        <f t="shared" si="156"/>
        <v>42649.562118055561</v>
      </c>
      <c r="R3360" s="17">
        <f t="shared" si="157"/>
        <v>42698.715972222228</v>
      </c>
      <c r="S3360">
        <f t="shared" si="158"/>
        <v>2016</v>
      </c>
    </row>
    <row r="3361" spans="1:19" ht="60" x14ac:dyDescent="0.25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 s="10" t="s">
        <v>8312</v>
      </c>
      <c r="P3361" t="s">
        <v>8352</v>
      </c>
      <c r="Q3361" s="15">
        <f t="shared" si="156"/>
        <v>42097.649224537032</v>
      </c>
      <c r="R3361" s="17">
        <f t="shared" si="157"/>
        <v>42157.649224537032</v>
      </c>
      <c r="S3361">
        <f t="shared" si="158"/>
        <v>2015</v>
      </c>
    </row>
    <row r="3362" spans="1:19" ht="60" x14ac:dyDescent="0.25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 s="10" t="s">
        <v>8312</v>
      </c>
      <c r="P3362" t="s">
        <v>8352</v>
      </c>
      <c r="Q3362" s="15">
        <f t="shared" si="156"/>
        <v>42297.823113425926</v>
      </c>
      <c r="R3362" s="17">
        <f t="shared" si="157"/>
        <v>42327.864780092597</v>
      </c>
      <c r="S3362">
        <f t="shared" si="158"/>
        <v>2015</v>
      </c>
    </row>
    <row r="3363" spans="1:19" ht="60" x14ac:dyDescent="0.25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 s="10" t="s">
        <v>8312</v>
      </c>
      <c r="P3363" t="s">
        <v>8352</v>
      </c>
      <c r="Q3363" s="15">
        <f t="shared" si="156"/>
        <v>42362.36518518519</v>
      </c>
      <c r="R3363" s="17">
        <f t="shared" si="157"/>
        <v>42392.36518518519</v>
      </c>
      <c r="S3363">
        <f t="shared" si="158"/>
        <v>2015</v>
      </c>
    </row>
    <row r="3364" spans="1:19" ht="60" x14ac:dyDescent="0.25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 s="10" t="s">
        <v>8312</v>
      </c>
      <c r="P3364" t="s">
        <v>8352</v>
      </c>
      <c r="Q3364" s="15">
        <f t="shared" si="156"/>
        <v>42744.416030092587</v>
      </c>
      <c r="R3364" s="17">
        <f t="shared" si="157"/>
        <v>42774.416030092587</v>
      </c>
      <c r="S3364">
        <f t="shared" si="158"/>
        <v>2017</v>
      </c>
    </row>
    <row r="3365" spans="1:19" ht="45" x14ac:dyDescent="0.25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 s="10" t="s">
        <v>8312</v>
      </c>
      <c r="P3365" t="s">
        <v>8352</v>
      </c>
      <c r="Q3365" s="15">
        <f t="shared" si="156"/>
        <v>42122.670069444444</v>
      </c>
      <c r="R3365" s="17">
        <f t="shared" si="157"/>
        <v>42152.665972222225</v>
      </c>
      <c r="S3365">
        <f t="shared" si="158"/>
        <v>2015</v>
      </c>
    </row>
    <row r="3366" spans="1:19" ht="60" x14ac:dyDescent="0.25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 s="10" t="s">
        <v>8312</v>
      </c>
      <c r="P3366" t="s">
        <v>8352</v>
      </c>
      <c r="Q3366" s="15">
        <f t="shared" si="156"/>
        <v>41862.761724537035</v>
      </c>
      <c r="R3366" s="17">
        <f t="shared" si="157"/>
        <v>41914.165972222225</v>
      </c>
      <c r="S3366">
        <f t="shared" si="158"/>
        <v>2014</v>
      </c>
    </row>
    <row r="3367" spans="1:19" ht="60" x14ac:dyDescent="0.25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 s="10" t="s">
        <v>8312</v>
      </c>
      <c r="P3367" t="s">
        <v>8352</v>
      </c>
      <c r="Q3367" s="15">
        <f t="shared" si="156"/>
        <v>42027.832800925928</v>
      </c>
      <c r="R3367" s="17">
        <f t="shared" si="157"/>
        <v>42065.044444444444</v>
      </c>
      <c r="S3367">
        <f t="shared" si="158"/>
        <v>2015</v>
      </c>
    </row>
    <row r="3368" spans="1:19" ht="60" x14ac:dyDescent="0.25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 s="10" t="s">
        <v>8312</v>
      </c>
      <c r="P3368" t="s">
        <v>8352</v>
      </c>
      <c r="Q3368" s="15">
        <f t="shared" si="156"/>
        <v>41953.95821759259</v>
      </c>
      <c r="R3368" s="17">
        <f t="shared" si="157"/>
        <v>42013.95821759259</v>
      </c>
      <c r="S3368">
        <f t="shared" si="158"/>
        <v>2014</v>
      </c>
    </row>
    <row r="3369" spans="1:19" ht="60" x14ac:dyDescent="0.25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 s="10" t="s">
        <v>8312</v>
      </c>
      <c r="P3369" t="s">
        <v>8352</v>
      </c>
      <c r="Q3369" s="15">
        <f t="shared" si="156"/>
        <v>41851.636388888888</v>
      </c>
      <c r="R3369" s="17">
        <f t="shared" si="157"/>
        <v>41911.636388888888</v>
      </c>
      <c r="S3369">
        <f t="shared" si="158"/>
        <v>2014</v>
      </c>
    </row>
    <row r="3370" spans="1:19" ht="45" x14ac:dyDescent="0.25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 s="10" t="s">
        <v>8312</v>
      </c>
      <c r="P3370" t="s">
        <v>8352</v>
      </c>
      <c r="Q3370" s="15">
        <f t="shared" si="156"/>
        <v>42433.650590277779</v>
      </c>
      <c r="R3370" s="17">
        <f t="shared" si="157"/>
        <v>42463.608923611115</v>
      </c>
      <c r="S3370">
        <f t="shared" si="158"/>
        <v>2016</v>
      </c>
    </row>
    <row r="3371" spans="1:19" ht="60" x14ac:dyDescent="0.25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 s="10" t="s">
        <v>8312</v>
      </c>
      <c r="P3371" t="s">
        <v>8352</v>
      </c>
      <c r="Q3371" s="15">
        <f t="shared" si="156"/>
        <v>42460.374305555553</v>
      </c>
      <c r="R3371" s="17">
        <f t="shared" si="157"/>
        <v>42510.374305555553</v>
      </c>
      <c r="S3371">
        <f t="shared" si="158"/>
        <v>2016</v>
      </c>
    </row>
    <row r="3372" spans="1:19" ht="60" x14ac:dyDescent="0.25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 s="10" t="s">
        <v>8312</v>
      </c>
      <c r="P3372" t="s">
        <v>8352</v>
      </c>
      <c r="Q3372" s="15">
        <f t="shared" si="156"/>
        <v>41829.935717592591</v>
      </c>
      <c r="R3372" s="17">
        <f t="shared" si="157"/>
        <v>41859.935717592591</v>
      </c>
      <c r="S3372">
        <f t="shared" si="158"/>
        <v>2014</v>
      </c>
    </row>
    <row r="3373" spans="1:19" ht="45" x14ac:dyDescent="0.25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 s="10" t="s">
        <v>8312</v>
      </c>
      <c r="P3373" t="s">
        <v>8352</v>
      </c>
      <c r="Q3373" s="15">
        <f t="shared" si="156"/>
        <v>42245.274699074071</v>
      </c>
      <c r="R3373" s="17">
        <f t="shared" si="157"/>
        <v>42275.274699074071</v>
      </c>
      <c r="S3373">
        <f t="shared" si="158"/>
        <v>2015</v>
      </c>
    </row>
    <row r="3374" spans="1:19" ht="15.75" x14ac:dyDescent="0.25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 s="10" t="s">
        <v>8312</v>
      </c>
      <c r="P3374" t="s">
        <v>8352</v>
      </c>
      <c r="Q3374" s="15">
        <f t="shared" si="156"/>
        <v>41834.784120370372</v>
      </c>
      <c r="R3374" s="17">
        <f t="shared" si="157"/>
        <v>41864.784120370372</v>
      </c>
      <c r="S3374">
        <f t="shared" si="158"/>
        <v>2014</v>
      </c>
    </row>
    <row r="3375" spans="1:19" ht="60" x14ac:dyDescent="0.25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 s="10" t="s">
        <v>8312</v>
      </c>
      <c r="P3375" t="s">
        <v>8352</v>
      </c>
      <c r="Q3375" s="15">
        <f t="shared" si="156"/>
        <v>42248.535787037035</v>
      </c>
      <c r="R3375" s="17">
        <f t="shared" si="157"/>
        <v>42277.75</v>
      </c>
      <c r="S3375">
        <f t="shared" si="158"/>
        <v>2015</v>
      </c>
    </row>
    <row r="3376" spans="1:19" ht="45" x14ac:dyDescent="0.25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 s="10" t="s">
        <v>8312</v>
      </c>
      <c r="P3376" t="s">
        <v>8352</v>
      </c>
      <c r="Q3376" s="15">
        <f t="shared" si="156"/>
        <v>42630.922893518517</v>
      </c>
      <c r="R3376" s="17">
        <f t="shared" si="157"/>
        <v>42665.922893518517</v>
      </c>
      <c r="S3376">
        <f t="shared" si="158"/>
        <v>2016</v>
      </c>
    </row>
    <row r="3377" spans="1:19" ht="30" x14ac:dyDescent="0.25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 s="10" t="s">
        <v>8312</v>
      </c>
      <c r="P3377" t="s">
        <v>8352</v>
      </c>
      <c r="Q3377" s="15">
        <f t="shared" si="156"/>
        <v>42299.130162037036</v>
      </c>
      <c r="R3377" s="17">
        <f t="shared" si="157"/>
        <v>42330.290972222225</v>
      </c>
      <c r="S3377">
        <f t="shared" si="158"/>
        <v>2015</v>
      </c>
    </row>
    <row r="3378" spans="1:19" ht="60" x14ac:dyDescent="0.25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 s="10" t="s">
        <v>8312</v>
      </c>
      <c r="P3378" t="s">
        <v>8352</v>
      </c>
      <c r="Q3378" s="15">
        <f t="shared" si="156"/>
        <v>41825.055231481485</v>
      </c>
      <c r="R3378" s="17">
        <f t="shared" si="157"/>
        <v>41850.055231481485</v>
      </c>
      <c r="S3378">
        <f t="shared" si="158"/>
        <v>2014</v>
      </c>
    </row>
    <row r="3379" spans="1:19" ht="45" x14ac:dyDescent="0.25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 s="10" t="s">
        <v>8312</v>
      </c>
      <c r="P3379" t="s">
        <v>8352</v>
      </c>
      <c r="Q3379" s="15">
        <f t="shared" si="156"/>
        <v>42531.228437500002</v>
      </c>
      <c r="R3379" s="17">
        <f t="shared" si="157"/>
        <v>42561.228437500002</v>
      </c>
      <c r="S3379">
        <f t="shared" si="158"/>
        <v>2016</v>
      </c>
    </row>
    <row r="3380" spans="1:19" ht="60" x14ac:dyDescent="0.25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 s="10" t="s">
        <v>8312</v>
      </c>
      <c r="P3380" t="s">
        <v>8352</v>
      </c>
      <c r="Q3380" s="15">
        <f t="shared" si="156"/>
        <v>42226.938414351855</v>
      </c>
      <c r="R3380" s="17">
        <f t="shared" si="157"/>
        <v>42256.938414351855</v>
      </c>
      <c r="S3380">
        <f t="shared" si="158"/>
        <v>2015</v>
      </c>
    </row>
    <row r="3381" spans="1:19" ht="60" x14ac:dyDescent="0.25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 s="10" t="s">
        <v>8312</v>
      </c>
      <c r="P3381" t="s">
        <v>8352</v>
      </c>
      <c r="Q3381" s="15">
        <f t="shared" si="156"/>
        <v>42263.691574074073</v>
      </c>
      <c r="R3381" s="17">
        <f t="shared" si="157"/>
        <v>42293.691574074073</v>
      </c>
      <c r="S3381">
        <f t="shared" si="158"/>
        <v>2015</v>
      </c>
    </row>
    <row r="3382" spans="1:19" ht="60" x14ac:dyDescent="0.25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 s="10" t="s">
        <v>8312</v>
      </c>
      <c r="P3382" t="s">
        <v>8352</v>
      </c>
      <c r="Q3382" s="15">
        <f t="shared" si="156"/>
        <v>41957.833726851852</v>
      </c>
      <c r="R3382" s="17">
        <f t="shared" si="157"/>
        <v>41987.833726851852</v>
      </c>
      <c r="S3382">
        <f t="shared" si="158"/>
        <v>2014</v>
      </c>
    </row>
    <row r="3383" spans="1:19" ht="45" x14ac:dyDescent="0.25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 s="10" t="s">
        <v>8312</v>
      </c>
      <c r="P3383" t="s">
        <v>8352</v>
      </c>
      <c r="Q3383" s="15">
        <f t="shared" si="156"/>
        <v>42690.733437499999</v>
      </c>
      <c r="R3383" s="17">
        <f t="shared" si="157"/>
        <v>42711.733437499999</v>
      </c>
      <c r="S3383">
        <f t="shared" si="158"/>
        <v>2016</v>
      </c>
    </row>
    <row r="3384" spans="1:19" ht="45" x14ac:dyDescent="0.25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 s="10" t="s">
        <v>8312</v>
      </c>
      <c r="P3384" t="s">
        <v>8352</v>
      </c>
      <c r="Q3384" s="15">
        <f t="shared" si="156"/>
        <v>42097.732418981483</v>
      </c>
      <c r="R3384" s="17">
        <f t="shared" si="157"/>
        <v>42115.249305555553</v>
      </c>
      <c r="S3384">
        <f t="shared" si="158"/>
        <v>2015</v>
      </c>
    </row>
    <row r="3385" spans="1:19" ht="60" x14ac:dyDescent="0.25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 s="10" t="s">
        <v>8312</v>
      </c>
      <c r="P3385" t="s">
        <v>8352</v>
      </c>
      <c r="Q3385" s="15">
        <f t="shared" si="156"/>
        <v>42658.690532407403</v>
      </c>
      <c r="R3385" s="17">
        <f t="shared" si="157"/>
        <v>42673.073611111111</v>
      </c>
      <c r="S3385">
        <f t="shared" si="158"/>
        <v>2016</v>
      </c>
    </row>
    <row r="3386" spans="1:19" ht="45" x14ac:dyDescent="0.25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 s="10" t="s">
        <v>8312</v>
      </c>
      <c r="P3386" t="s">
        <v>8352</v>
      </c>
      <c r="Q3386" s="15">
        <f t="shared" si="156"/>
        <v>42111.684027777781</v>
      </c>
      <c r="R3386" s="17">
        <f t="shared" si="157"/>
        <v>42169.804861111115</v>
      </c>
      <c r="S3386">
        <f t="shared" si="158"/>
        <v>2015</v>
      </c>
    </row>
    <row r="3387" spans="1:19" ht="75" x14ac:dyDescent="0.25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 s="10" t="s">
        <v>8312</v>
      </c>
      <c r="P3387" t="s">
        <v>8352</v>
      </c>
      <c r="Q3387" s="15">
        <f t="shared" si="156"/>
        <v>42409.571284722217</v>
      </c>
      <c r="R3387" s="17">
        <f t="shared" si="157"/>
        <v>42439.571284722217</v>
      </c>
      <c r="S3387">
        <f t="shared" si="158"/>
        <v>2016</v>
      </c>
    </row>
    <row r="3388" spans="1:19" ht="45" x14ac:dyDescent="0.25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 s="10" t="s">
        <v>8312</v>
      </c>
      <c r="P3388" t="s">
        <v>8352</v>
      </c>
      <c r="Q3388" s="15">
        <f t="shared" si="156"/>
        <v>42551.102314814809</v>
      </c>
      <c r="R3388" s="17">
        <f t="shared" si="157"/>
        <v>42601.102314814809</v>
      </c>
      <c r="S3388">
        <f t="shared" si="158"/>
        <v>2016</v>
      </c>
    </row>
    <row r="3389" spans="1:19" ht="30" x14ac:dyDescent="0.25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 s="10" t="s">
        <v>8312</v>
      </c>
      <c r="P3389" t="s">
        <v>8352</v>
      </c>
      <c r="Q3389" s="15">
        <f t="shared" si="156"/>
        <v>42226.651886574073</v>
      </c>
      <c r="R3389" s="17">
        <f t="shared" si="157"/>
        <v>42286.651886574073</v>
      </c>
      <c r="S3389">
        <f t="shared" si="158"/>
        <v>2015</v>
      </c>
    </row>
    <row r="3390" spans="1:19" ht="60" x14ac:dyDescent="0.25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 s="10" t="s">
        <v>8312</v>
      </c>
      <c r="P3390" t="s">
        <v>8352</v>
      </c>
      <c r="Q3390" s="15">
        <f t="shared" si="156"/>
        <v>42766.956921296296</v>
      </c>
      <c r="R3390" s="17">
        <f t="shared" si="157"/>
        <v>42796.956921296296</v>
      </c>
      <c r="S3390">
        <f t="shared" si="158"/>
        <v>2017</v>
      </c>
    </row>
    <row r="3391" spans="1:19" ht="60" x14ac:dyDescent="0.25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 s="10" t="s">
        <v>8312</v>
      </c>
      <c r="P3391" t="s">
        <v>8352</v>
      </c>
      <c r="Q3391" s="15">
        <f t="shared" si="156"/>
        <v>42031.138831018514</v>
      </c>
      <c r="R3391" s="17">
        <f t="shared" si="157"/>
        <v>42061.138831018514</v>
      </c>
      <c r="S3391">
        <f t="shared" si="158"/>
        <v>2015</v>
      </c>
    </row>
    <row r="3392" spans="1:19" ht="45" x14ac:dyDescent="0.25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 s="10" t="s">
        <v>8312</v>
      </c>
      <c r="P3392" t="s">
        <v>8352</v>
      </c>
      <c r="Q3392" s="15">
        <f t="shared" si="156"/>
        <v>42055.713368055556</v>
      </c>
      <c r="R3392" s="17">
        <f t="shared" si="157"/>
        <v>42085.671701388885</v>
      </c>
      <c r="S3392">
        <f t="shared" si="158"/>
        <v>2015</v>
      </c>
    </row>
    <row r="3393" spans="1:19" ht="60" x14ac:dyDescent="0.25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 s="10" t="s">
        <v>8312</v>
      </c>
      <c r="P3393" t="s">
        <v>8352</v>
      </c>
      <c r="Q3393" s="15">
        <f t="shared" si="156"/>
        <v>41940.028287037036</v>
      </c>
      <c r="R3393" s="17">
        <f t="shared" si="157"/>
        <v>42000.0699537037</v>
      </c>
      <c r="S3393">
        <f t="shared" si="158"/>
        <v>2014</v>
      </c>
    </row>
    <row r="3394" spans="1:19" ht="60" x14ac:dyDescent="0.25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 s="10" t="s">
        <v>8312</v>
      </c>
      <c r="P3394" t="s">
        <v>8352</v>
      </c>
      <c r="Q3394" s="15">
        <f t="shared" ref="Q3394:Q3457" si="159">(((J3394/60)/60)/24)+DATE(1970,1,1)</f>
        <v>42237.181608796294</v>
      </c>
      <c r="R3394" s="17">
        <f t="shared" ref="R3394:R3457" si="160">(((I3394/60)/60)/24)+DATE(1970,1,1)</f>
        <v>42267.181608796294</v>
      </c>
      <c r="S3394">
        <f t="shared" ref="S3394:S3457" si="161">YEAR(Q:Q)</f>
        <v>2015</v>
      </c>
    </row>
    <row r="3395" spans="1:19" ht="60" x14ac:dyDescent="0.25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 s="10" t="s">
        <v>8312</v>
      </c>
      <c r="P3395" t="s">
        <v>8352</v>
      </c>
      <c r="Q3395" s="15">
        <f t="shared" si="159"/>
        <v>42293.922986111109</v>
      </c>
      <c r="R3395" s="17">
        <f t="shared" si="160"/>
        <v>42323.96465277778</v>
      </c>
      <c r="S3395">
        <f t="shared" si="161"/>
        <v>2015</v>
      </c>
    </row>
    <row r="3396" spans="1:19" ht="75" x14ac:dyDescent="0.25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 s="10" t="s">
        <v>8312</v>
      </c>
      <c r="P3396" t="s">
        <v>8352</v>
      </c>
      <c r="Q3396" s="15">
        <f t="shared" si="159"/>
        <v>41853.563402777778</v>
      </c>
      <c r="R3396" s="17">
        <f t="shared" si="160"/>
        <v>41883.208333333336</v>
      </c>
      <c r="S3396">
        <f t="shared" si="161"/>
        <v>2014</v>
      </c>
    </row>
    <row r="3397" spans="1:19" ht="60" x14ac:dyDescent="0.25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 s="10" t="s">
        <v>8312</v>
      </c>
      <c r="P3397" t="s">
        <v>8352</v>
      </c>
      <c r="Q3397" s="15">
        <f t="shared" si="159"/>
        <v>42100.723738425921</v>
      </c>
      <c r="R3397" s="17">
        <f t="shared" si="160"/>
        <v>42129.783333333333</v>
      </c>
      <c r="S3397">
        <f t="shared" si="161"/>
        <v>2015</v>
      </c>
    </row>
    <row r="3398" spans="1:19" ht="60" x14ac:dyDescent="0.25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 s="10" t="s">
        <v>8312</v>
      </c>
      <c r="P3398" t="s">
        <v>8352</v>
      </c>
      <c r="Q3398" s="15">
        <f t="shared" si="159"/>
        <v>42246.883784722217</v>
      </c>
      <c r="R3398" s="17">
        <f t="shared" si="160"/>
        <v>42276.883784722217</v>
      </c>
      <c r="S3398">
        <f t="shared" si="161"/>
        <v>2015</v>
      </c>
    </row>
    <row r="3399" spans="1:19" ht="60" x14ac:dyDescent="0.25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 s="10" t="s">
        <v>8312</v>
      </c>
      <c r="P3399" t="s">
        <v>8352</v>
      </c>
      <c r="Q3399" s="15">
        <f t="shared" si="159"/>
        <v>42173.67082175926</v>
      </c>
      <c r="R3399" s="17">
        <f t="shared" si="160"/>
        <v>42233.67082175926</v>
      </c>
      <c r="S3399">
        <f t="shared" si="161"/>
        <v>2015</v>
      </c>
    </row>
    <row r="3400" spans="1:19" ht="60" x14ac:dyDescent="0.25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 s="10" t="s">
        <v>8312</v>
      </c>
      <c r="P3400" t="s">
        <v>8352</v>
      </c>
      <c r="Q3400" s="15">
        <f t="shared" si="159"/>
        <v>42665.150347222225</v>
      </c>
      <c r="R3400" s="17">
        <f t="shared" si="160"/>
        <v>42725.192013888889</v>
      </c>
      <c r="S3400">
        <f t="shared" si="161"/>
        <v>2016</v>
      </c>
    </row>
    <row r="3401" spans="1:19" ht="45" x14ac:dyDescent="0.25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 s="10" t="s">
        <v>8312</v>
      </c>
      <c r="P3401" t="s">
        <v>8352</v>
      </c>
      <c r="Q3401" s="15">
        <f t="shared" si="159"/>
        <v>41981.57230324074</v>
      </c>
      <c r="R3401" s="17">
        <f t="shared" si="160"/>
        <v>42012.570138888885</v>
      </c>
      <c r="S3401">
        <f t="shared" si="161"/>
        <v>2014</v>
      </c>
    </row>
    <row r="3402" spans="1:19" ht="45" x14ac:dyDescent="0.25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 s="10" t="s">
        <v>8312</v>
      </c>
      <c r="P3402" t="s">
        <v>8352</v>
      </c>
      <c r="Q3402" s="15">
        <f t="shared" si="159"/>
        <v>42528.542627314819</v>
      </c>
      <c r="R3402" s="17">
        <f t="shared" si="160"/>
        <v>42560.082638888889</v>
      </c>
      <c r="S3402">
        <f t="shared" si="161"/>
        <v>2016</v>
      </c>
    </row>
    <row r="3403" spans="1:19" ht="60" x14ac:dyDescent="0.25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 s="10" t="s">
        <v>8312</v>
      </c>
      <c r="P3403" t="s">
        <v>8352</v>
      </c>
      <c r="Q3403" s="15">
        <f t="shared" si="159"/>
        <v>42065.818807870368</v>
      </c>
      <c r="R3403" s="17">
        <f t="shared" si="160"/>
        <v>42125.777141203704</v>
      </c>
      <c r="S3403">
        <f t="shared" si="161"/>
        <v>2015</v>
      </c>
    </row>
    <row r="3404" spans="1:19" ht="60" x14ac:dyDescent="0.25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 s="10" t="s">
        <v>8312</v>
      </c>
      <c r="P3404" t="s">
        <v>8352</v>
      </c>
      <c r="Q3404" s="15">
        <f t="shared" si="159"/>
        <v>42566.948414351849</v>
      </c>
      <c r="R3404" s="17">
        <f t="shared" si="160"/>
        <v>42596.948414351849</v>
      </c>
      <c r="S3404">
        <f t="shared" si="161"/>
        <v>2016</v>
      </c>
    </row>
    <row r="3405" spans="1:19" ht="45" x14ac:dyDescent="0.25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 s="10" t="s">
        <v>8312</v>
      </c>
      <c r="P3405" t="s">
        <v>8352</v>
      </c>
      <c r="Q3405" s="15">
        <f t="shared" si="159"/>
        <v>42255.619351851856</v>
      </c>
      <c r="R3405" s="17">
        <f t="shared" si="160"/>
        <v>42292.916666666672</v>
      </c>
      <c r="S3405">
        <f t="shared" si="161"/>
        <v>2015</v>
      </c>
    </row>
    <row r="3406" spans="1:19" ht="60" x14ac:dyDescent="0.25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 s="10" t="s">
        <v>8312</v>
      </c>
      <c r="P3406" t="s">
        <v>8352</v>
      </c>
      <c r="Q3406" s="15">
        <f t="shared" si="159"/>
        <v>41760.909039351849</v>
      </c>
      <c r="R3406" s="17">
        <f t="shared" si="160"/>
        <v>41791.165972222225</v>
      </c>
      <c r="S3406">
        <f t="shared" si="161"/>
        <v>2014</v>
      </c>
    </row>
    <row r="3407" spans="1:19" ht="45" x14ac:dyDescent="0.25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 s="10" t="s">
        <v>8312</v>
      </c>
      <c r="P3407" t="s">
        <v>8352</v>
      </c>
      <c r="Q3407" s="15">
        <f t="shared" si="159"/>
        <v>42207.795787037037</v>
      </c>
      <c r="R3407" s="17">
        <f t="shared" si="160"/>
        <v>42267.795787037037</v>
      </c>
      <c r="S3407">
        <f t="shared" si="161"/>
        <v>2015</v>
      </c>
    </row>
    <row r="3408" spans="1:19" ht="45" x14ac:dyDescent="0.25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 s="10" t="s">
        <v>8312</v>
      </c>
      <c r="P3408" t="s">
        <v>8352</v>
      </c>
      <c r="Q3408" s="15">
        <f t="shared" si="159"/>
        <v>42523.025231481486</v>
      </c>
      <c r="R3408" s="17">
        <f t="shared" si="160"/>
        <v>42583.025231481486</v>
      </c>
      <c r="S3408">
        <f t="shared" si="161"/>
        <v>2016</v>
      </c>
    </row>
    <row r="3409" spans="1:19" ht="45" x14ac:dyDescent="0.25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 s="10" t="s">
        <v>8312</v>
      </c>
      <c r="P3409" t="s">
        <v>8352</v>
      </c>
      <c r="Q3409" s="15">
        <f t="shared" si="159"/>
        <v>42114.825532407413</v>
      </c>
      <c r="R3409" s="17">
        <f t="shared" si="160"/>
        <v>42144.825532407413</v>
      </c>
      <c r="S3409">
        <f t="shared" si="161"/>
        <v>2015</v>
      </c>
    </row>
    <row r="3410" spans="1:19" ht="60" x14ac:dyDescent="0.25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 s="10" t="s">
        <v>8312</v>
      </c>
      <c r="P3410" t="s">
        <v>8352</v>
      </c>
      <c r="Q3410" s="15">
        <f t="shared" si="159"/>
        <v>42629.503483796296</v>
      </c>
      <c r="R3410" s="17">
        <f t="shared" si="160"/>
        <v>42650.583333333328</v>
      </c>
      <c r="S3410">
        <f t="shared" si="161"/>
        <v>2016</v>
      </c>
    </row>
    <row r="3411" spans="1:19" ht="60" x14ac:dyDescent="0.25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 s="10" t="s">
        <v>8312</v>
      </c>
      <c r="P3411" t="s">
        <v>8352</v>
      </c>
      <c r="Q3411" s="15">
        <f t="shared" si="159"/>
        <v>42359.792233796295</v>
      </c>
      <c r="R3411" s="17">
        <f t="shared" si="160"/>
        <v>42408.01180555555</v>
      </c>
      <c r="S3411">
        <f t="shared" si="161"/>
        <v>2015</v>
      </c>
    </row>
    <row r="3412" spans="1:19" ht="60" x14ac:dyDescent="0.25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 s="10" t="s">
        <v>8312</v>
      </c>
      <c r="P3412" t="s">
        <v>8352</v>
      </c>
      <c r="Q3412" s="15">
        <f t="shared" si="159"/>
        <v>42382.189710648148</v>
      </c>
      <c r="R3412" s="17">
        <f t="shared" si="160"/>
        <v>42412.189710648148</v>
      </c>
      <c r="S3412">
        <f t="shared" si="161"/>
        <v>2016</v>
      </c>
    </row>
    <row r="3413" spans="1:19" ht="60" x14ac:dyDescent="0.25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 s="10" t="s">
        <v>8312</v>
      </c>
      <c r="P3413" t="s">
        <v>8352</v>
      </c>
      <c r="Q3413" s="15">
        <f t="shared" si="159"/>
        <v>41902.622395833336</v>
      </c>
      <c r="R3413" s="17">
        <f t="shared" si="160"/>
        <v>41932.622395833336</v>
      </c>
      <c r="S3413">
        <f t="shared" si="161"/>
        <v>2014</v>
      </c>
    </row>
    <row r="3414" spans="1:19" ht="60" x14ac:dyDescent="0.25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 s="10" t="s">
        <v>8312</v>
      </c>
      <c r="P3414" t="s">
        <v>8352</v>
      </c>
      <c r="Q3414" s="15">
        <f t="shared" si="159"/>
        <v>42171.383530092593</v>
      </c>
      <c r="R3414" s="17">
        <f t="shared" si="160"/>
        <v>42201.330555555556</v>
      </c>
      <c r="S3414">
        <f t="shared" si="161"/>
        <v>2015</v>
      </c>
    </row>
    <row r="3415" spans="1:19" ht="60" x14ac:dyDescent="0.25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 s="10" t="s">
        <v>8312</v>
      </c>
      <c r="P3415" t="s">
        <v>8352</v>
      </c>
      <c r="Q3415" s="15">
        <f t="shared" si="159"/>
        <v>42555.340486111112</v>
      </c>
      <c r="R3415" s="17">
        <f t="shared" si="160"/>
        <v>42605.340486111112</v>
      </c>
      <c r="S3415">
        <f t="shared" si="161"/>
        <v>2016</v>
      </c>
    </row>
    <row r="3416" spans="1:19" ht="30" x14ac:dyDescent="0.25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 s="10" t="s">
        <v>8312</v>
      </c>
      <c r="P3416" t="s">
        <v>8352</v>
      </c>
      <c r="Q3416" s="15">
        <f t="shared" si="159"/>
        <v>42107.156319444446</v>
      </c>
      <c r="R3416" s="17">
        <f t="shared" si="160"/>
        <v>42167.156319444446</v>
      </c>
      <c r="S3416">
        <f t="shared" si="161"/>
        <v>2015</v>
      </c>
    </row>
    <row r="3417" spans="1:19" ht="60" x14ac:dyDescent="0.25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 s="10" t="s">
        <v>8312</v>
      </c>
      <c r="P3417" t="s">
        <v>8352</v>
      </c>
      <c r="Q3417" s="15">
        <f t="shared" si="159"/>
        <v>42006.908692129626</v>
      </c>
      <c r="R3417" s="17">
        <f t="shared" si="160"/>
        <v>42038.083333333328</v>
      </c>
      <c r="S3417">
        <f t="shared" si="161"/>
        <v>2015</v>
      </c>
    </row>
    <row r="3418" spans="1:19" ht="45" x14ac:dyDescent="0.25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 s="10" t="s">
        <v>8312</v>
      </c>
      <c r="P3418" t="s">
        <v>8352</v>
      </c>
      <c r="Q3418" s="15">
        <f t="shared" si="159"/>
        <v>41876.718935185185</v>
      </c>
      <c r="R3418" s="17">
        <f t="shared" si="160"/>
        <v>41931.208333333336</v>
      </c>
      <c r="S3418">
        <f t="shared" si="161"/>
        <v>2014</v>
      </c>
    </row>
    <row r="3419" spans="1:19" ht="60" x14ac:dyDescent="0.25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 s="10" t="s">
        <v>8312</v>
      </c>
      <c r="P3419" t="s">
        <v>8352</v>
      </c>
      <c r="Q3419" s="15">
        <f t="shared" si="159"/>
        <v>42241.429120370376</v>
      </c>
      <c r="R3419" s="17">
        <f t="shared" si="160"/>
        <v>42263.916666666672</v>
      </c>
      <c r="S3419">
        <f t="shared" si="161"/>
        <v>2015</v>
      </c>
    </row>
    <row r="3420" spans="1:19" ht="60" x14ac:dyDescent="0.25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 s="10" t="s">
        <v>8312</v>
      </c>
      <c r="P3420" t="s">
        <v>8352</v>
      </c>
      <c r="Q3420" s="15">
        <f t="shared" si="159"/>
        <v>42128.814247685179</v>
      </c>
      <c r="R3420" s="17">
        <f t="shared" si="160"/>
        <v>42135.814247685179</v>
      </c>
      <c r="S3420">
        <f t="shared" si="161"/>
        <v>2015</v>
      </c>
    </row>
    <row r="3421" spans="1:19" ht="30" x14ac:dyDescent="0.25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 s="10" t="s">
        <v>8312</v>
      </c>
      <c r="P3421" t="s">
        <v>8352</v>
      </c>
      <c r="Q3421" s="15">
        <f t="shared" si="159"/>
        <v>42062.680486111116</v>
      </c>
      <c r="R3421" s="17">
        <f t="shared" si="160"/>
        <v>42122.638819444444</v>
      </c>
      <c r="S3421">
        <f t="shared" si="161"/>
        <v>2015</v>
      </c>
    </row>
    <row r="3422" spans="1:19" ht="60" x14ac:dyDescent="0.25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 s="10" t="s">
        <v>8312</v>
      </c>
      <c r="P3422" t="s">
        <v>8352</v>
      </c>
      <c r="Q3422" s="15">
        <f t="shared" si="159"/>
        <v>41844.125115740739</v>
      </c>
      <c r="R3422" s="17">
        <f t="shared" si="160"/>
        <v>41879.125115740739</v>
      </c>
      <c r="S3422">
        <f t="shared" si="161"/>
        <v>2014</v>
      </c>
    </row>
    <row r="3423" spans="1:19" ht="45" x14ac:dyDescent="0.25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 s="10" t="s">
        <v>8312</v>
      </c>
      <c r="P3423" t="s">
        <v>8352</v>
      </c>
      <c r="Q3423" s="15">
        <f t="shared" si="159"/>
        <v>42745.031469907408</v>
      </c>
      <c r="R3423" s="17">
        <f t="shared" si="160"/>
        <v>42785.031469907408</v>
      </c>
      <c r="S3423">
        <f t="shared" si="161"/>
        <v>2017</v>
      </c>
    </row>
    <row r="3424" spans="1:19" ht="45" x14ac:dyDescent="0.25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 s="10" t="s">
        <v>8312</v>
      </c>
      <c r="P3424" t="s">
        <v>8352</v>
      </c>
      <c r="Q3424" s="15">
        <f t="shared" si="159"/>
        <v>41885.595138888886</v>
      </c>
      <c r="R3424" s="17">
        <f t="shared" si="160"/>
        <v>41916.595138888886</v>
      </c>
      <c r="S3424">
        <f t="shared" si="161"/>
        <v>2014</v>
      </c>
    </row>
    <row r="3425" spans="1:19" ht="60" x14ac:dyDescent="0.25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 s="10" t="s">
        <v>8312</v>
      </c>
      <c r="P3425" t="s">
        <v>8352</v>
      </c>
      <c r="Q3425" s="15">
        <f t="shared" si="159"/>
        <v>42615.121921296297</v>
      </c>
      <c r="R3425" s="17">
        <f t="shared" si="160"/>
        <v>42675.121921296297</v>
      </c>
      <c r="S3425">
        <f t="shared" si="161"/>
        <v>2016</v>
      </c>
    </row>
    <row r="3426" spans="1:19" ht="60" x14ac:dyDescent="0.25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 s="10" t="s">
        <v>8312</v>
      </c>
      <c r="P3426" t="s">
        <v>8352</v>
      </c>
      <c r="Q3426" s="15">
        <f t="shared" si="159"/>
        <v>42081.731273148151</v>
      </c>
      <c r="R3426" s="17">
        <f t="shared" si="160"/>
        <v>42111.731273148151</v>
      </c>
      <c r="S3426">
        <f t="shared" si="161"/>
        <v>2015</v>
      </c>
    </row>
    <row r="3427" spans="1:19" ht="60" x14ac:dyDescent="0.25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 s="10" t="s">
        <v>8312</v>
      </c>
      <c r="P3427" t="s">
        <v>8352</v>
      </c>
      <c r="Q3427" s="15">
        <f t="shared" si="159"/>
        <v>41843.632523148146</v>
      </c>
      <c r="R3427" s="17">
        <f t="shared" si="160"/>
        <v>41903.632523148146</v>
      </c>
      <c r="S3427">
        <f t="shared" si="161"/>
        <v>2014</v>
      </c>
    </row>
    <row r="3428" spans="1:19" ht="60" x14ac:dyDescent="0.25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 s="10" t="s">
        <v>8312</v>
      </c>
      <c r="P3428" t="s">
        <v>8352</v>
      </c>
      <c r="Q3428" s="15">
        <f t="shared" si="159"/>
        <v>42496.447071759263</v>
      </c>
      <c r="R3428" s="17">
        <f t="shared" si="160"/>
        <v>42526.447071759263</v>
      </c>
      <c r="S3428">
        <f t="shared" si="161"/>
        <v>2016</v>
      </c>
    </row>
    <row r="3429" spans="1:19" ht="45" x14ac:dyDescent="0.25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 s="10" t="s">
        <v>8312</v>
      </c>
      <c r="P3429" t="s">
        <v>8352</v>
      </c>
      <c r="Q3429" s="15">
        <f t="shared" si="159"/>
        <v>42081.515335648146</v>
      </c>
      <c r="R3429" s="17">
        <f t="shared" si="160"/>
        <v>42095.515335648146</v>
      </c>
      <c r="S3429">
        <f t="shared" si="161"/>
        <v>2015</v>
      </c>
    </row>
    <row r="3430" spans="1:19" ht="45" x14ac:dyDescent="0.25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 s="10" t="s">
        <v>8312</v>
      </c>
      <c r="P3430" t="s">
        <v>8352</v>
      </c>
      <c r="Q3430" s="15">
        <f t="shared" si="159"/>
        <v>42509.374537037031</v>
      </c>
      <c r="R3430" s="17">
        <f t="shared" si="160"/>
        <v>42517.55</v>
      </c>
      <c r="S3430">
        <f t="shared" si="161"/>
        <v>2016</v>
      </c>
    </row>
    <row r="3431" spans="1:19" ht="30" x14ac:dyDescent="0.25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 s="10" t="s">
        <v>8312</v>
      </c>
      <c r="P3431" t="s">
        <v>8352</v>
      </c>
      <c r="Q3431" s="15">
        <f t="shared" si="159"/>
        <v>42534.649571759262</v>
      </c>
      <c r="R3431" s="17">
        <f t="shared" si="160"/>
        <v>42553.649571759262</v>
      </c>
      <c r="S3431">
        <f t="shared" si="161"/>
        <v>2016</v>
      </c>
    </row>
    <row r="3432" spans="1:19" ht="60" x14ac:dyDescent="0.25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 s="10" t="s">
        <v>8312</v>
      </c>
      <c r="P3432" t="s">
        <v>8352</v>
      </c>
      <c r="Q3432" s="15">
        <f t="shared" si="159"/>
        <v>42060.04550925926</v>
      </c>
      <c r="R3432" s="17">
        <f t="shared" si="160"/>
        <v>42090.003842592589</v>
      </c>
      <c r="S3432">
        <f t="shared" si="161"/>
        <v>2015</v>
      </c>
    </row>
    <row r="3433" spans="1:19" ht="45" x14ac:dyDescent="0.25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 s="10" t="s">
        <v>8312</v>
      </c>
      <c r="P3433" t="s">
        <v>8352</v>
      </c>
      <c r="Q3433" s="15">
        <f t="shared" si="159"/>
        <v>42435.942083333335</v>
      </c>
      <c r="R3433" s="17">
        <f t="shared" si="160"/>
        <v>42495.900416666671</v>
      </c>
      <c r="S3433">
        <f t="shared" si="161"/>
        <v>2016</v>
      </c>
    </row>
    <row r="3434" spans="1:19" ht="60" x14ac:dyDescent="0.25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 s="10" t="s">
        <v>8312</v>
      </c>
      <c r="P3434" t="s">
        <v>8354</v>
      </c>
      <c r="Q3434" s="15">
        <f t="shared" si="159"/>
        <v>42144.415532407409</v>
      </c>
      <c r="R3434" s="17">
        <f t="shared" si="160"/>
        <v>42165.415532407409</v>
      </c>
      <c r="S3434">
        <f t="shared" si="161"/>
        <v>2015</v>
      </c>
    </row>
    <row r="3435" spans="1:19" ht="60" x14ac:dyDescent="0.25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 s="10" t="s">
        <v>8312</v>
      </c>
      <c r="P3435" t="s">
        <v>8354</v>
      </c>
      <c r="Q3435" s="15">
        <f t="shared" si="159"/>
        <v>42118.346435185187</v>
      </c>
      <c r="R3435" s="17">
        <f t="shared" si="160"/>
        <v>42148.346435185187</v>
      </c>
      <c r="S3435">
        <f t="shared" si="161"/>
        <v>2015</v>
      </c>
    </row>
    <row r="3436" spans="1:19" ht="45" x14ac:dyDescent="0.25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 s="10" t="s">
        <v>8312</v>
      </c>
      <c r="P3436" t="s">
        <v>8354</v>
      </c>
      <c r="Q3436" s="15">
        <f t="shared" si="159"/>
        <v>42683.151331018518</v>
      </c>
      <c r="R3436" s="17">
        <f t="shared" si="160"/>
        <v>42713.192997685182</v>
      </c>
      <c r="S3436">
        <f t="shared" si="161"/>
        <v>2016</v>
      </c>
    </row>
    <row r="3437" spans="1:19" ht="45" x14ac:dyDescent="0.25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 s="10" t="s">
        <v>8312</v>
      </c>
      <c r="P3437" t="s">
        <v>8354</v>
      </c>
      <c r="Q3437" s="15">
        <f t="shared" si="159"/>
        <v>42538.755428240736</v>
      </c>
      <c r="R3437" s="17">
        <f t="shared" si="160"/>
        <v>42598.755428240736</v>
      </c>
      <c r="S3437">
        <f t="shared" si="161"/>
        <v>2016</v>
      </c>
    </row>
    <row r="3438" spans="1:19" ht="60" x14ac:dyDescent="0.25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 s="10" t="s">
        <v>8312</v>
      </c>
      <c r="P3438" t="s">
        <v>8354</v>
      </c>
      <c r="Q3438" s="15">
        <f t="shared" si="159"/>
        <v>42018.94049768518</v>
      </c>
      <c r="R3438" s="17">
        <f t="shared" si="160"/>
        <v>42063.916666666672</v>
      </c>
      <c r="S3438">
        <f t="shared" si="161"/>
        <v>2015</v>
      </c>
    </row>
    <row r="3439" spans="1:19" ht="45" x14ac:dyDescent="0.25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 s="10" t="s">
        <v>8312</v>
      </c>
      <c r="P3439" t="s">
        <v>8354</v>
      </c>
      <c r="Q3439" s="15">
        <f t="shared" si="159"/>
        <v>42010.968240740738</v>
      </c>
      <c r="R3439" s="17">
        <f t="shared" si="160"/>
        <v>42055.968240740738</v>
      </c>
      <c r="S3439">
        <f t="shared" si="161"/>
        <v>2015</v>
      </c>
    </row>
    <row r="3440" spans="1:19" ht="60" x14ac:dyDescent="0.25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 s="10" t="s">
        <v>8312</v>
      </c>
      <c r="P3440" t="s">
        <v>8354</v>
      </c>
      <c r="Q3440" s="15">
        <f t="shared" si="159"/>
        <v>42182.062476851846</v>
      </c>
      <c r="R3440" s="17">
        <f t="shared" si="160"/>
        <v>42212.062476851846</v>
      </c>
      <c r="S3440">
        <f t="shared" si="161"/>
        <v>2015</v>
      </c>
    </row>
    <row r="3441" spans="1:19" ht="60" x14ac:dyDescent="0.25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 s="10" t="s">
        <v>8312</v>
      </c>
      <c r="P3441" t="s">
        <v>8354</v>
      </c>
      <c r="Q3441" s="15">
        <f t="shared" si="159"/>
        <v>42017.594236111108</v>
      </c>
      <c r="R3441" s="17">
        <f t="shared" si="160"/>
        <v>42047.594236111108</v>
      </c>
      <c r="S3441">
        <f t="shared" si="161"/>
        <v>2015</v>
      </c>
    </row>
    <row r="3442" spans="1:19" ht="45" x14ac:dyDescent="0.25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 s="10" t="s">
        <v>8312</v>
      </c>
      <c r="P3442" t="s">
        <v>8354</v>
      </c>
      <c r="Q3442" s="15">
        <f t="shared" si="159"/>
        <v>42157.598090277781</v>
      </c>
      <c r="R3442" s="17">
        <f t="shared" si="160"/>
        <v>42217.583333333328</v>
      </c>
      <c r="S3442">
        <f t="shared" si="161"/>
        <v>2015</v>
      </c>
    </row>
    <row r="3443" spans="1:19" ht="45" x14ac:dyDescent="0.25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 s="10" t="s">
        <v>8312</v>
      </c>
      <c r="P3443" t="s">
        <v>8354</v>
      </c>
      <c r="Q3443" s="15">
        <f t="shared" si="159"/>
        <v>42009.493263888886</v>
      </c>
      <c r="R3443" s="17">
        <f t="shared" si="160"/>
        <v>42039.493263888886</v>
      </c>
      <c r="S3443">
        <f t="shared" si="161"/>
        <v>2015</v>
      </c>
    </row>
    <row r="3444" spans="1:19" ht="60" x14ac:dyDescent="0.25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 s="10" t="s">
        <v>8312</v>
      </c>
      <c r="P3444" t="s">
        <v>8354</v>
      </c>
      <c r="Q3444" s="15">
        <f t="shared" si="159"/>
        <v>42013.424502314811</v>
      </c>
      <c r="R3444" s="17">
        <f t="shared" si="160"/>
        <v>42051.424502314811</v>
      </c>
      <c r="S3444">
        <f t="shared" si="161"/>
        <v>2015</v>
      </c>
    </row>
    <row r="3445" spans="1:19" ht="45" x14ac:dyDescent="0.25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 s="10" t="s">
        <v>8312</v>
      </c>
      <c r="P3445" t="s">
        <v>8354</v>
      </c>
      <c r="Q3445" s="15">
        <f t="shared" si="159"/>
        <v>41858.761782407404</v>
      </c>
      <c r="R3445" s="17">
        <f t="shared" si="160"/>
        <v>41888.875</v>
      </c>
      <c r="S3445">
        <f t="shared" si="161"/>
        <v>2014</v>
      </c>
    </row>
    <row r="3446" spans="1:19" ht="60" x14ac:dyDescent="0.25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 s="10" t="s">
        <v>8312</v>
      </c>
      <c r="P3446" t="s">
        <v>8354</v>
      </c>
      <c r="Q3446" s="15">
        <f t="shared" si="159"/>
        <v>42460.320613425924</v>
      </c>
      <c r="R3446" s="17">
        <f t="shared" si="160"/>
        <v>42490.231944444444</v>
      </c>
      <c r="S3446">
        <f t="shared" si="161"/>
        <v>2016</v>
      </c>
    </row>
    <row r="3447" spans="1:19" ht="60" x14ac:dyDescent="0.25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 s="10" t="s">
        <v>8312</v>
      </c>
      <c r="P3447" t="s">
        <v>8354</v>
      </c>
      <c r="Q3447" s="15">
        <f t="shared" si="159"/>
        <v>41861.767094907409</v>
      </c>
      <c r="R3447" s="17">
        <f t="shared" si="160"/>
        <v>41882.767094907409</v>
      </c>
      <c r="S3447">
        <f t="shared" si="161"/>
        <v>2014</v>
      </c>
    </row>
    <row r="3448" spans="1:19" ht="45" x14ac:dyDescent="0.25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 s="10" t="s">
        <v>8312</v>
      </c>
      <c r="P3448" t="s">
        <v>8354</v>
      </c>
      <c r="Q3448" s="15">
        <f t="shared" si="159"/>
        <v>42293.853541666671</v>
      </c>
      <c r="R3448" s="17">
        <f t="shared" si="160"/>
        <v>42352.249305555553</v>
      </c>
      <c r="S3448">
        <f t="shared" si="161"/>
        <v>2015</v>
      </c>
    </row>
    <row r="3449" spans="1:19" ht="45" x14ac:dyDescent="0.25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 s="10" t="s">
        <v>8312</v>
      </c>
      <c r="P3449" t="s">
        <v>8354</v>
      </c>
      <c r="Q3449" s="15">
        <f t="shared" si="159"/>
        <v>42242.988680555558</v>
      </c>
      <c r="R3449" s="17">
        <f t="shared" si="160"/>
        <v>42272.988680555558</v>
      </c>
      <c r="S3449">
        <f t="shared" si="161"/>
        <v>2015</v>
      </c>
    </row>
    <row r="3450" spans="1:19" ht="60" x14ac:dyDescent="0.25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 s="10" t="s">
        <v>8312</v>
      </c>
      <c r="P3450" t="s">
        <v>8354</v>
      </c>
      <c r="Q3450" s="15">
        <f t="shared" si="159"/>
        <v>42172.686099537037</v>
      </c>
      <c r="R3450" s="17">
        <f t="shared" si="160"/>
        <v>42202.676388888889</v>
      </c>
      <c r="S3450">
        <f t="shared" si="161"/>
        <v>2015</v>
      </c>
    </row>
    <row r="3451" spans="1:19" ht="60" x14ac:dyDescent="0.25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 s="10" t="s">
        <v>8312</v>
      </c>
      <c r="P3451" t="s">
        <v>8354</v>
      </c>
      <c r="Q3451" s="15">
        <f t="shared" si="159"/>
        <v>42095.374675925923</v>
      </c>
      <c r="R3451" s="17">
        <f t="shared" si="160"/>
        <v>42125.374675925923</v>
      </c>
      <c r="S3451">
        <f t="shared" si="161"/>
        <v>2015</v>
      </c>
    </row>
    <row r="3452" spans="1:19" ht="60" x14ac:dyDescent="0.25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 s="10" t="s">
        <v>8312</v>
      </c>
      <c r="P3452" t="s">
        <v>8354</v>
      </c>
      <c r="Q3452" s="15">
        <f t="shared" si="159"/>
        <v>42236.276053240741</v>
      </c>
      <c r="R3452" s="17">
        <f t="shared" si="160"/>
        <v>42266.276053240741</v>
      </c>
      <c r="S3452">
        <f t="shared" si="161"/>
        <v>2015</v>
      </c>
    </row>
    <row r="3453" spans="1:19" ht="60" x14ac:dyDescent="0.25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 s="10" t="s">
        <v>8312</v>
      </c>
      <c r="P3453" t="s">
        <v>8354</v>
      </c>
      <c r="Q3453" s="15">
        <f t="shared" si="159"/>
        <v>42057.277858796297</v>
      </c>
      <c r="R3453" s="17">
        <f t="shared" si="160"/>
        <v>42117.236192129625</v>
      </c>
      <c r="S3453">
        <f t="shared" si="161"/>
        <v>2015</v>
      </c>
    </row>
    <row r="3454" spans="1:19" ht="60" x14ac:dyDescent="0.25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 s="10" t="s">
        <v>8312</v>
      </c>
      <c r="P3454" t="s">
        <v>8354</v>
      </c>
      <c r="Q3454" s="15">
        <f t="shared" si="159"/>
        <v>42291.833287037036</v>
      </c>
      <c r="R3454" s="17">
        <f t="shared" si="160"/>
        <v>42351.874953703707</v>
      </c>
      <c r="S3454">
        <f t="shared" si="161"/>
        <v>2015</v>
      </c>
    </row>
    <row r="3455" spans="1:19" ht="60" x14ac:dyDescent="0.25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 s="10" t="s">
        <v>8312</v>
      </c>
      <c r="P3455" t="s">
        <v>8354</v>
      </c>
      <c r="Q3455" s="15">
        <f t="shared" si="159"/>
        <v>42437.094490740739</v>
      </c>
      <c r="R3455" s="17">
        <f t="shared" si="160"/>
        <v>42495.708333333328</v>
      </c>
      <c r="S3455">
        <f t="shared" si="161"/>
        <v>2016</v>
      </c>
    </row>
    <row r="3456" spans="1:19" ht="60" x14ac:dyDescent="0.25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 s="10" t="s">
        <v>8312</v>
      </c>
      <c r="P3456" t="s">
        <v>8354</v>
      </c>
      <c r="Q3456" s="15">
        <f t="shared" si="159"/>
        <v>41942.84710648148</v>
      </c>
      <c r="R3456" s="17">
        <f t="shared" si="160"/>
        <v>41972.888773148152</v>
      </c>
      <c r="S3456">
        <f t="shared" si="161"/>
        <v>2014</v>
      </c>
    </row>
    <row r="3457" spans="1:19" ht="60" x14ac:dyDescent="0.25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 s="10" t="s">
        <v>8312</v>
      </c>
      <c r="P3457" t="s">
        <v>8354</v>
      </c>
      <c r="Q3457" s="15">
        <f t="shared" si="159"/>
        <v>41880.753437499996</v>
      </c>
      <c r="R3457" s="17">
        <f t="shared" si="160"/>
        <v>41905.165972222225</v>
      </c>
      <c r="S3457">
        <f t="shared" si="161"/>
        <v>2014</v>
      </c>
    </row>
    <row r="3458" spans="1:19" ht="60" x14ac:dyDescent="0.25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 s="10" t="s">
        <v>8312</v>
      </c>
      <c r="P3458" t="s">
        <v>8354</v>
      </c>
      <c r="Q3458" s="15">
        <f t="shared" ref="Q3458:Q3521" si="162">(((J3458/60)/60)/24)+DATE(1970,1,1)</f>
        <v>41946.936909722222</v>
      </c>
      <c r="R3458" s="17">
        <f t="shared" ref="R3458:R3521" si="163">(((I3458/60)/60)/24)+DATE(1970,1,1)</f>
        <v>41966.936909722222</v>
      </c>
      <c r="S3458">
        <f t="shared" ref="S3458:S3521" si="164">YEAR(Q:Q)</f>
        <v>2014</v>
      </c>
    </row>
    <row r="3459" spans="1:19" ht="45" x14ac:dyDescent="0.25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 s="10" t="s">
        <v>8312</v>
      </c>
      <c r="P3459" t="s">
        <v>8354</v>
      </c>
      <c r="Q3459" s="15">
        <f t="shared" si="162"/>
        <v>42649.623460648145</v>
      </c>
      <c r="R3459" s="17">
        <f t="shared" si="163"/>
        <v>42693.041666666672</v>
      </c>
      <c r="S3459">
        <f t="shared" si="164"/>
        <v>2016</v>
      </c>
    </row>
    <row r="3460" spans="1:19" ht="60" x14ac:dyDescent="0.25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 s="10" t="s">
        <v>8312</v>
      </c>
      <c r="P3460" t="s">
        <v>8354</v>
      </c>
      <c r="Q3460" s="15">
        <f t="shared" si="162"/>
        <v>42701.166365740741</v>
      </c>
      <c r="R3460" s="17">
        <f t="shared" si="163"/>
        <v>42749.165972222225</v>
      </c>
      <c r="S3460">
        <f t="shared" si="164"/>
        <v>2016</v>
      </c>
    </row>
    <row r="3461" spans="1:19" ht="30" x14ac:dyDescent="0.25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 s="10" t="s">
        <v>8312</v>
      </c>
      <c r="P3461" t="s">
        <v>8354</v>
      </c>
      <c r="Q3461" s="15">
        <f t="shared" si="162"/>
        <v>42450.88282407407</v>
      </c>
      <c r="R3461" s="17">
        <f t="shared" si="163"/>
        <v>42480.88282407407</v>
      </c>
      <c r="S3461">
        <f t="shared" si="164"/>
        <v>2016</v>
      </c>
    </row>
    <row r="3462" spans="1:19" ht="45" x14ac:dyDescent="0.25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 s="10" t="s">
        <v>8312</v>
      </c>
      <c r="P3462" t="s">
        <v>8354</v>
      </c>
      <c r="Q3462" s="15">
        <f t="shared" si="162"/>
        <v>42226.694780092599</v>
      </c>
      <c r="R3462" s="17">
        <f t="shared" si="163"/>
        <v>42261.694780092599</v>
      </c>
      <c r="S3462">
        <f t="shared" si="164"/>
        <v>2015</v>
      </c>
    </row>
    <row r="3463" spans="1:19" ht="60" x14ac:dyDescent="0.25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 s="10" t="s">
        <v>8312</v>
      </c>
      <c r="P3463" t="s">
        <v>8354</v>
      </c>
      <c r="Q3463" s="15">
        <f t="shared" si="162"/>
        <v>41975.700636574074</v>
      </c>
      <c r="R3463" s="17">
        <f t="shared" si="163"/>
        <v>42005.700636574074</v>
      </c>
      <c r="S3463">
        <f t="shared" si="164"/>
        <v>2014</v>
      </c>
    </row>
    <row r="3464" spans="1:19" ht="30" x14ac:dyDescent="0.25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 s="10" t="s">
        <v>8312</v>
      </c>
      <c r="P3464" t="s">
        <v>8354</v>
      </c>
      <c r="Q3464" s="15">
        <f t="shared" si="162"/>
        <v>42053.672824074078</v>
      </c>
      <c r="R3464" s="17">
        <f t="shared" si="163"/>
        <v>42113.631157407406</v>
      </c>
      <c r="S3464">
        <f t="shared" si="164"/>
        <v>2015</v>
      </c>
    </row>
    <row r="3465" spans="1:19" ht="60" x14ac:dyDescent="0.25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 s="10" t="s">
        <v>8312</v>
      </c>
      <c r="P3465" t="s">
        <v>8354</v>
      </c>
      <c r="Q3465" s="15">
        <f t="shared" si="162"/>
        <v>42590.677152777775</v>
      </c>
      <c r="R3465" s="17">
        <f t="shared" si="163"/>
        <v>42650.632638888885</v>
      </c>
      <c r="S3465">
        <f t="shared" si="164"/>
        <v>2016</v>
      </c>
    </row>
    <row r="3466" spans="1:19" ht="75" x14ac:dyDescent="0.25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 s="10" t="s">
        <v>8312</v>
      </c>
      <c r="P3466" t="s">
        <v>8354</v>
      </c>
      <c r="Q3466" s="15">
        <f t="shared" si="162"/>
        <v>42104.781597222223</v>
      </c>
      <c r="R3466" s="17">
        <f t="shared" si="163"/>
        <v>42134.781597222223</v>
      </c>
      <c r="S3466">
        <f t="shared" si="164"/>
        <v>2015</v>
      </c>
    </row>
    <row r="3467" spans="1:19" ht="60" x14ac:dyDescent="0.25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 s="10" t="s">
        <v>8312</v>
      </c>
      <c r="P3467" t="s">
        <v>8354</v>
      </c>
      <c r="Q3467" s="15">
        <f t="shared" si="162"/>
        <v>41899.627071759263</v>
      </c>
      <c r="R3467" s="17">
        <f t="shared" si="163"/>
        <v>41917.208333333336</v>
      </c>
      <c r="S3467">
        <f t="shared" si="164"/>
        <v>2014</v>
      </c>
    </row>
    <row r="3468" spans="1:19" ht="60" x14ac:dyDescent="0.25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 s="10" t="s">
        <v>8312</v>
      </c>
      <c r="P3468" t="s">
        <v>8354</v>
      </c>
      <c r="Q3468" s="15">
        <f t="shared" si="162"/>
        <v>42297.816284722227</v>
      </c>
      <c r="R3468" s="17">
        <f t="shared" si="163"/>
        <v>42338.708333333328</v>
      </c>
      <c r="S3468">
        <f t="shared" si="164"/>
        <v>2015</v>
      </c>
    </row>
    <row r="3469" spans="1:19" ht="45" x14ac:dyDescent="0.25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 s="10" t="s">
        <v>8312</v>
      </c>
      <c r="P3469" t="s">
        <v>8354</v>
      </c>
      <c r="Q3469" s="15">
        <f t="shared" si="162"/>
        <v>42285.143969907411</v>
      </c>
      <c r="R3469" s="17">
        <f t="shared" si="163"/>
        <v>42325.185636574075</v>
      </c>
      <c r="S3469">
        <f t="shared" si="164"/>
        <v>2015</v>
      </c>
    </row>
    <row r="3470" spans="1:19" ht="45" x14ac:dyDescent="0.25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 s="10" t="s">
        <v>8312</v>
      </c>
      <c r="P3470" t="s">
        <v>8354</v>
      </c>
      <c r="Q3470" s="15">
        <f t="shared" si="162"/>
        <v>42409.241747685184</v>
      </c>
      <c r="R3470" s="17">
        <f t="shared" si="163"/>
        <v>42437.207638888889</v>
      </c>
      <c r="S3470">
        <f t="shared" si="164"/>
        <v>2016</v>
      </c>
    </row>
    <row r="3471" spans="1:19" ht="60" x14ac:dyDescent="0.25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 s="10" t="s">
        <v>8312</v>
      </c>
      <c r="P3471" t="s">
        <v>8354</v>
      </c>
      <c r="Q3471" s="15">
        <f t="shared" si="162"/>
        <v>42665.970347222217</v>
      </c>
      <c r="R3471" s="17">
        <f t="shared" si="163"/>
        <v>42696.012013888889</v>
      </c>
      <c r="S3471">
        <f t="shared" si="164"/>
        <v>2016</v>
      </c>
    </row>
    <row r="3472" spans="1:19" ht="45" x14ac:dyDescent="0.25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 s="10" t="s">
        <v>8312</v>
      </c>
      <c r="P3472" t="s">
        <v>8354</v>
      </c>
      <c r="Q3472" s="15">
        <f t="shared" si="162"/>
        <v>42140.421319444446</v>
      </c>
      <c r="R3472" s="17">
        <f t="shared" si="163"/>
        <v>42171.979166666672</v>
      </c>
      <c r="S3472">
        <f t="shared" si="164"/>
        <v>2015</v>
      </c>
    </row>
    <row r="3473" spans="1:19" ht="60" x14ac:dyDescent="0.25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 s="10" t="s">
        <v>8312</v>
      </c>
      <c r="P3473" t="s">
        <v>8354</v>
      </c>
      <c r="Q3473" s="15">
        <f t="shared" si="162"/>
        <v>42598.749155092592</v>
      </c>
      <c r="R3473" s="17">
        <f t="shared" si="163"/>
        <v>42643.749155092592</v>
      </c>
      <c r="S3473">
        <f t="shared" si="164"/>
        <v>2016</v>
      </c>
    </row>
    <row r="3474" spans="1:19" ht="45" x14ac:dyDescent="0.25">
      <c r="A3474">
        <v>3468</v>
      </c>
      <c r="B3474" s="3" t="s">
        <v>3467</v>
      </c>
      <c r="C3474" s="3" t="s">
        <v>7578</v>
      </c>
      <c r="D3474" s="6">
        <v>10000</v>
      </c>
      <c r="E3474" s="8">
        <v>12178</v>
      </c>
      <c r="F3474" t="s">
        <v>8218</v>
      </c>
      <c r="G3474" t="s">
        <v>8223</v>
      </c>
      <c r="H3474" t="s">
        <v>8245</v>
      </c>
      <c r="I3474">
        <v>1474426800</v>
      </c>
      <c r="J3474">
        <v>1471976529</v>
      </c>
      <c r="K3474" t="b">
        <v>0</v>
      </c>
      <c r="L3474">
        <v>17</v>
      </c>
      <c r="M3474" t="b">
        <v>1</v>
      </c>
      <c r="N3474" t="s">
        <v>8269</v>
      </c>
      <c r="O3474" s="10" t="s">
        <v>8312</v>
      </c>
      <c r="P3474" t="s">
        <v>8313</v>
      </c>
      <c r="Q3474" s="15">
        <f t="shared" si="162"/>
        <v>42605.765381944439</v>
      </c>
      <c r="R3474" s="17">
        <f t="shared" si="163"/>
        <v>42634.125</v>
      </c>
      <c r="S3474">
        <f t="shared" si="164"/>
        <v>2016</v>
      </c>
    </row>
    <row r="3475" spans="1:19" ht="60" x14ac:dyDescent="0.25">
      <c r="A3475">
        <v>3469</v>
      </c>
      <c r="B3475" s="3" t="s">
        <v>3468</v>
      </c>
      <c r="C3475" s="3" t="s">
        <v>7579</v>
      </c>
      <c r="D3475" s="6">
        <v>2800</v>
      </c>
      <c r="E3475" s="8">
        <v>3175</v>
      </c>
      <c r="F3475" t="s">
        <v>8218</v>
      </c>
      <c r="G3475" t="s">
        <v>8223</v>
      </c>
      <c r="H3475" t="s">
        <v>8245</v>
      </c>
      <c r="I3475">
        <v>1461857045</v>
      </c>
      <c r="J3475">
        <v>1459265045</v>
      </c>
      <c r="K3475" t="b">
        <v>0</v>
      </c>
      <c r="L3475">
        <v>63</v>
      </c>
      <c r="M3475" t="b">
        <v>1</v>
      </c>
      <c r="N3475" t="s">
        <v>8269</v>
      </c>
      <c r="O3475" s="10" t="s">
        <v>8312</v>
      </c>
      <c r="P3475" t="s">
        <v>8313</v>
      </c>
      <c r="Q3475" s="15">
        <f t="shared" si="162"/>
        <v>42458.641724537039</v>
      </c>
      <c r="R3475" s="17">
        <f t="shared" si="163"/>
        <v>42488.641724537039</v>
      </c>
      <c r="S3475">
        <f t="shared" si="164"/>
        <v>2016</v>
      </c>
    </row>
    <row r="3476" spans="1:19" ht="45" x14ac:dyDescent="0.25">
      <c r="A3476">
        <v>3470</v>
      </c>
      <c r="B3476" s="3" t="s">
        <v>3469</v>
      </c>
      <c r="C3476" s="3" t="s">
        <v>7580</v>
      </c>
      <c r="D3476" s="6">
        <v>250</v>
      </c>
      <c r="E3476" s="8">
        <v>375</v>
      </c>
      <c r="F3476" t="s">
        <v>8218</v>
      </c>
      <c r="G3476" t="s">
        <v>8223</v>
      </c>
      <c r="H3476" t="s">
        <v>8245</v>
      </c>
      <c r="I3476">
        <v>1468618680</v>
      </c>
      <c r="J3476">
        <v>1465345902</v>
      </c>
      <c r="K3476" t="b">
        <v>0</v>
      </c>
      <c r="L3476">
        <v>9</v>
      </c>
      <c r="M3476" t="b">
        <v>1</v>
      </c>
      <c r="N3476" t="s">
        <v>8269</v>
      </c>
      <c r="O3476" s="10" t="s">
        <v>8312</v>
      </c>
      <c r="P3476" t="s">
        <v>8313</v>
      </c>
      <c r="Q3476" s="15">
        <f t="shared" si="162"/>
        <v>42529.022013888884</v>
      </c>
      <c r="R3476" s="17">
        <f t="shared" si="163"/>
        <v>42566.901388888888</v>
      </c>
      <c r="S3476">
        <f t="shared" si="164"/>
        <v>2016</v>
      </c>
    </row>
    <row r="3477" spans="1:19" ht="60" x14ac:dyDescent="0.25">
      <c r="A3477">
        <v>3471</v>
      </c>
      <c r="B3477" s="3" t="s">
        <v>3470</v>
      </c>
      <c r="C3477" s="3" t="s">
        <v>7581</v>
      </c>
      <c r="D3477" s="6">
        <v>500</v>
      </c>
      <c r="E3477" s="8">
        <v>1073</v>
      </c>
      <c r="F3477" t="s">
        <v>8218</v>
      </c>
      <c r="G3477" t="s">
        <v>8224</v>
      </c>
      <c r="H3477" t="s">
        <v>8246</v>
      </c>
      <c r="I3477">
        <v>1409515200</v>
      </c>
      <c r="J3477">
        <v>1405971690</v>
      </c>
      <c r="K3477" t="b">
        <v>0</v>
      </c>
      <c r="L3477">
        <v>30</v>
      </c>
      <c r="M3477" t="b">
        <v>1</v>
      </c>
      <c r="N3477" t="s">
        <v>8269</v>
      </c>
      <c r="O3477" s="10" t="s">
        <v>8312</v>
      </c>
      <c r="P3477" t="s">
        <v>8313</v>
      </c>
      <c r="Q3477" s="15">
        <f t="shared" si="162"/>
        <v>41841.820486111108</v>
      </c>
      <c r="R3477" s="17">
        <f t="shared" si="163"/>
        <v>41882.833333333336</v>
      </c>
      <c r="S3477">
        <f t="shared" si="164"/>
        <v>2014</v>
      </c>
    </row>
    <row r="3478" spans="1:19" ht="60" x14ac:dyDescent="0.25">
      <c r="A3478">
        <v>3472</v>
      </c>
      <c r="B3478" s="3" t="s">
        <v>3471</v>
      </c>
      <c r="C3478" s="3" t="s">
        <v>7582</v>
      </c>
      <c r="D3478" s="6">
        <v>2000</v>
      </c>
      <c r="E3478" s="8">
        <v>2041</v>
      </c>
      <c r="F3478" t="s">
        <v>8218</v>
      </c>
      <c r="G3478" t="s">
        <v>8223</v>
      </c>
      <c r="H3478" t="s">
        <v>8245</v>
      </c>
      <c r="I3478">
        <v>1415253540</v>
      </c>
      <c r="J3478">
        <v>1413432331</v>
      </c>
      <c r="K3478" t="b">
        <v>0</v>
      </c>
      <c r="L3478">
        <v>23</v>
      </c>
      <c r="M3478" t="b">
        <v>1</v>
      </c>
      <c r="N3478" t="s">
        <v>8269</v>
      </c>
      <c r="O3478" s="10" t="s">
        <v>8312</v>
      </c>
      <c r="P3478" t="s">
        <v>8313</v>
      </c>
      <c r="Q3478" s="15">
        <f t="shared" si="162"/>
        <v>41928.170497685183</v>
      </c>
      <c r="R3478" s="17">
        <f t="shared" si="163"/>
        <v>41949.249305555553</v>
      </c>
      <c r="S3478">
        <f t="shared" si="164"/>
        <v>2014</v>
      </c>
    </row>
    <row r="3479" spans="1:19" ht="60" x14ac:dyDescent="0.25">
      <c r="A3479">
        <v>3473</v>
      </c>
      <c r="B3479" s="3" t="s">
        <v>3472</v>
      </c>
      <c r="C3479" s="3" t="s">
        <v>7583</v>
      </c>
      <c r="D3479" s="6">
        <v>4900</v>
      </c>
      <c r="E3479" s="8">
        <v>4900</v>
      </c>
      <c r="F3479" t="s">
        <v>8218</v>
      </c>
      <c r="G3479" t="s">
        <v>8223</v>
      </c>
      <c r="H3479" t="s">
        <v>8245</v>
      </c>
      <c r="I3479">
        <v>1426883220</v>
      </c>
      <c r="J3479">
        <v>1425067296</v>
      </c>
      <c r="K3479" t="b">
        <v>0</v>
      </c>
      <c r="L3479">
        <v>33</v>
      </c>
      <c r="M3479" t="b">
        <v>1</v>
      </c>
      <c r="N3479" t="s">
        <v>8269</v>
      </c>
      <c r="O3479" s="10" t="s">
        <v>8312</v>
      </c>
      <c r="P3479" t="s">
        <v>8313</v>
      </c>
      <c r="Q3479" s="15">
        <f t="shared" si="162"/>
        <v>42062.834444444445</v>
      </c>
      <c r="R3479" s="17">
        <f t="shared" si="163"/>
        <v>42083.852083333331</v>
      </c>
      <c r="S3479">
        <f t="shared" si="164"/>
        <v>2015</v>
      </c>
    </row>
    <row r="3480" spans="1:19" ht="60" x14ac:dyDescent="0.25">
      <c r="A3480">
        <v>3474</v>
      </c>
      <c r="B3480" s="3" t="s">
        <v>3473</v>
      </c>
      <c r="C3480" s="3" t="s">
        <v>7584</v>
      </c>
      <c r="D3480" s="6">
        <v>2000</v>
      </c>
      <c r="E3480" s="8">
        <v>2020</v>
      </c>
      <c r="F3480" t="s">
        <v>8218</v>
      </c>
      <c r="G3480" t="s">
        <v>8224</v>
      </c>
      <c r="H3480" t="s">
        <v>8246</v>
      </c>
      <c r="I3480">
        <v>1469016131</v>
      </c>
      <c r="J3480">
        <v>1466424131</v>
      </c>
      <c r="K3480" t="b">
        <v>0</v>
      </c>
      <c r="L3480">
        <v>39</v>
      </c>
      <c r="M3480" t="b">
        <v>1</v>
      </c>
      <c r="N3480" t="s">
        <v>8269</v>
      </c>
      <c r="O3480" s="10" t="s">
        <v>8312</v>
      </c>
      <c r="P3480" t="s">
        <v>8313</v>
      </c>
      <c r="Q3480" s="15">
        <f t="shared" si="162"/>
        <v>42541.501516203702</v>
      </c>
      <c r="R3480" s="17">
        <f t="shared" si="163"/>
        <v>42571.501516203702</v>
      </c>
      <c r="S3480">
        <f t="shared" si="164"/>
        <v>2016</v>
      </c>
    </row>
    <row r="3481" spans="1:19" ht="45" x14ac:dyDescent="0.25">
      <c r="A3481">
        <v>3475</v>
      </c>
      <c r="B3481" s="3" t="s">
        <v>3474</v>
      </c>
      <c r="C3481" s="3" t="s">
        <v>7585</v>
      </c>
      <c r="D3481" s="6">
        <v>300</v>
      </c>
      <c r="E3481" s="8">
        <v>340</v>
      </c>
      <c r="F3481" t="s">
        <v>8218</v>
      </c>
      <c r="G3481" t="s">
        <v>8224</v>
      </c>
      <c r="H3481" t="s">
        <v>8246</v>
      </c>
      <c r="I3481">
        <v>1414972800</v>
      </c>
      <c r="J3481">
        <v>1412629704</v>
      </c>
      <c r="K3481" t="b">
        <v>0</v>
      </c>
      <c r="L3481">
        <v>17</v>
      </c>
      <c r="M3481" t="b">
        <v>1</v>
      </c>
      <c r="N3481" t="s">
        <v>8269</v>
      </c>
      <c r="O3481" s="10" t="s">
        <v>8312</v>
      </c>
      <c r="P3481" t="s">
        <v>8313</v>
      </c>
      <c r="Q3481" s="15">
        <f t="shared" si="162"/>
        <v>41918.880833333329</v>
      </c>
      <c r="R3481" s="17">
        <f t="shared" si="163"/>
        <v>41946</v>
      </c>
      <c r="S3481">
        <f t="shared" si="164"/>
        <v>2014</v>
      </c>
    </row>
    <row r="3482" spans="1:19" ht="60" x14ac:dyDescent="0.25">
      <c r="A3482">
        <v>3476</v>
      </c>
      <c r="B3482" s="3" t="s">
        <v>3475</v>
      </c>
      <c r="C3482" s="3" t="s">
        <v>7586</v>
      </c>
      <c r="D3482" s="6">
        <v>300</v>
      </c>
      <c r="E3482" s="8">
        <v>312</v>
      </c>
      <c r="F3482" t="s">
        <v>8218</v>
      </c>
      <c r="G3482" t="s">
        <v>8223</v>
      </c>
      <c r="H3482" t="s">
        <v>8245</v>
      </c>
      <c r="I3482">
        <v>1414378800</v>
      </c>
      <c r="J3482">
        <v>1412836990</v>
      </c>
      <c r="K3482" t="b">
        <v>0</v>
      </c>
      <c r="L3482">
        <v>6</v>
      </c>
      <c r="M3482" t="b">
        <v>1</v>
      </c>
      <c r="N3482" t="s">
        <v>8269</v>
      </c>
      <c r="O3482" s="10" t="s">
        <v>8312</v>
      </c>
      <c r="P3482" t="s">
        <v>8313</v>
      </c>
      <c r="Q3482" s="15">
        <f t="shared" si="162"/>
        <v>41921.279976851853</v>
      </c>
      <c r="R3482" s="17">
        <f t="shared" si="163"/>
        <v>41939.125</v>
      </c>
      <c r="S3482">
        <f t="shared" si="164"/>
        <v>2014</v>
      </c>
    </row>
    <row r="3483" spans="1:19" ht="45" x14ac:dyDescent="0.25">
      <c r="A3483">
        <v>3477</v>
      </c>
      <c r="B3483" s="3" t="s">
        <v>3476</v>
      </c>
      <c r="C3483" s="3" t="s">
        <v>7587</v>
      </c>
      <c r="D3483" s="6">
        <v>1800</v>
      </c>
      <c r="E3483" s="8">
        <v>2076</v>
      </c>
      <c r="F3483" t="s">
        <v>8218</v>
      </c>
      <c r="G3483" t="s">
        <v>8223</v>
      </c>
      <c r="H3483" t="s">
        <v>8245</v>
      </c>
      <c r="I3483">
        <v>1431831600</v>
      </c>
      <c r="J3483">
        <v>1430761243</v>
      </c>
      <c r="K3483" t="b">
        <v>0</v>
      </c>
      <c r="L3483">
        <v>39</v>
      </c>
      <c r="M3483" t="b">
        <v>1</v>
      </c>
      <c r="N3483" t="s">
        <v>8269</v>
      </c>
      <c r="O3483" s="10" t="s">
        <v>8312</v>
      </c>
      <c r="P3483" t="s">
        <v>8313</v>
      </c>
      <c r="Q3483" s="15">
        <f t="shared" si="162"/>
        <v>42128.736608796295</v>
      </c>
      <c r="R3483" s="17">
        <f t="shared" si="163"/>
        <v>42141.125</v>
      </c>
      <c r="S3483">
        <f t="shared" si="164"/>
        <v>2015</v>
      </c>
    </row>
    <row r="3484" spans="1:19" ht="45" x14ac:dyDescent="0.25">
      <c r="A3484">
        <v>3478</v>
      </c>
      <c r="B3484" s="3" t="s">
        <v>3477</v>
      </c>
      <c r="C3484" s="3" t="s">
        <v>7588</v>
      </c>
      <c r="D3484" s="6">
        <v>2000</v>
      </c>
      <c r="E3484" s="8">
        <v>2257</v>
      </c>
      <c r="F3484" t="s">
        <v>8218</v>
      </c>
      <c r="G3484" t="s">
        <v>8223</v>
      </c>
      <c r="H3484" t="s">
        <v>8245</v>
      </c>
      <c r="I3484">
        <v>1426539600</v>
      </c>
      <c r="J3484">
        <v>1424296822</v>
      </c>
      <c r="K3484" t="b">
        <v>0</v>
      </c>
      <c r="L3484">
        <v>57</v>
      </c>
      <c r="M3484" t="b">
        <v>1</v>
      </c>
      <c r="N3484" t="s">
        <v>8269</v>
      </c>
      <c r="O3484" s="10" t="s">
        <v>8312</v>
      </c>
      <c r="P3484" t="s">
        <v>8313</v>
      </c>
      <c r="Q3484" s="15">
        <f t="shared" si="162"/>
        <v>42053.916921296302</v>
      </c>
      <c r="R3484" s="17">
        <f t="shared" si="163"/>
        <v>42079.875</v>
      </c>
      <c r="S3484">
        <f t="shared" si="164"/>
        <v>2015</v>
      </c>
    </row>
    <row r="3485" spans="1:19" ht="45" x14ac:dyDescent="0.25">
      <c r="A3485">
        <v>3479</v>
      </c>
      <c r="B3485" s="3" t="s">
        <v>3478</v>
      </c>
      <c r="C3485" s="3" t="s">
        <v>7589</v>
      </c>
      <c r="D3485" s="6">
        <v>1500</v>
      </c>
      <c r="E3485" s="8">
        <v>1918</v>
      </c>
      <c r="F3485" t="s">
        <v>8218</v>
      </c>
      <c r="G3485" t="s">
        <v>8224</v>
      </c>
      <c r="H3485" t="s">
        <v>8246</v>
      </c>
      <c r="I3485">
        <v>1403382680</v>
      </c>
      <c r="J3485">
        <v>1400790680</v>
      </c>
      <c r="K3485" t="b">
        <v>0</v>
      </c>
      <c r="L3485">
        <v>56</v>
      </c>
      <c r="M3485" t="b">
        <v>1</v>
      </c>
      <c r="N3485" t="s">
        <v>8269</v>
      </c>
      <c r="O3485" s="10" t="s">
        <v>8312</v>
      </c>
      <c r="P3485" t="s">
        <v>8313</v>
      </c>
      <c r="Q3485" s="15">
        <f t="shared" si="162"/>
        <v>41781.855092592588</v>
      </c>
      <c r="R3485" s="17">
        <f t="shared" si="163"/>
        <v>41811.855092592588</v>
      </c>
      <c r="S3485">
        <f t="shared" si="164"/>
        <v>2014</v>
      </c>
    </row>
    <row r="3486" spans="1:19" ht="45" x14ac:dyDescent="0.25">
      <c r="A3486">
        <v>3480</v>
      </c>
      <c r="B3486" s="3" t="s">
        <v>3479</v>
      </c>
      <c r="C3486" s="3" t="s">
        <v>7590</v>
      </c>
      <c r="D3486" s="6">
        <v>1500</v>
      </c>
      <c r="E3486" s="8">
        <v>2140</v>
      </c>
      <c r="F3486" t="s">
        <v>8218</v>
      </c>
      <c r="G3486" t="s">
        <v>8223</v>
      </c>
      <c r="H3486" t="s">
        <v>8245</v>
      </c>
      <c r="I3486">
        <v>1436562000</v>
      </c>
      <c r="J3486">
        <v>1434440227</v>
      </c>
      <c r="K3486" t="b">
        <v>0</v>
      </c>
      <c r="L3486">
        <v>13</v>
      </c>
      <c r="M3486" t="b">
        <v>1</v>
      </c>
      <c r="N3486" t="s">
        <v>8269</v>
      </c>
      <c r="O3486" s="10" t="s">
        <v>8312</v>
      </c>
      <c r="P3486" t="s">
        <v>8313</v>
      </c>
      <c r="Q3486" s="15">
        <f t="shared" si="162"/>
        <v>42171.317442129628</v>
      </c>
      <c r="R3486" s="17">
        <f t="shared" si="163"/>
        <v>42195.875</v>
      </c>
      <c r="S3486">
        <f t="shared" si="164"/>
        <v>2015</v>
      </c>
    </row>
    <row r="3487" spans="1:19" ht="60" x14ac:dyDescent="0.25">
      <c r="A3487">
        <v>3481</v>
      </c>
      <c r="B3487" s="3" t="s">
        <v>3480</v>
      </c>
      <c r="C3487" s="3" t="s">
        <v>7591</v>
      </c>
      <c r="D3487" s="6">
        <v>10000</v>
      </c>
      <c r="E3487" s="8">
        <v>11880</v>
      </c>
      <c r="F3487" t="s">
        <v>8218</v>
      </c>
      <c r="G3487" t="s">
        <v>8225</v>
      </c>
      <c r="H3487" t="s">
        <v>8247</v>
      </c>
      <c r="I3487">
        <v>1420178188</v>
      </c>
      <c r="J3487">
        <v>1418709388</v>
      </c>
      <c r="K3487" t="b">
        <v>0</v>
      </c>
      <c r="L3487">
        <v>95</v>
      </c>
      <c r="M3487" t="b">
        <v>1</v>
      </c>
      <c r="N3487" t="s">
        <v>8269</v>
      </c>
      <c r="O3487" s="10" t="s">
        <v>8312</v>
      </c>
      <c r="P3487" t="s">
        <v>8313</v>
      </c>
      <c r="Q3487" s="15">
        <f t="shared" si="162"/>
        <v>41989.24754629629</v>
      </c>
      <c r="R3487" s="17">
        <f t="shared" si="163"/>
        <v>42006.24754629629</v>
      </c>
      <c r="S3487">
        <f t="shared" si="164"/>
        <v>2014</v>
      </c>
    </row>
    <row r="3488" spans="1:19" ht="45" x14ac:dyDescent="0.25">
      <c r="A3488">
        <v>3482</v>
      </c>
      <c r="B3488" s="3" t="s">
        <v>3481</v>
      </c>
      <c r="C3488" s="3" t="s">
        <v>7592</v>
      </c>
      <c r="D3488" s="6">
        <v>3000</v>
      </c>
      <c r="E3488" s="8">
        <v>4150</v>
      </c>
      <c r="F3488" t="s">
        <v>8218</v>
      </c>
      <c r="G3488" t="s">
        <v>8224</v>
      </c>
      <c r="H3488" t="s">
        <v>8246</v>
      </c>
      <c r="I3488">
        <v>1404671466</v>
      </c>
      <c r="J3488">
        <v>1402079466</v>
      </c>
      <c r="K3488" t="b">
        <v>0</v>
      </c>
      <c r="L3488">
        <v>80</v>
      </c>
      <c r="M3488" t="b">
        <v>1</v>
      </c>
      <c r="N3488" t="s">
        <v>8269</v>
      </c>
      <c r="O3488" s="10" t="s">
        <v>8312</v>
      </c>
      <c r="P3488" t="s">
        <v>8313</v>
      </c>
      <c r="Q3488" s="15">
        <f t="shared" si="162"/>
        <v>41796.771597222221</v>
      </c>
      <c r="R3488" s="17">
        <f t="shared" si="163"/>
        <v>41826.771597222221</v>
      </c>
      <c r="S3488">
        <f t="shared" si="164"/>
        <v>2014</v>
      </c>
    </row>
    <row r="3489" spans="1:19" ht="45" x14ac:dyDescent="0.25">
      <c r="A3489">
        <v>3483</v>
      </c>
      <c r="B3489" s="3" t="s">
        <v>3482</v>
      </c>
      <c r="C3489" s="3" t="s">
        <v>7593</v>
      </c>
      <c r="D3489" s="6">
        <v>3350</v>
      </c>
      <c r="E3489" s="8">
        <v>5358</v>
      </c>
      <c r="F3489" t="s">
        <v>8218</v>
      </c>
      <c r="G3489" t="s">
        <v>8223</v>
      </c>
      <c r="H3489" t="s">
        <v>8245</v>
      </c>
      <c r="I3489">
        <v>1404403381</v>
      </c>
      <c r="J3489">
        <v>1401811381</v>
      </c>
      <c r="K3489" t="b">
        <v>0</v>
      </c>
      <c r="L3489">
        <v>133</v>
      </c>
      <c r="M3489" t="b">
        <v>1</v>
      </c>
      <c r="N3489" t="s">
        <v>8269</v>
      </c>
      <c r="O3489" s="10" t="s">
        <v>8312</v>
      </c>
      <c r="P3489" t="s">
        <v>8313</v>
      </c>
      <c r="Q3489" s="15">
        <f t="shared" si="162"/>
        <v>41793.668761574074</v>
      </c>
      <c r="R3489" s="17">
        <f t="shared" si="163"/>
        <v>41823.668761574074</v>
      </c>
      <c r="S3489">
        <f t="shared" si="164"/>
        <v>2014</v>
      </c>
    </row>
    <row r="3490" spans="1:19" ht="60" x14ac:dyDescent="0.25">
      <c r="A3490">
        <v>3484</v>
      </c>
      <c r="B3490" s="3" t="s">
        <v>3483</v>
      </c>
      <c r="C3490" s="3" t="s">
        <v>7594</v>
      </c>
      <c r="D3490" s="6">
        <v>2500</v>
      </c>
      <c r="E3490" s="8">
        <v>2856</v>
      </c>
      <c r="F3490" t="s">
        <v>8218</v>
      </c>
      <c r="G3490" t="s">
        <v>8223</v>
      </c>
      <c r="H3490" t="s">
        <v>8245</v>
      </c>
      <c r="I3490">
        <v>1466014499</v>
      </c>
      <c r="J3490">
        <v>1463422499</v>
      </c>
      <c r="K3490" t="b">
        <v>0</v>
      </c>
      <c r="L3490">
        <v>44</v>
      </c>
      <c r="M3490" t="b">
        <v>1</v>
      </c>
      <c r="N3490" t="s">
        <v>8269</v>
      </c>
      <c r="O3490" s="10" t="s">
        <v>8312</v>
      </c>
      <c r="P3490" t="s">
        <v>8313</v>
      </c>
      <c r="Q3490" s="15">
        <f t="shared" si="162"/>
        <v>42506.760405092587</v>
      </c>
      <c r="R3490" s="17">
        <f t="shared" si="163"/>
        <v>42536.760405092587</v>
      </c>
      <c r="S3490">
        <f t="shared" si="164"/>
        <v>2016</v>
      </c>
    </row>
    <row r="3491" spans="1:19" ht="60" x14ac:dyDescent="0.25">
      <c r="A3491">
        <v>3485</v>
      </c>
      <c r="B3491" s="3" t="s">
        <v>3484</v>
      </c>
      <c r="C3491" s="3" t="s">
        <v>7595</v>
      </c>
      <c r="D3491" s="6">
        <v>1650</v>
      </c>
      <c r="E3491" s="8">
        <v>1660</v>
      </c>
      <c r="F3491" t="s">
        <v>8218</v>
      </c>
      <c r="G3491" t="s">
        <v>8223</v>
      </c>
      <c r="H3491" t="s">
        <v>8245</v>
      </c>
      <c r="I3491">
        <v>1454431080</v>
      </c>
      <c r="J3491">
        <v>1451839080</v>
      </c>
      <c r="K3491" t="b">
        <v>0</v>
      </c>
      <c r="L3491">
        <v>30</v>
      </c>
      <c r="M3491" t="b">
        <v>1</v>
      </c>
      <c r="N3491" t="s">
        <v>8269</v>
      </c>
      <c r="O3491" s="10" t="s">
        <v>8312</v>
      </c>
      <c r="P3491" t="s">
        <v>8313</v>
      </c>
      <c r="Q3491" s="15">
        <f t="shared" si="162"/>
        <v>42372.693055555559</v>
      </c>
      <c r="R3491" s="17">
        <f t="shared" si="163"/>
        <v>42402.693055555559</v>
      </c>
      <c r="S3491">
        <f t="shared" si="164"/>
        <v>2016</v>
      </c>
    </row>
    <row r="3492" spans="1:19" ht="45" x14ac:dyDescent="0.25">
      <c r="A3492">
        <v>3486</v>
      </c>
      <c r="B3492" s="3" t="s">
        <v>3485</v>
      </c>
      <c r="C3492" s="3" t="s">
        <v>7596</v>
      </c>
      <c r="D3492" s="6">
        <v>3000</v>
      </c>
      <c r="E3492" s="8">
        <v>4656</v>
      </c>
      <c r="F3492" t="s">
        <v>8218</v>
      </c>
      <c r="G3492" t="s">
        <v>8223</v>
      </c>
      <c r="H3492" t="s">
        <v>8245</v>
      </c>
      <c r="I3492">
        <v>1433314740</v>
      </c>
      <c r="J3492">
        <v>1430600401</v>
      </c>
      <c r="K3492" t="b">
        <v>0</v>
      </c>
      <c r="L3492">
        <v>56</v>
      </c>
      <c r="M3492" t="b">
        <v>1</v>
      </c>
      <c r="N3492" t="s">
        <v>8269</v>
      </c>
      <c r="O3492" s="10" t="s">
        <v>8312</v>
      </c>
      <c r="P3492" t="s">
        <v>8313</v>
      </c>
      <c r="Q3492" s="15">
        <f t="shared" si="162"/>
        <v>42126.87501157407</v>
      </c>
      <c r="R3492" s="17">
        <f t="shared" si="163"/>
        <v>42158.290972222225</v>
      </c>
      <c r="S3492">
        <f t="shared" si="164"/>
        <v>2015</v>
      </c>
    </row>
    <row r="3493" spans="1:19" ht="60" x14ac:dyDescent="0.25">
      <c r="A3493">
        <v>3487</v>
      </c>
      <c r="B3493" s="3" t="s">
        <v>3486</v>
      </c>
      <c r="C3493" s="3" t="s">
        <v>7597</v>
      </c>
      <c r="D3493" s="6">
        <v>2000</v>
      </c>
      <c r="E3493" s="8">
        <v>2555</v>
      </c>
      <c r="F3493" t="s">
        <v>8218</v>
      </c>
      <c r="G3493" t="s">
        <v>8224</v>
      </c>
      <c r="H3493" t="s">
        <v>8246</v>
      </c>
      <c r="I3493">
        <v>1435185252</v>
      </c>
      <c r="J3493">
        <v>1432593252</v>
      </c>
      <c r="K3493" t="b">
        <v>0</v>
      </c>
      <c r="L3493">
        <v>66</v>
      </c>
      <c r="M3493" t="b">
        <v>1</v>
      </c>
      <c r="N3493" t="s">
        <v>8269</v>
      </c>
      <c r="O3493" s="10" t="s">
        <v>8312</v>
      </c>
      <c r="P3493" t="s">
        <v>8313</v>
      </c>
      <c r="Q3493" s="15">
        <f t="shared" si="162"/>
        <v>42149.940416666665</v>
      </c>
      <c r="R3493" s="17">
        <f t="shared" si="163"/>
        <v>42179.940416666665</v>
      </c>
      <c r="S3493">
        <f t="shared" si="164"/>
        <v>2015</v>
      </c>
    </row>
    <row r="3494" spans="1:19" ht="75" x14ac:dyDescent="0.25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 s="10" t="s">
        <v>8312</v>
      </c>
      <c r="P3494" t="s">
        <v>8354</v>
      </c>
      <c r="Q3494" s="15">
        <f t="shared" si="162"/>
        <v>42333.695821759262</v>
      </c>
      <c r="R3494" s="17">
        <f t="shared" si="163"/>
        <v>42361.679166666669</v>
      </c>
      <c r="S3494">
        <f t="shared" si="164"/>
        <v>2015</v>
      </c>
    </row>
    <row r="3495" spans="1:19" ht="45" x14ac:dyDescent="0.25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 s="10" t="s">
        <v>8312</v>
      </c>
      <c r="P3495" t="s">
        <v>8354</v>
      </c>
      <c r="Q3495" s="15">
        <f t="shared" si="162"/>
        <v>42138.798819444448</v>
      </c>
      <c r="R3495" s="17">
        <f t="shared" si="163"/>
        <v>42170.798819444448</v>
      </c>
      <c r="S3495">
        <f t="shared" si="164"/>
        <v>2015</v>
      </c>
    </row>
    <row r="3496" spans="1:19" ht="60" x14ac:dyDescent="0.25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 s="10" t="s">
        <v>8312</v>
      </c>
      <c r="P3496" t="s">
        <v>8354</v>
      </c>
      <c r="Q3496" s="15">
        <f t="shared" si="162"/>
        <v>42666.666932870372</v>
      </c>
      <c r="R3496" s="17">
        <f t="shared" si="163"/>
        <v>42696.708599537036</v>
      </c>
      <c r="S3496">
        <f t="shared" si="164"/>
        <v>2016</v>
      </c>
    </row>
    <row r="3497" spans="1:19" ht="30" x14ac:dyDescent="0.25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 s="10" t="s">
        <v>8312</v>
      </c>
      <c r="P3497" t="s">
        <v>8354</v>
      </c>
      <c r="Q3497" s="15">
        <f t="shared" si="162"/>
        <v>41766.692037037035</v>
      </c>
      <c r="R3497" s="17">
        <f t="shared" si="163"/>
        <v>41826.692037037035</v>
      </c>
      <c r="S3497">
        <f t="shared" si="164"/>
        <v>2014</v>
      </c>
    </row>
    <row r="3498" spans="1:19" ht="30" x14ac:dyDescent="0.25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 s="10" t="s">
        <v>8312</v>
      </c>
      <c r="P3498" t="s">
        <v>8354</v>
      </c>
      <c r="Q3498" s="15">
        <f t="shared" si="162"/>
        <v>42170.447013888886</v>
      </c>
      <c r="R3498" s="17">
        <f t="shared" si="163"/>
        <v>42200.447013888886</v>
      </c>
      <c r="S3498">
        <f t="shared" si="164"/>
        <v>2015</v>
      </c>
    </row>
    <row r="3499" spans="1:19" ht="60" x14ac:dyDescent="0.25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 s="10" t="s">
        <v>8312</v>
      </c>
      <c r="P3499" t="s">
        <v>8354</v>
      </c>
      <c r="Q3499" s="15">
        <f t="shared" si="162"/>
        <v>41968.938993055555</v>
      </c>
      <c r="R3499" s="17">
        <f t="shared" si="163"/>
        <v>41989.938993055555</v>
      </c>
      <c r="S3499">
        <f t="shared" si="164"/>
        <v>2014</v>
      </c>
    </row>
    <row r="3500" spans="1:19" ht="60" x14ac:dyDescent="0.25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 s="10" t="s">
        <v>8312</v>
      </c>
      <c r="P3500" t="s">
        <v>8354</v>
      </c>
      <c r="Q3500" s="15">
        <f t="shared" si="162"/>
        <v>42132.58048611111</v>
      </c>
      <c r="R3500" s="17">
        <f t="shared" si="163"/>
        <v>42162.58048611111</v>
      </c>
      <c r="S3500">
        <f t="shared" si="164"/>
        <v>2015</v>
      </c>
    </row>
    <row r="3501" spans="1:19" ht="45" x14ac:dyDescent="0.25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 s="10" t="s">
        <v>8312</v>
      </c>
      <c r="P3501" t="s">
        <v>8354</v>
      </c>
      <c r="Q3501" s="15">
        <f t="shared" si="162"/>
        <v>42201.436226851853</v>
      </c>
      <c r="R3501" s="17">
        <f t="shared" si="163"/>
        <v>42244.9375</v>
      </c>
      <c r="S3501">
        <f t="shared" si="164"/>
        <v>2015</v>
      </c>
    </row>
    <row r="3502" spans="1:19" ht="60" x14ac:dyDescent="0.25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 s="10" t="s">
        <v>8312</v>
      </c>
      <c r="P3502" t="s">
        <v>8354</v>
      </c>
      <c r="Q3502" s="15">
        <f t="shared" si="162"/>
        <v>42689.029583333337</v>
      </c>
      <c r="R3502" s="17">
        <f t="shared" si="163"/>
        <v>42749.029583333337</v>
      </c>
      <c r="S3502">
        <f t="shared" si="164"/>
        <v>2016</v>
      </c>
    </row>
    <row r="3503" spans="1:19" ht="60" x14ac:dyDescent="0.25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 s="10" t="s">
        <v>8312</v>
      </c>
      <c r="P3503" t="s">
        <v>8354</v>
      </c>
      <c r="Q3503" s="15">
        <f t="shared" si="162"/>
        <v>42084.881539351853</v>
      </c>
      <c r="R3503" s="17">
        <f t="shared" si="163"/>
        <v>42114.881539351853</v>
      </c>
      <c r="S3503">
        <f t="shared" si="164"/>
        <v>2015</v>
      </c>
    </row>
    <row r="3504" spans="1:19" ht="60" x14ac:dyDescent="0.25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 s="10" t="s">
        <v>8312</v>
      </c>
      <c r="P3504" t="s">
        <v>8354</v>
      </c>
      <c r="Q3504" s="15">
        <f t="shared" si="162"/>
        <v>41831.722777777781</v>
      </c>
      <c r="R3504" s="17">
        <f t="shared" si="163"/>
        <v>41861.722777777781</v>
      </c>
      <c r="S3504">
        <f t="shared" si="164"/>
        <v>2014</v>
      </c>
    </row>
    <row r="3505" spans="1:19" ht="45" x14ac:dyDescent="0.25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 s="10" t="s">
        <v>8312</v>
      </c>
      <c r="P3505" t="s">
        <v>8354</v>
      </c>
      <c r="Q3505" s="15">
        <f t="shared" si="162"/>
        <v>42410.93105324074</v>
      </c>
      <c r="R3505" s="17">
        <f t="shared" si="163"/>
        <v>42440.93105324074</v>
      </c>
      <c r="S3505">
        <f t="shared" si="164"/>
        <v>2016</v>
      </c>
    </row>
    <row r="3506" spans="1:19" ht="60" x14ac:dyDescent="0.25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 s="10" t="s">
        <v>8312</v>
      </c>
      <c r="P3506" t="s">
        <v>8354</v>
      </c>
      <c r="Q3506" s="15">
        <f t="shared" si="162"/>
        <v>41982.737071759257</v>
      </c>
      <c r="R3506" s="17">
        <f t="shared" si="163"/>
        <v>42015.207638888889</v>
      </c>
      <c r="S3506">
        <f t="shared" si="164"/>
        <v>2014</v>
      </c>
    </row>
    <row r="3507" spans="1:19" ht="45" x14ac:dyDescent="0.25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 s="10" t="s">
        <v>8312</v>
      </c>
      <c r="P3507" t="s">
        <v>8354</v>
      </c>
      <c r="Q3507" s="15">
        <f t="shared" si="162"/>
        <v>41975.676111111112</v>
      </c>
      <c r="R3507" s="17">
        <f t="shared" si="163"/>
        <v>42006.676111111112</v>
      </c>
      <c r="S3507">
        <f t="shared" si="164"/>
        <v>2014</v>
      </c>
    </row>
    <row r="3508" spans="1:19" ht="45" x14ac:dyDescent="0.25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 s="10" t="s">
        <v>8312</v>
      </c>
      <c r="P3508" t="s">
        <v>8354</v>
      </c>
      <c r="Q3508" s="15">
        <f t="shared" si="162"/>
        <v>42269.126226851848</v>
      </c>
      <c r="R3508" s="17">
        <f t="shared" si="163"/>
        <v>42299.126226851848</v>
      </c>
      <c r="S3508">
        <f t="shared" si="164"/>
        <v>2015</v>
      </c>
    </row>
    <row r="3509" spans="1:19" ht="30" x14ac:dyDescent="0.25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 s="10" t="s">
        <v>8312</v>
      </c>
      <c r="P3509" t="s">
        <v>8354</v>
      </c>
      <c r="Q3509" s="15">
        <f t="shared" si="162"/>
        <v>42403.971851851849</v>
      </c>
      <c r="R3509" s="17">
        <f t="shared" si="163"/>
        <v>42433.971851851849</v>
      </c>
      <c r="S3509">
        <f t="shared" si="164"/>
        <v>2016</v>
      </c>
    </row>
    <row r="3510" spans="1:19" ht="60" x14ac:dyDescent="0.25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 s="10" t="s">
        <v>8312</v>
      </c>
      <c r="P3510" t="s">
        <v>8354</v>
      </c>
      <c r="Q3510" s="15">
        <f t="shared" si="162"/>
        <v>42527.00953703704</v>
      </c>
      <c r="R3510" s="17">
        <f t="shared" si="163"/>
        <v>42582.291666666672</v>
      </c>
      <c r="S3510">
        <f t="shared" si="164"/>
        <v>2016</v>
      </c>
    </row>
    <row r="3511" spans="1:19" ht="45" x14ac:dyDescent="0.25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 s="10" t="s">
        <v>8312</v>
      </c>
      <c r="P3511" t="s">
        <v>8354</v>
      </c>
      <c r="Q3511" s="15">
        <f t="shared" si="162"/>
        <v>41849.887037037035</v>
      </c>
      <c r="R3511" s="17">
        <f t="shared" si="163"/>
        <v>41909.887037037035</v>
      </c>
      <c r="S3511">
        <f t="shared" si="164"/>
        <v>2014</v>
      </c>
    </row>
    <row r="3512" spans="1:19" ht="60" x14ac:dyDescent="0.25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 s="10" t="s">
        <v>8312</v>
      </c>
      <c r="P3512" t="s">
        <v>8354</v>
      </c>
      <c r="Q3512" s="15">
        <f t="shared" si="162"/>
        <v>41799.259039351848</v>
      </c>
      <c r="R3512" s="17">
        <f t="shared" si="163"/>
        <v>41819.259039351848</v>
      </c>
      <c r="S3512">
        <f t="shared" si="164"/>
        <v>2014</v>
      </c>
    </row>
    <row r="3513" spans="1:19" ht="60" x14ac:dyDescent="0.25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 s="10" t="s">
        <v>8312</v>
      </c>
      <c r="P3513" t="s">
        <v>8354</v>
      </c>
      <c r="Q3513" s="15">
        <f t="shared" si="162"/>
        <v>42090.909016203703</v>
      </c>
      <c r="R3513" s="17">
        <f t="shared" si="163"/>
        <v>42097.909016203703</v>
      </c>
      <c r="S3513">
        <f t="shared" si="164"/>
        <v>2015</v>
      </c>
    </row>
    <row r="3514" spans="1:19" ht="60" x14ac:dyDescent="0.25">
      <c r="A3514">
        <v>3488</v>
      </c>
      <c r="B3514" s="3" t="s">
        <v>3487</v>
      </c>
      <c r="C3514" s="3" t="s">
        <v>7598</v>
      </c>
      <c r="D3514" s="6">
        <v>3000</v>
      </c>
      <c r="E3514" s="8">
        <v>3636</v>
      </c>
      <c r="F3514" t="s">
        <v>8218</v>
      </c>
      <c r="G3514" t="s">
        <v>8223</v>
      </c>
      <c r="H3514" t="s">
        <v>8245</v>
      </c>
      <c r="I3514">
        <v>1429286400</v>
      </c>
      <c r="J3514">
        <v>1427221560</v>
      </c>
      <c r="K3514" t="b">
        <v>0</v>
      </c>
      <c r="L3514">
        <v>29</v>
      </c>
      <c r="M3514" t="b">
        <v>1</v>
      </c>
      <c r="N3514" t="s">
        <v>8269</v>
      </c>
      <c r="O3514" s="10" t="s">
        <v>8312</v>
      </c>
      <c r="P3514" t="s">
        <v>8313</v>
      </c>
      <c r="Q3514" s="15">
        <f t="shared" si="162"/>
        <v>42087.768055555556</v>
      </c>
      <c r="R3514" s="17">
        <f t="shared" si="163"/>
        <v>42111.666666666672</v>
      </c>
      <c r="S3514">
        <f t="shared" si="164"/>
        <v>2015</v>
      </c>
    </row>
    <row r="3515" spans="1:19" ht="60" x14ac:dyDescent="0.25">
      <c r="A3515">
        <v>3489</v>
      </c>
      <c r="B3515" s="3" t="s">
        <v>3488</v>
      </c>
      <c r="C3515" s="3" t="s">
        <v>7599</v>
      </c>
      <c r="D3515" s="6">
        <v>5000</v>
      </c>
      <c r="E3515" s="8">
        <v>5635</v>
      </c>
      <c r="F3515" t="s">
        <v>8218</v>
      </c>
      <c r="G3515" t="s">
        <v>8224</v>
      </c>
      <c r="H3515" t="s">
        <v>8246</v>
      </c>
      <c r="I3515">
        <v>1400965200</v>
      </c>
      <c r="J3515">
        <v>1398352531</v>
      </c>
      <c r="K3515" t="b">
        <v>0</v>
      </c>
      <c r="L3515">
        <v>72</v>
      </c>
      <c r="M3515" t="b">
        <v>1</v>
      </c>
      <c r="N3515" t="s">
        <v>8269</v>
      </c>
      <c r="O3515" s="10" t="s">
        <v>8312</v>
      </c>
      <c r="P3515" t="s">
        <v>8313</v>
      </c>
      <c r="Q3515" s="15">
        <f t="shared" si="162"/>
        <v>41753.635775462964</v>
      </c>
      <c r="R3515" s="17">
        <f t="shared" si="163"/>
        <v>41783.875</v>
      </c>
      <c r="S3515">
        <f t="shared" si="164"/>
        <v>2014</v>
      </c>
    </row>
    <row r="3516" spans="1:19" ht="60" x14ac:dyDescent="0.25">
      <c r="A3516">
        <v>3490</v>
      </c>
      <c r="B3516" s="3" t="s">
        <v>3489</v>
      </c>
      <c r="C3516" s="3" t="s">
        <v>7600</v>
      </c>
      <c r="D3516" s="6">
        <v>1000</v>
      </c>
      <c r="E3516" s="8">
        <v>1275</v>
      </c>
      <c r="F3516" t="s">
        <v>8218</v>
      </c>
      <c r="G3516" t="s">
        <v>8223</v>
      </c>
      <c r="H3516" t="s">
        <v>8245</v>
      </c>
      <c r="I3516">
        <v>1460574924</v>
      </c>
      <c r="J3516">
        <v>1457982924</v>
      </c>
      <c r="K3516" t="b">
        <v>0</v>
      </c>
      <c r="L3516">
        <v>27</v>
      </c>
      <c r="M3516" t="b">
        <v>1</v>
      </c>
      <c r="N3516" t="s">
        <v>8269</v>
      </c>
      <c r="O3516" s="10" t="s">
        <v>8312</v>
      </c>
      <c r="P3516" t="s">
        <v>8313</v>
      </c>
      <c r="Q3516" s="15">
        <f t="shared" si="162"/>
        <v>42443.802361111113</v>
      </c>
      <c r="R3516" s="17">
        <f t="shared" si="163"/>
        <v>42473.802361111113</v>
      </c>
      <c r="S3516">
        <f t="shared" si="164"/>
        <v>2016</v>
      </c>
    </row>
    <row r="3517" spans="1:19" ht="60" x14ac:dyDescent="0.25">
      <c r="A3517">
        <v>3491</v>
      </c>
      <c r="B3517" s="3" t="s">
        <v>3490</v>
      </c>
      <c r="C3517" s="3" t="s">
        <v>7601</v>
      </c>
      <c r="D3517" s="6">
        <v>500</v>
      </c>
      <c r="E3517" s="8">
        <v>791</v>
      </c>
      <c r="F3517" t="s">
        <v>8218</v>
      </c>
      <c r="G3517" t="s">
        <v>8223</v>
      </c>
      <c r="H3517" t="s">
        <v>8245</v>
      </c>
      <c r="I3517">
        <v>1431928784</v>
      </c>
      <c r="J3517">
        <v>1430114384</v>
      </c>
      <c r="K3517" t="b">
        <v>0</v>
      </c>
      <c r="L3517">
        <v>10</v>
      </c>
      <c r="M3517" t="b">
        <v>1</v>
      </c>
      <c r="N3517" t="s">
        <v>8269</v>
      </c>
      <c r="O3517" s="10" t="s">
        <v>8312</v>
      </c>
      <c r="P3517" t="s">
        <v>8313</v>
      </c>
      <c r="Q3517" s="15">
        <f t="shared" si="162"/>
        <v>42121.249814814815</v>
      </c>
      <c r="R3517" s="17">
        <f t="shared" si="163"/>
        <v>42142.249814814815</v>
      </c>
      <c r="S3517">
        <f t="shared" si="164"/>
        <v>2015</v>
      </c>
    </row>
    <row r="3518" spans="1:19" ht="45" x14ac:dyDescent="0.25">
      <c r="A3518">
        <v>3492</v>
      </c>
      <c r="B3518" s="3" t="s">
        <v>3491</v>
      </c>
      <c r="C3518" s="3" t="s">
        <v>7602</v>
      </c>
      <c r="D3518" s="6">
        <v>3800</v>
      </c>
      <c r="E3518" s="8">
        <v>4000.22</v>
      </c>
      <c r="F3518" t="s">
        <v>8218</v>
      </c>
      <c r="G3518" t="s">
        <v>8223</v>
      </c>
      <c r="H3518" t="s">
        <v>8245</v>
      </c>
      <c r="I3518">
        <v>1445818397</v>
      </c>
      <c r="J3518">
        <v>1442794397</v>
      </c>
      <c r="K3518" t="b">
        <v>0</v>
      </c>
      <c r="L3518">
        <v>35</v>
      </c>
      <c r="M3518" t="b">
        <v>1</v>
      </c>
      <c r="N3518" t="s">
        <v>8269</v>
      </c>
      <c r="O3518" s="10" t="s">
        <v>8312</v>
      </c>
      <c r="P3518" t="s">
        <v>8313</v>
      </c>
      <c r="Q3518" s="15">
        <f t="shared" si="162"/>
        <v>42268.009224537032</v>
      </c>
      <c r="R3518" s="17">
        <f t="shared" si="163"/>
        <v>42303.009224537032</v>
      </c>
      <c r="S3518">
        <f t="shared" si="164"/>
        <v>2015</v>
      </c>
    </row>
    <row r="3519" spans="1:19" ht="60" x14ac:dyDescent="0.25">
      <c r="A3519">
        <v>3493</v>
      </c>
      <c r="B3519" s="3" t="s">
        <v>3492</v>
      </c>
      <c r="C3519" s="3" t="s">
        <v>7603</v>
      </c>
      <c r="D3519" s="6">
        <v>1500</v>
      </c>
      <c r="E3519" s="8">
        <v>1500</v>
      </c>
      <c r="F3519" t="s">
        <v>8218</v>
      </c>
      <c r="G3519" t="s">
        <v>8223</v>
      </c>
      <c r="H3519" t="s">
        <v>8245</v>
      </c>
      <c r="I3519">
        <v>1408252260</v>
      </c>
      <c r="J3519">
        <v>1406580436</v>
      </c>
      <c r="K3519" t="b">
        <v>0</v>
      </c>
      <c r="L3519">
        <v>29</v>
      </c>
      <c r="M3519" t="b">
        <v>1</v>
      </c>
      <c r="N3519" t="s">
        <v>8269</v>
      </c>
      <c r="O3519" s="10" t="s">
        <v>8312</v>
      </c>
      <c r="P3519" t="s">
        <v>8313</v>
      </c>
      <c r="Q3519" s="15">
        <f t="shared" si="162"/>
        <v>41848.866157407407</v>
      </c>
      <c r="R3519" s="17">
        <f t="shared" si="163"/>
        <v>41868.21597222222</v>
      </c>
      <c r="S3519">
        <f t="shared" si="164"/>
        <v>2014</v>
      </c>
    </row>
    <row r="3520" spans="1:19" ht="60" x14ac:dyDescent="0.25">
      <c r="A3520">
        <v>3494</v>
      </c>
      <c r="B3520" s="3" t="s">
        <v>3493</v>
      </c>
      <c r="C3520" s="3" t="s">
        <v>7604</v>
      </c>
      <c r="D3520" s="6">
        <v>400</v>
      </c>
      <c r="E3520" s="8">
        <v>400</v>
      </c>
      <c r="F3520" t="s">
        <v>8218</v>
      </c>
      <c r="G3520" t="s">
        <v>8223</v>
      </c>
      <c r="H3520" t="s">
        <v>8245</v>
      </c>
      <c r="I3520">
        <v>1480140000</v>
      </c>
      <c r="J3520">
        <v>1479186575</v>
      </c>
      <c r="K3520" t="b">
        <v>0</v>
      </c>
      <c r="L3520">
        <v>13</v>
      </c>
      <c r="M3520" t="b">
        <v>1</v>
      </c>
      <c r="N3520" t="s">
        <v>8269</v>
      </c>
      <c r="O3520" s="10" t="s">
        <v>8312</v>
      </c>
      <c r="P3520" t="s">
        <v>8313</v>
      </c>
      <c r="Q3520" s="15">
        <f t="shared" si="162"/>
        <v>42689.214988425927</v>
      </c>
      <c r="R3520" s="17">
        <f t="shared" si="163"/>
        <v>42700.25</v>
      </c>
      <c r="S3520">
        <f t="shared" si="164"/>
        <v>2016</v>
      </c>
    </row>
    <row r="3521" spans="1:19" ht="60" x14ac:dyDescent="0.25">
      <c r="A3521">
        <v>3495</v>
      </c>
      <c r="B3521" s="3" t="s">
        <v>3494</v>
      </c>
      <c r="C3521" s="3" t="s">
        <v>7605</v>
      </c>
      <c r="D3521" s="6">
        <v>5000</v>
      </c>
      <c r="E3521" s="8">
        <v>5343</v>
      </c>
      <c r="F3521" t="s">
        <v>8218</v>
      </c>
      <c r="G3521" t="s">
        <v>8228</v>
      </c>
      <c r="H3521" t="s">
        <v>8250</v>
      </c>
      <c r="I3521">
        <v>1414862280</v>
      </c>
      <c r="J3521">
        <v>1412360309</v>
      </c>
      <c r="K3521" t="b">
        <v>0</v>
      </c>
      <c r="L3521">
        <v>72</v>
      </c>
      <c r="M3521" t="b">
        <v>1</v>
      </c>
      <c r="N3521" t="s">
        <v>8269</v>
      </c>
      <c r="O3521" s="10" t="s">
        <v>8312</v>
      </c>
      <c r="P3521" t="s">
        <v>8313</v>
      </c>
      <c r="Q3521" s="15">
        <f t="shared" si="162"/>
        <v>41915.762835648151</v>
      </c>
      <c r="R3521" s="17">
        <f t="shared" si="163"/>
        <v>41944.720833333333</v>
      </c>
      <c r="S3521">
        <f t="shared" si="164"/>
        <v>2014</v>
      </c>
    </row>
    <row r="3522" spans="1:19" ht="60" x14ac:dyDescent="0.25">
      <c r="A3522">
        <v>3496</v>
      </c>
      <c r="B3522" s="3" t="s">
        <v>3495</v>
      </c>
      <c r="C3522" s="3" t="s">
        <v>7606</v>
      </c>
      <c r="D3522" s="6">
        <v>3000</v>
      </c>
      <c r="E3522" s="8">
        <v>3732</v>
      </c>
      <c r="F3522" t="s">
        <v>8218</v>
      </c>
      <c r="G3522" t="s">
        <v>8223</v>
      </c>
      <c r="H3522" t="s">
        <v>8245</v>
      </c>
      <c r="I3522">
        <v>1473625166</v>
      </c>
      <c r="J3522">
        <v>1470169166</v>
      </c>
      <c r="K3522" t="b">
        <v>0</v>
      </c>
      <c r="L3522">
        <v>78</v>
      </c>
      <c r="M3522" t="b">
        <v>1</v>
      </c>
      <c r="N3522" t="s">
        <v>8269</v>
      </c>
      <c r="O3522" s="10" t="s">
        <v>8312</v>
      </c>
      <c r="P3522" t="s">
        <v>8313</v>
      </c>
      <c r="Q3522" s="15">
        <f t="shared" ref="Q3522:Q3585" si="165">(((J3522/60)/60)/24)+DATE(1970,1,1)</f>
        <v>42584.846828703703</v>
      </c>
      <c r="R3522" s="17">
        <f t="shared" ref="R3522:R3585" si="166">(((I3522/60)/60)/24)+DATE(1970,1,1)</f>
        <v>42624.846828703703</v>
      </c>
      <c r="S3522">
        <f t="shared" ref="S3522:S3585" si="167">YEAR(Q:Q)</f>
        <v>2016</v>
      </c>
    </row>
    <row r="3523" spans="1:19" ht="60" x14ac:dyDescent="0.25">
      <c r="A3523">
        <v>3497</v>
      </c>
      <c r="B3523" s="3" t="s">
        <v>3496</v>
      </c>
      <c r="C3523" s="3" t="s">
        <v>7607</v>
      </c>
      <c r="D3523" s="6">
        <v>1551</v>
      </c>
      <c r="E3523" s="8">
        <v>1686</v>
      </c>
      <c r="F3523" t="s">
        <v>8218</v>
      </c>
      <c r="G3523" t="s">
        <v>8223</v>
      </c>
      <c r="H3523" t="s">
        <v>8245</v>
      </c>
      <c r="I3523">
        <v>1464904800</v>
      </c>
      <c r="J3523">
        <v>1463852904</v>
      </c>
      <c r="K3523" t="b">
        <v>0</v>
      </c>
      <c r="L3523">
        <v>49</v>
      </c>
      <c r="M3523" t="b">
        <v>1</v>
      </c>
      <c r="N3523" t="s">
        <v>8269</v>
      </c>
      <c r="O3523" s="10" t="s">
        <v>8312</v>
      </c>
      <c r="P3523" t="s">
        <v>8313</v>
      </c>
      <c r="Q3523" s="15">
        <f t="shared" si="165"/>
        <v>42511.741944444439</v>
      </c>
      <c r="R3523" s="17">
        <f t="shared" si="166"/>
        <v>42523.916666666672</v>
      </c>
      <c r="S3523">
        <f t="shared" si="167"/>
        <v>2016</v>
      </c>
    </row>
    <row r="3524" spans="1:19" ht="60" x14ac:dyDescent="0.25">
      <c r="A3524">
        <v>3498</v>
      </c>
      <c r="B3524" s="3" t="s">
        <v>3497</v>
      </c>
      <c r="C3524" s="3" t="s">
        <v>7608</v>
      </c>
      <c r="D3524" s="6">
        <v>1650</v>
      </c>
      <c r="E3524" s="8">
        <v>1690</v>
      </c>
      <c r="F3524" t="s">
        <v>8218</v>
      </c>
      <c r="G3524" t="s">
        <v>8228</v>
      </c>
      <c r="H3524" t="s">
        <v>8250</v>
      </c>
      <c r="I3524">
        <v>1464471840</v>
      </c>
      <c r="J3524">
        <v>1459309704</v>
      </c>
      <c r="K3524" t="b">
        <v>0</v>
      </c>
      <c r="L3524">
        <v>42</v>
      </c>
      <c r="M3524" t="b">
        <v>1</v>
      </c>
      <c r="N3524" t="s">
        <v>8269</v>
      </c>
      <c r="O3524" s="10" t="s">
        <v>8312</v>
      </c>
      <c r="P3524" t="s">
        <v>8313</v>
      </c>
      <c r="Q3524" s="15">
        <f t="shared" si="165"/>
        <v>42459.15861111111</v>
      </c>
      <c r="R3524" s="17">
        <f t="shared" si="166"/>
        <v>42518.905555555553</v>
      </c>
      <c r="S3524">
        <f t="shared" si="167"/>
        <v>2016</v>
      </c>
    </row>
    <row r="3525" spans="1:19" ht="60" x14ac:dyDescent="0.25">
      <c r="A3525">
        <v>3499</v>
      </c>
      <c r="B3525" s="3" t="s">
        <v>3498</v>
      </c>
      <c r="C3525" s="3" t="s">
        <v>7609</v>
      </c>
      <c r="D3525" s="6">
        <v>2000</v>
      </c>
      <c r="E3525" s="8">
        <v>2110</v>
      </c>
      <c r="F3525" t="s">
        <v>8218</v>
      </c>
      <c r="G3525" t="s">
        <v>8223</v>
      </c>
      <c r="H3525" t="s">
        <v>8245</v>
      </c>
      <c r="I3525">
        <v>1435733940</v>
      </c>
      <c r="J3525">
        <v>1431046325</v>
      </c>
      <c r="K3525" t="b">
        <v>0</v>
      </c>
      <c r="L3525">
        <v>35</v>
      </c>
      <c r="M3525" t="b">
        <v>1</v>
      </c>
      <c r="N3525" t="s">
        <v>8269</v>
      </c>
      <c r="O3525" s="10" t="s">
        <v>8312</v>
      </c>
      <c r="P3525" t="s">
        <v>8313</v>
      </c>
      <c r="Q3525" s="15">
        <f t="shared" si="165"/>
        <v>42132.036168981482</v>
      </c>
      <c r="R3525" s="17">
        <f t="shared" si="166"/>
        <v>42186.290972222225</v>
      </c>
      <c r="S3525">
        <f t="shared" si="167"/>
        <v>2015</v>
      </c>
    </row>
    <row r="3526" spans="1:19" ht="60" x14ac:dyDescent="0.25">
      <c r="A3526">
        <v>3500</v>
      </c>
      <c r="B3526" s="3" t="s">
        <v>3499</v>
      </c>
      <c r="C3526" s="3" t="s">
        <v>7610</v>
      </c>
      <c r="D3526" s="6">
        <v>1000</v>
      </c>
      <c r="E3526" s="8">
        <v>1063</v>
      </c>
      <c r="F3526" t="s">
        <v>8218</v>
      </c>
      <c r="G3526" t="s">
        <v>8223</v>
      </c>
      <c r="H3526" t="s">
        <v>8245</v>
      </c>
      <c r="I3526">
        <v>1457326740</v>
      </c>
      <c r="J3526">
        <v>1455919438</v>
      </c>
      <c r="K3526" t="b">
        <v>0</v>
      </c>
      <c r="L3526">
        <v>42</v>
      </c>
      <c r="M3526" t="b">
        <v>1</v>
      </c>
      <c r="N3526" t="s">
        <v>8269</v>
      </c>
      <c r="O3526" s="10" t="s">
        <v>8312</v>
      </c>
      <c r="P3526" t="s">
        <v>8313</v>
      </c>
      <c r="Q3526" s="15">
        <f t="shared" si="165"/>
        <v>42419.91942129629</v>
      </c>
      <c r="R3526" s="17">
        <f t="shared" si="166"/>
        <v>42436.207638888889</v>
      </c>
      <c r="S3526">
        <f t="shared" si="167"/>
        <v>2016</v>
      </c>
    </row>
    <row r="3527" spans="1:19" ht="45" x14ac:dyDescent="0.25">
      <c r="A3527">
        <v>3501</v>
      </c>
      <c r="B3527" s="3" t="s">
        <v>3500</v>
      </c>
      <c r="C3527" s="3" t="s">
        <v>7611</v>
      </c>
      <c r="D3527" s="6">
        <v>1500</v>
      </c>
      <c r="E3527" s="8">
        <v>1510</v>
      </c>
      <c r="F3527" t="s">
        <v>8218</v>
      </c>
      <c r="G3527" t="s">
        <v>8224</v>
      </c>
      <c r="H3527" t="s">
        <v>8246</v>
      </c>
      <c r="I3527">
        <v>1441995595</v>
      </c>
      <c r="J3527">
        <v>1439835595</v>
      </c>
      <c r="K3527" t="b">
        <v>0</v>
      </c>
      <c r="L3527">
        <v>42</v>
      </c>
      <c r="M3527" t="b">
        <v>1</v>
      </c>
      <c r="N3527" t="s">
        <v>8269</v>
      </c>
      <c r="O3527" s="10" t="s">
        <v>8312</v>
      </c>
      <c r="P3527" t="s">
        <v>8313</v>
      </c>
      <c r="Q3527" s="15">
        <f t="shared" si="165"/>
        <v>42233.763831018514</v>
      </c>
      <c r="R3527" s="17">
        <f t="shared" si="166"/>
        <v>42258.763831018514</v>
      </c>
      <c r="S3527">
        <f t="shared" si="167"/>
        <v>2015</v>
      </c>
    </row>
    <row r="3528" spans="1:19" ht="60" x14ac:dyDescent="0.25">
      <c r="A3528">
        <v>3502</v>
      </c>
      <c r="B3528" s="3" t="s">
        <v>3501</v>
      </c>
      <c r="C3528" s="3" t="s">
        <v>7612</v>
      </c>
      <c r="D3528" s="6">
        <v>4000</v>
      </c>
      <c r="E3528" s="8">
        <v>4216</v>
      </c>
      <c r="F3528" t="s">
        <v>8218</v>
      </c>
      <c r="G3528" t="s">
        <v>8223</v>
      </c>
      <c r="H3528" t="s">
        <v>8245</v>
      </c>
      <c r="I3528">
        <v>1458100740</v>
      </c>
      <c r="J3528">
        <v>1456862924</v>
      </c>
      <c r="K3528" t="b">
        <v>0</v>
      </c>
      <c r="L3528">
        <v>31</v>
      </c>
      <c r="M3528" t="b">
        <v>1</v>
      </c>
      <c r="N3528" t="s">
        <v>8269</v>
      </c>
      <c r="O3528" s="10" t="s">
        <v>8312</v>
      </c>
      <c r="P3528" t="s">
        <v>8313</v>
      </c>
      <c r="Q3528" s="15">
        <f t="shared" si="165"/>
        <v>42430.839398148149</v>
      </c>
      <c r="R3528" s="17">
        <f t="shared" si="166"/>
        <v>42445.165972222225</v>
      </c>
      <c r="S3528">
        <f t="shared" si="167"/>
        <v>2016</v>
      </c>
    </row>
    <row r="3529" spans="1:19" ht="45" x14ac:dyDescent="0.25">
      <c r="A3529">
        <v>3503</v>
      </c>
      <c r="B3529" s="3" t="s">
        <v>3502</v>
      </c>
      <c r="C3529" s="3" t="s">
        <v>7613</v>
      </c>
      <c r="D3529" s="6">
        <v>2500</v>
      </c>
      <c r="E3529" s="8">
        <v>2689</v>
      </c>
      <c r="F3529" t="s">
        <v>8218</v>
      </c>
      <c r="G3529" t="s">
        <v>8224</v>
      </c>
      <c r="H3529" t="s">
        <v>8246</v>
      </c>
      <c r="I3529">
        <v>1469359728</v>
      </c>
      <c r="J3529">
        <v>1466767728</v>
      </c>
      <c r="K3529" t="b">
        <v>0</v>
      </c>
      <c r="L3529">
        <v>38</v>
      </c>
      <c r="M3529" t="b">
        <v>1</v>
      </c>
      <c r="N3529" t="s">
        <v>8269</v>
      </c>
      <c r="O3529" s="10" t="s">
        <v>8312</v>
      </c>
      <c r="P3529" t="s">
        <v>8313</v>
      </c>
      <c r="Q3529" s="15">
        <f t="shared" si="165"/>
        <v>42545.478333333333</v>
      </c>
      <c r="R3529" s="17">
        <f t="shared" si="166"/>
        <v>42575.478333333333</v>
      </c>
      <c r="S3529">
        <f t="shared" si="167"/>
        <v>2016</v>
      </c>
    </row>
    <row r="3530" spans="1:19" ht="60" x14ac:dyDescent="0.25">
      <c r="A3530">
        <v>3504</v>
      </c>
      <c r="B3530" s="3" t="s">
        <v>3503</v>
      </c>
      <c r="C3530" s="3" t="s">
        <v>7614</v>
      </c>
      <c r="D3530" s="6">
        <v>1000</v>
      </c>
      <c r="E3530" s="8">
        <v>1000</v>
      </c>
      <c r="F3530" t="s">
        <v>8218</v>
      </c>
      <c r="G3530" t="s">
        <v>8223</v>
      </c>
      <c r="H3530" t="s">
        <v>8245</v>
      </c>
      <c r="I3530">
        <v>1447959491</v>
      </c>
      <c r="J3530">
        <v>1445363891</v>
      </c>
      <c r="K3530" t="b">
        <v>0</v>
      </c>
      <c r="L3530">
        <v>8</v>
      </c>
      <c r="M3530" t="b">
        <v>1</v>
      </c>
      <c r="N3530" t="s">
        <v>8269</v>
      </c>
      <c r="O3530" s="10" t="s">
        <v>8312</v>
      </c>
      <c r="P3530" t="s">
        <v>8313</v>
      </c>
      <c r="Q3530" s="15">
        <f t="shared" si="165"/>
        <v>42297.748738425929</v>
      </c>
      <c r="R3530" s="17">
        <f t="shared" si="166"/>
        <v>42327.790405092594</v>
      </c>
      <c r="S3530">
        <f t="shared" si="167"/>
        <v>2015</v>
      </c>
    </row>
    <row r="3531" spans="1:19" ht="90" x14ac:dyDescent="0.25">
      <c r="A3531">
        <v>3505</v>
      </c>
      <c r="B3531" s="3" t="s">
        <v>3504</v>
      </c>
      <c r="C3531" s="3" t="s">
        <v>7615</v>
      </c>
      <c r="D3531" s="6">
        <v>2500</v>
      </c>
      <c r="E3531" s="8">
        <v>2594</v>
      </c>
      <c r="F3531" t="s">
        <v>8218</v>
      </c>
      <c r="G3531" t="s">
        <v>8223</v>
      </c>
      <c r="H3531" t="s">
        <v>8245</v>
      </c>
      <c r="I3531">
        <v>1399953600</v>
      </c>
      <c r="J3531">
        <v>1398983245</v>
      </c>
      <c r="K3531" t="b">
        <v>0</v>
      </c>
      <c r="L3531">
        <v>39</v>
      </c>
      <c r="M3531" t="b">
        <v>1</v>
      </c>
      <c r="N3531" t="s">
        <v>8269</v>
      </c>
      <c r="O3531" s="10" t="s">
        <v>8312</v>
      </c>
      <c r="P3531" t="s">
        <v>8313</v>
      </c>
      <c r="Q3531" s="15">
        <f t="shared" si="165"/>
        <v>41760.935706018521</v>
      </c>
      <c r="R3531" s="17">
        <f t="shared" si="166"/>
        <v>41772.166666666664</v>
      </c>
      <c r="S3531">
        <f t="shared" si="167"/>
        <v>2014</v>
      </c>
    </row>
    <row r="3532" spans="1:19" ht="60" x14ac:dyDescent="0.25">
      <c r="A3532">
        <v>3506</v>
      </c>
      <c r="B3532" s="3" t="s">
        <v>3505</v>
      </c>
      <c r="C3532" s="3" t="s">
        <v>7616</v>
      </c>
      <c r="D3532" s="6">
        <v>3000</v>
      </c>
      <c r="E3532" s="8">
        <v>3045</v>
      </c>
      <c r="F3532" t="s">
        <v>8218</v>
      </c>
      <c r="G3532" t="s">
        <v>8223</v>
      </c>
      <c r="H3532" t="s">
        <v>8245</v>
      </c>
      <c r="I3532">
        <v>1408815440</v>
      </c>
      <c r="J3532">
        <v>1404927440</v>
      </c>
      <c r="K3532" t="b">
        <v>0</v>
      </c>
      <c r="L3532">
        <v>29</v>
      </c>
      <c r="M3532" t="b">
        <v>1</v>
      </c>
      <c r="N3532" t="s">
        <v>8269</v>
      </c>
      <c r="O3532" s="10" t="s">
        <v>8312</v>
      </c>
      <c r="P3532" t="s">
        <v>8313</v>
      </c>
      <c r="Q3532" s="15">
        <f t="shared" si="165"/>
        <v>41829.734259259261</v>
      </c>
      <c r="R3532" s="17">
        <f t="shared" si="166"/>
        <v>41874.734259259261</v>
      </c>
      <c r="S3532">
        <f t="shared" si="167"/>
        <v>2014</v>
      </c>
    </row>
    <row r="3533" spans="1:19" ht="45" x14ac:dyDescent="0.25">
      <c r="A3533">
        <v>3507</v>
      </c>
      <c r="B3533" s="3" t="s">
        <v>3506</v>
      </c>
      <c r="C3533" s="3" t="s">
        <v>7617</v>
      </c>
      <c r="D3533" s="6">
        <v>10000</v>
      </c>
      <c r="E3533" s="8">
        <v>10440</v>
      </c>
      <c r="F3533" t="s">
        <v>8218</v>
      </c>
      <c r="G3533" t="s">
        <v>8223</v>
      </c>
      <c r="H3533" t="s">
        <v>8245</v>
      </c>
      <c r="I3533">
        <v>1464732537</v>
      </c>
      <c r="J3533">
        <v>1462140537</v>
      </c>
      <c r="K3533" t="b">
        <v>0</v>
      </c>
      <c r="L3533">
        <v>72</v>
      </c>
      <c r="M3533" t="b">
        <v>1</v>
      </c>
      <c r="N3533" t="s">
        <v>8269</v>
      </c>
      <c r="O3533" s="10" t="s">
        <v>8312</v>
      </c>
      <c r="P3533" t="s">
        <v>8313</v>
      </c>
      <c r="Q3533" s="15">
        <f t="shared" si="165"/>
        <v>42491.92288194444</v>
      </c>
      <c r="R3533" s="17">
        <f t="shared" si="166"/>
        <v>42521.92288194444</v>
      </c>
      <c r="S3533">
        <f t="shared" si="167"/>
        <v>2016</v>
      </c>
    </row>
    <row r="3534" spans="1:19" ht="60" x14ac:dyDescent="0.25">
      <c r="A3534">
        <v>3508</v>
      </c>
      <c r="B3534" s="3" t="s">
        <v>3507</v>
      </c>
      <c r="C3534" s="3" t="s">
        <v>7618</v>
      </c>
      <c r="D3534" s="6">
        <v>100</v>
      </c>
      <c r="E3534" s="8">
        <v>180</v>
      </c>
      <c r="F3534" t="s">
        <v>8218</v>
      </c>
      <c r="G3534" t="s">
        <v>8224</v>
      </c>
      <c r="H3534" t="s">
        <v>8246</v>
      </c>
      <c r="I3534">
        <v>1462914000</v>
      </c>
      <c r="J3534">
        <v>1460914253</v>
      </c>
      <c r="K3534" t="b">
        <v>0</v>
      </c>
      <c r="L3534">
        <v>15</v>
      </c>
      <c r="M3534" t="b">
        <v>1</v>
      </c>
      <c r="N3534" t="s">
        <v>8269</v>
      </c>
      <c r="O3534" s="10" t="s">
        <v>8312</v>
      </c>
      <c r="P3534" t="s">
        <v>8313</v>
      </c>
      <c r="Q3534" s="15">
        <f t="shared" si="165"/>
        <v>42477.729780092588</v>
      </c>
      <c r="R3534" s="17">
        <f t="shared" si="166"/>
        <v>42500.875</v>
      </c>
      <c r="S3534">
        <f t="shared" si="167"/>
        <v>2016</v>
      </c>
    </row>
    <row r="3535" spans="1:19" ht="60" x14ac:dyDescent="0.25">
      <c r="A3535">
        <v>3509</v>
      </c>
      <c r="B3535" s="3" t="s">
        <v>3508</v>
      </c>
      <c r="C3535" s="3" t="s">
        <v>7619</v>
      </c>
      <c r="D3535" s="6">
        <v>3000</v>
      </c>
      <c r="E3535" s="8">
        <v>3190</v>
      </c>
      <c r="F3535" t="s">
        <v>8218</v>
      </c>
      <c r="G3535" t="s">
        <v>8223</v>
      </c>
      <c r="H3535" t="s">
        <v>8245</v>
      </c>
      <c r="I3535">
        <v>1416545700</v>
      </c>
      <c r="J3535">
        <v>1415392666</v>
      </c>
      <c r="K3535" t="b">
        <v>0</v>
      </c>
      <c r="L3535">
        <v>33</v>
      </c>
      <c r="M3535" t="b">
        <v>1</v>
      </c>
      <c r="N3535" t="s">
        <v>8269</v>
      </c>
      <c r="O3535" s="10" t="s">
        <v>8312</v>
      </c>
      <c r="P3535" t="s">
        <v>8313</v>
      </c>
      <c r="Q3535" s="15">
        <f t="shared" si="165"/>
        <v>41950.859560185185</v>
      </c>
      <c r="R3535" s="17">
        <f t="shared" si="166"/>
        <v>41964.204861111109</v>
      </c>
      <c r="S3535">
        <f t="shared" si="167"/>
        <v>2014</v>
      </c>
    </row>
    <row r="3536" spans="1:19" ht="60" x14ac:dyDescent="0.25">
      <c r="A3536">
        <v>3510</v>
      </c>
      <c r="B3536" s="3" t="s">
        <v>3509</v>
      </c>
      <c r="C3536" s="3" t="s">
        <v>7620</v>
      </c>
      <c r="D3536" s="6">
        <v>900</v>
      </c>
      <c r="E3536" s="8">
        <v>905</v>
      </c>
      <c r="F3536" t="s">
        <v>8218</v>
      </c>
      <c r="G3536" t="s">
        <v>8223</v>
      </c>
      <c r="H3536" t="s">
        <v>8245</v>
      </c>
      <c r="I3536">
        <v>1404312846</v>
      </c>
      <c r="J3536">
        <v>1402584846</v>
      </c>
      <c r="K3536" t="b">
        <v>0</v>
      </c>
      <c r="L3536">
        <v>15</v>
      </c>
      <c r="M3536" t="b">
        <v>1</v>
      </c>
      <c r="N3536" t="s">
        <v>8269</v>
      </c>
      <c r="O3536" s="10" t="s">
        <v>8312</v>
      </c>
      <c r="P3536" t="s">
        <v>8313</v>
      </c>
      <c r="Q3536" s="15">
        <f t="shared" si="165"/>
        <v>41802.62090277778</v>
      </c>
      <c r="R3536" s="17">
        <f t="shared" si="166"/>
        <v>41822.62090277778</v>
      </c>
      <c r="S3536">
        <f t="shared" si="167"/>
        <v>2014</v>
      </c>
    </row>
    <row r="3537" spans="1:19" ht="45" x14ac:dyDescent="0.25">
      <c r="A3537">
        <v>3511</v>
      </c>
      <c r="B3537" s="3" t="s">
        <v>3510</v>
      </c>
      <c r="C3537" s="3" t="s">
        <v>7621</v>
      </c>
      <c r="D3537" s="6">
        <v>1500</v>
      </c>
      <c r="E3537" s="8">
        <v>1518</v>
      </c>
      <c r="F3537" t="s">
        <v>8218</v>
      </c>
      <c r="G3537" t="s">
        <v>8224</v>
      </c>
      <c r="H3537" t="s">
        <v>8246</v>
      </c>
      <c r="I3537">
        <v>1415385000</v>
      </c>
      <c r="J3537">
        <v>1413406695</v>
      </c>
      <c r="K3537" t="b">
        <v>0</v>
      </c>
      <c r="L3537">
        <v>19</v>
      </c>
      <c r="M3537" t="b">
        <v>1</v>
      </c>
      <c r="N3537" t="s">
        <v>8269</v>
      </c>
      <c r="O3537" s="10" t="s">
        <v>8312</v>
      </c>
      <c r="P3537" t="s">
        <v>8313</v>
      </c>
      <c r="Q3537" s="15">
        <f t="shared" si="165"/>
        <v>41927.873784722222</v>
      </c>
      <c r="R3537" s="17">
        <f t="shared" si="166"/>
        <v>41950.770833333336</v>
      </c>
      <c r="S3537">
        <f t="shared" si="167"/>
        <v>2014</v>
      </c>
    </row>
    <row r="3538" spans="1:19" ht="60" x14ac:dyDescent="0.25">
      <c r="A3538">
        <v>3512</v>
      </c>
      <c r="B3538" s="3" t="s">
        <v>3511</v>
      </c>
      <c r="C3538" s="3" t="s">
        <v>7622</v>
      </c>
      <c r="D3538" s="6">
        <v>1000</v>
      </c>
      <c r="E3538" s="8">
        <v>1000</v>
      </c>
      <c r="F3538" t="s">
        <v>8218</v>
      </c>
      <c r="G3538" t="s">
        <v>8224</v>
      </c>
      <c r="H3538" t="s">
        <v>8246</v>
      </c>
      <c r="I3538">
        <v>1429789992</v>
      </c>
      <c r="J3538">
        <v>1424609592</v>
      </c>
      <c r="K3538" t="b">
        <v>0</v>
      </c>
      <c r="L3538">
        <v>17</v>
      </c>
      <c r="M3538" t="b">
        <v>1</v>
      </c>
      <c r="N3538" t="s">
        <v>8269</v>
      </c>
      <c r="O3538" s="10" t="s">
        <v>8312</v>
      </c>
      <c r="P3538" t="s">
        <v>8313</v>
      </c>
      <c r="Q3538" s="15">
        <f t="shared" si="165"/>
        <v>42057.536944444444</v>
      </c>
      <c r="R3538" s="17">
        <f t="shared" si="166"/>
        <v>42117.49527777778</v>
      </c>
      <c r="S3538">
        <f t="shared" si="167"/>
        <v>2015</v>
      </c>
    </row>
    <row r="3539" spans="1:19" ht="60" x14ac:dyDescent="0.25">
      <c r="A3539">
        <v>3513</v>
      </c>
      <c r="B3539" s="3" t="s">
        <v>3512</v>
      </c>
      <c r="C3539" s="3" t="s">
        <v>7623</v>
      </c>
      <c r="D3539" s="6">
        <v>2800</v>
      </c>
      <c r="E3539" s="8">
        <v>3315</v>
      </c>
      <c r="F3539" t="s">
        <v>8218</v>
      </c>
      <c r="G3539" t="s">
        <v>8223</v>
      </c>
      <c r="H3539" t="s">
        <v>8245</v>
      </c>
      <c r="I3539">
        <v>1401857940</v>
      </c>
      <c r="J3539">
        <v>1400725112</v>
      </c>
      <c r="K3539" t="b">
        <v>0</v>
      </c>
      <c r="L3539">
        <v>44</v>
      </c>
      <c r="M3539" t="b">
        <v>1</v>
      </c>
      <c r="N3539" t="s">
        <v>8269</v>
      </c>
      <c r="O3539" s="10" t="s">
        <v>8312</v>
      </c>
      <c r="P3539" t="s">
        <v>8313</v>
      </c>
      <c r="Q3539" s="15">
        <f t="shared" si="165"/>
        <v>41781.096203703702</v>
      </c>
      <c r="R3539" s="17">
        <f t="shared" si="166"/>
        <v>41794.207638888889</v>
      </c>
      <c r="S3539">
        <f t="shared" si="167"/>
        <v>2014</v>
      </c>
    </row>
    <row r="3540" spans="1:19" ht="45" x14ac:dyDescent="0.25">
      <c r="A3540">
        <v>3514</v>
      </c>
      <c r="B3540" s="3" t="s">
        <v>3513</v>
      </c>
      <c r="C3540" s="3" t="s">
        <v>7624</v>
      </c>
      <c r="D3540" s="6">
        <v>500</v>
      </c>
      <c r="E3540" s="8">
        <v>550</v>
      </c>
      <c r="F3540" t="s">
        <v>8218</v>
      </c>
      <c r="G3540" t="s">
        <v>8223</v>
      </c>
      <c r="H3540" t="s">
        <v>8245</v>
      </c>
      <c r="I3540">
        <v>1422853140</v>
      </c>
      <c r="J3540">
        <v>1421439552</v>
      </c>
      <c r="K3540" t="b">
        <v>0</v>
      </c>
      <c r="L3540">
        <v>10</v>
      </c>
      <c r="M3540" t="b">
        <v>1</v>
      </c>
      <c r="N3540" t="s">
        <v>8269</v>
      </c>
      <c r="O3540" s="10" t="s">
        <v>8312</v>
      </c>
      <c r="P3540" t="s">
        <v>8313</v>
      </c>
      <c r="Q3540" s="15">
        <f t="shared" si="165"/>
        <v>42020.846666666665</v>
      </c>
      <c r="R3540" s="17">
        <f t="shared" si="166"/>
        <v>42037.207638888889</v>
      </c>
      <c r="S3540">
        <f t="shared" si="167"/>
        <v>2015</v>
      </c>
    </row>
    <row r="3541" spans="1:19" ht="45" x14ac:dyDescent="0.25">
      <c r="A3541">
        <v>3515</v>
      </c>
      <c r="B3541" s="3" t="s">
        <v>3514</v>
      </c>
      <c r="C3541" s="3" t="s">
        <v>7625</v>
      </c>
      <c r="D3541" s="6">
        <v>3000</v>
      </c>
      <c r="E3541" s="8">
        <v>3080</v>
      </c>
      <c r="F3541" t="s">
        <v>8218</v>
      </c>
      <c r="G3541" t="s">
        <v>8223</v>
      </c>
      <c r="H3541" t="s">
        <v>8245</v>
      </c>
      <c r="I3541">
        <v>1433097171</v>
      </c>
      <c r="J3541">
        <v>1430505171</v>
      </c>
      <c r="K3541" t="b">
        <v>0</v>
      </c>
      <c r="L3541">
        <v>46</v>
      </c>
      <c r="M3541" t="b">
        <v>1</v>
      </c>
      <c r="N3541" t="s">
        <v>8269</v>
      </c>
      <c r="O3541" s="10" t="s">
        <v>8312</v>
      </c>
      <c r="P3541" t="s">
        <v>8313</v>
      </c>
      <c r="Q3541" s="15">
        <f t="shared" si="165"/>
        <v>42125.772812499999</v>
      </c>
      <c r="R3541" s="17">
        <f t="shared" si="166"/>
        <v>42155.772812499999</v>
      </c>
      <c r="S3541">
        <f t="shared" si="167"/>
        <v>2015</v>
      </c>
    </row>
    <row r="3542" spans="1:19" ht="60" x14ac:dyDescent="0.25">
      <c r="A3542">
        <v>3516</v>
      </c>
      <c r="B3542" s="3" t="s">
        <v>3515</v>
      </c>
      <c r="C3542" s="3" t="s">
        <v>7626</v>
      </c>
      <c r="D3542" s="6">
        <v>2500</v>
      </c>
      <c r="E3542" s="8">
        <v>2500</v>
      </c>
      <c r="F3542" t="s">
        <v>8218</v>
      </c>
      <c r="G3542" t="s">
        <v>8223</v>
      </c>
      <c r="H3542" t="s">
        <v>8245</v>
      </c>
      <c r="I3542">
        <v>1410145200</v>
      </c>
      <c r="J3542">
        <v>1407197670</v>
      </c>
      <c r="K3542" t="b">
        <v>0</v>
      </c>
      <c r="L3542">
        <v>11</v>
      </c>
      <c r="M3542" t="b">
        <v>1</v>
      </c>
      <c r="N3542" t="s">
        <v>8269</v>
      </c>
      <c r="O3542" s="10" t="s">
        <v>8312</v>
      </c>
      <c r="P3542" t="s">
        <v>8313</v>
      </c>
      <c r="Q3542" s="15">
        <f t="shared" si="165"/>
        <v>41856.010069444441</v>
      </c>
      <c r="R3542" s="17">
        <f t="shared" si="166"/>
        <v>41890.125</v>
      </c>
      <c r="S3542">
        <f t="shared" si="167"/>
        <v>2014</v>
      </c>
    </row>
    <row r="3543" spans="1:19" ht="45" x14ac:dyDescent="0.25">
      <c r="A3543">
        <v>3517</v>
      </c>
      <c r="B3543" s="3" t="s">
        <v>3516</v>
      </c>
      <c r="C3543" s="3" t="s">
        <v>7627</v>
      </c>
      <c r="D3543" s="6">
        <v>4000</v>
      </c>
      <c r="E3543" s="8">
        <v>4000</v>
      </c>
      <c r="F3543" t="s">
        <v>8218</v>
      </c>
      <c r="G3543" t="s">
        <v>8224</v>
      </c>
      <c r="H3543" t="s">
        <v>8246</v>
      </c>
      <c r="I3543">
        <v>1404471600</v>
      </c>
      <c r="J3543">
        <v>1401910634</v>
      </c>
      <c r="K3543" t="b">
        <v>0</v>
      </c>
      <c r="L3543">
        <v>13</v>
      </c>
      <c r="M3543" t="b">
        <v>1</v>
      </c>
      <c r="N3543" t="s">
        <v>8269</v>
      </c>
      <c r="O3543" s="10" t="s">
        <v>8312</v>
      </c>
      <c r="P3543" t="s">
        <v>8313</v>
      </c>
      <c r="Q3543" s="15">
        <f t="shared" si="165"/>
        <v>41794.817523148151</v>
      </c>
      <c r="R3543" s="17">
        <f t="shared" si="166"/>
        <v>41824.458333333336</v>
      </c>
      <c r="S3543">
        <f t="shared" si="167"/>
        <v>2014</v>
      </c>
    </row>
    <row r="3544" spans="1:19" ht="60" x14ac:dyDescent="0.25">
      <c r="A3544">
        <v>3518</v>
      </c>
      <c r="B3544" s="3" t="s">
        <v>3517</v>
      </c>
      <c r="C3544" s="3" t="s">
        <v>7628</v>
      </c>
      <c r="D3544" s="6">
        <v>1500</v>
      </c>
      <c r="E3544" s="8">
        <v>1650.69</v>
      </c>
      <c r="F3544" t="s">
        <v>8218</v>
      </c>
      <c r="G3544" t="s">
        <v>8223</v>
      </c>
      <c r="H3544" t="s">
        <v>8245</v>
      </c>
      <c r="I3544">
        <v>1412259660</v>
      </c>
      <c r="J3544">
        <v>1410461299</v>
      </c>
      <c r="K3544" t="b">
        <v>0</v>
      </c>
      <c r="L3544">
        <v>33</v>
      </c>
      <c r="M3544" t="b">
        <v>1</v>
      </c>
      <c r="N3544" t="s">
        <v>8269</v>
      </c>
      <c r="O3544" s="10" t="s">
        <v>8312</v>
      </c>
      <c r="P3544" t="s">
        <v>8313</v>
      </c>
      <c r="Q3544" s="15">
        <f t="shared" si="165"/>
        <v>41893.783553240741</v>
      </c>
      <c r="R3544" s="17">
        <f t="shared" si="166"/>
        <v>41914.597916666666</v>
      </c>
      <c r="S3544">
        <f t="shared" si="167"/>
        <v>2014</v>
      </c>
    </row>
    <row r="3545" spans="1:19" ht="45" x14ac:dyDescent="0.25">
      <c r="A3545">
        <v>3519</v>
      </c>
      <c r="B3545" s="3" t="s">
        <v>3518</v>
      </c>
      <c r="C3545" s="3" t="s">
        <v>7629</v>
      </c>
      <c r="D3545" s="6">
        <v>2000</v>
      </c>
      <c r="E3545" s="8">
        <v>2027</v>
      </c>
      <c r="F3545" t="s">
        <v>8218</v>
      </c>
      <c r="G3545" t="s">
        <v>8224</v>
      </c>
      <c r="H3545" t="s">
        <v>8246</v>
      </c>
      <c r="I3545">
        <v>1425478950</v>
      </c>
      <c r="J3545">
        <v>1422886950</v>
      </c>
      <c r="K3545" t="b">
        <v>0</v>
      </c>
      <c r="L3545">
        <v>28</v>
      </c>
      <c r="M3545" t="b">
        <v>1</v>
      </c>
      <c r="N3545" t="s">
        <v>8269</v>
      </c>
      <c r="O3545" s="10" t="s">
        <v>8312</v>
      </c>
      <c r="P3545" t="s">
        <v>8313</v>
      </c>
      <c r="Q3545" s="15">
        <f t="shared" si="165"/>
        <v>42037.598958333328</v>
      </c>
      <c r="R3545" s="17">
        <f t="shared" si="166"/>
        <v>42067.598958333328</v>
      </c>
      <c r="S3545">
        <f t="shared" si="167"/>
        <v>2015</v>
      </c>
    </row>
    <row r="3546" spans="1:19" ht="45" x14ac:dyDescent="0.25">
      <c r="A3546">
        <v>3520</v>
      </c>
      <c r="B3546" s="3" t="s">
        <v>3519</v>
      </c>
      <c r="C3546" s="3" t="s">
        <v>7630</v>
      </c>
      <c r="D3546" s="6">
        <v>2000</v>
      </c>
      <c r="E3546" s="8">
        <v>2015</v>
      </c>
      <c r="F3546" t="s">
        <v>8218</v>
      </c>
      <c r="G3546" t="s">
        <v>8224</v>
      </c>
      <c r="H3546" t="s">
        <v>8246</v>
      </c>
      <c r="I3546">
        <v>1441547220</v>
      </c>
      <c r="J3546">
        <v>1439322412</v>
      </c>
      <c r="K3546" t="b">
        <v>0</v>
      </c>
      <c r="L3546">
        <v>21</v>
      </c>
      <c r="M3546" t="b">
        <v>1</v>
      </c>
      <c r="N3546" t="s">
        <v>8269</v>
      </c>
      <c r="O3546" s="10" t="s">
        <v>8312</v>
      </c>
      <c r="P3546" t="s">
        <v>8313</v>
      </c>
      <c r="Q3546" s="15">
        <f t="shared" si="165"/>
        <v>42227.824212962965</v>
      </c>
      <c r="R3546" s="17">
        <f t="shared" si="166"/>
        <v>42253.57430555555</v>
      </c>
      <c r="S3546">
        <f t="shared" si="167"/>
        <v>2015</v>
      </c>
    </row>
    <row r="3547" spans="1:19" ht="60" x14ac:dyDescent="0.25">
      <c r="A3547">
        <v>3521</v>
      </c>
      <c r="B3547" s="3" t="s">
        <v>3520</v>
      </c>
      <c r="C3547" s="3" t="s">
        <v>7631</v>
      </c>
      <c r="D3547" s="6">
        <v>350</v>
      </c>
      <c r="E3547" s="8">
        <v>593</v>
      </c>
      <c r="F3547" t="s">
        <v>8218</v>
      </c>
      <c r="G3547" t="s">
        <v>8223</v>
      </c>
      <c r="H3547" t="s">
        <v>8245</v>
      </c>
      <c r="I3547">
        <v>1411980020</v>
      </c>
      <c r="J3547">
        <v>1409388020</v>
      </c>
      <c r="K3547" t="b">
        <v>0</v>
      </c>
      <c r="L3547">
        <v>13</v>
      </c>
      <c r="M3547" t="b">
        <v>1</v>
      </c>
      <c r="N3547" t="s">
        <v>8269</v>
      </c>
      <c r="O3547" s="10" t="s">
        <v>8312</v>
      </c>
      <c r="P3547" t="s">
        <v>8313</v>
      </c>
      <c r="Q3547" s="15">
        <f t="shared" si="165"/>
        <v>41881.361342592594</v>
      </c>
      <c r="R3547" s="17">
        <f t="shared" si="166"/>
        <v>41911.361342592594</v>
      </c>
      <c r="S3547">
        <f t="shared" si="167"/>
        <v>2014</v>
      </c>
    </row>
    <row r="3548" spans="1:19" ht="60" x14ac:dyDescent="0.25">
      <c r="A3548">
        <v>3522</v>
      </c>
      <c r="B3548" s="3" t="s">
        <v>3521</v>
      </c>
      <c r="C3548" s="3" t="s">
        <v>7632</v>
      </c>
      <c r="D3548" s="6">
        <v>1395</v>
      </c>
      <c r="E3548" s="8">
        <v>1395</v>
      </c>
      <c r="F3548" t="s">
        <v>8218</v>
      </c>
      <c r="G3548" t="s">
        <v>8224</v>
      </c>
      <c r="H3548" t="s">
        <v>8246</v>
      </c>
      <c r="I3548">
        <v>1442311560</v>
      </c>
      <c r="J3548">
        <v>1439924246</v>
      </c>
      <c r="K3548" t="b">
        <v>0</v>
      </c>
      <c r="L3548">
        <v>34</v>
      </c>
      <c r="M3548" t="b">
        <v>1</v>
      </c>
      <c r="N3548" t="s">
        <v>8269</v>
      </c>
      <c r="O3548" s="10" t="s">
        <v>8312</v>
      </c>
      <c r="P3548" t="s">
        <v>8313</v>
      </c>
      <c r="Q3548" s="15">
        <f t="shared" si="165"/>
        <v>42234.789884259255</v>
      </c>
      <c r="R3548" s="17">
        <f t="shared" si="166"/>
        <v>42262.420833333337</v>
      </c>
      <c r="S3548">
        <f t="shared" si="167"/>
        <v>2015</v>
      </c>
    </row>
    <row r="3549" spans="1:19" ht="45" x14ac:dyDescent="0.25">
      <c r="A3549">
        <v>3523</v>
      </c>
      <c r="B3549" s="3" t="s">
        <v>3522</v>
      </c>
      <c r="C3549" s="3" t="s">
        <v>7633</v>
      </c>
      <c r="D3549" s="6">
        <v>4000</v>
      </c>
      <c r="E3549" s="8">
        <v>4546</v>
      </c>
      <c r="F3549" t="s">
        <v>8218</v>
      </c>
      <c r="G3549" t="s">
        <v>8224</v>
      </c>
      <c r="H3549" t="s">
        <v>8246</v>
      </c>
      <c r="I3549">
        <v>1474844400</v>
      </c>
      <c r="J3549">
        <v>1469871148</v>
      </c>
      <c r="K3549" t="b">
        <v>0</v>
      </c>
      <c r="L3549">
        <v>80</v>
      </c>
      <c r="M3549" t="b">
        <v>1</v>
      </c>
      <c r="N3549" t="s">
        <v>8269</v>
      </c>
      <c r="O3549" s="10" t="s">
        <v>8312</v>
      </c>
      <c r="P3549" t="s">
        <v>8313</v>
      </c>
      <c r="Q3549" s="15">
        <f t="shared" si="165"/>
        <v>42581.397546296299</v>
      </c>
      <c r="R3549" s="17">
        <f t="shared" si="166"/>
        <v>42638.958333333328</v>
      </c>
      <c r="S3549">
        <f t="shared" si="167"/>
        <v>2016</v>
      </c>
    </row>
    <row r="3550" spans="1:19" ht="60" x14ac:dyDescent="0.25">
      <c r="A3550">
        <v>3524</v>
      </c>
      <c r="B3550" s="3" t="s">
        <v>3523</v>
      </c>
      <c r="C3550" s="3" t="s">
        <v>7634</v>
      </c>
      <c r="D3550" s="6">
        <v>10000</v>
      </c>
      <c r="E3550" s="8">
        <v>10156</v>
      </c>
      <c r="F3550" t="s">
        <v>8218</v>
      </c>
      <c r="G3550" t="s">
        <v>8223</v>
      </c>
      <c r="H3550" t="s">
        <v>8245</v>
      </c>
      <c r="I3550">
        <v>1410580800</v>
      </c>
      <c r="J3550">
        <v>1409336373</v>
      </c>
      <c r="K3550" t="b">
        <v>0</v>
      </c>
      <c r="L3550">
        <v>74</v>
      </c>
      <c r="M3550" t="b">
        <v>1</v>
      </c>
      <c r="N3550" t="s">
        <v>8269</v>
      </c>
      <c r="O3550" s="10" t="s">
        <v>8312</v>
      </c>
      <c r="P3550" t="s">
        <v>8313</v>
      </c>
      <c r="Q3550" s="15">
        <f t="shared" si="165"/>
        <v>41880.76357638889</v>
      </c>
      <c r="R3550" s="17">
        <f t="shared" si="166"/>
        <v>41895.166666666664</v>
      </c>
      <c r="S3550">
        <f t="shared" si="167"/>
        <v>2014</v>
      </c>
    </row>
    <row r="3551" spans="1:19" ht="45" x14ac:dyDescent="0.25">
      <c r="A3551">
        <v>3525</v>
      </c>
      <c r="B3551" s="3" t="s">
        <v>3524</v>
      </c>
      <c r="C3551" s="3" t="s">
        <v>7635</v>
      </c>
      <c r="D3551" s="6">
        <v>500</v>
      </c>
      <c r="E3551" s="8">
        <v>530</v>
      </c>
      <c r="F3551" t="s">
        <v>8218</v>
      </c>
      <c r="G3551" t="s">
        <v>8223</v>
      </c>
      <c r="H3551" t="s">
        <v>8245</v>
      </c>
      <c r="I3551">
        <v>1439136000</v>
      </c>
      <c r="J3551">
        <v>1438188106</v>
      </c>
      <c r="K3551" t="b">
        <v>0</v>
      </c>
      <c r="L3551">
        <v>7</v>
      </c>
      <c r="M3551" t="b">
        <v>1</v>
      </c>
      <c r="N3551" t="s">
        <v>8269</v>
      </c>
      <c r="O3551" s="10" t="s">
        <v>8312</v>
      </c>
      <c r="P3551" t="s">
        <v>8313</v>
      </c>
      <c r="Q3551" s="15">
        <f t="shared" si="165"/>
        <v>42214.6956712963</v>
      </c>
      <c r="R3551" s="17">
        <f t="shared" si="166"/>
        <v>42225.666666666672</v>
      </c>
      <c r="S3551">
        <f t="shared" si="167"/>
        <v>2015</v>
      </c>
    </row>
    <row r="3552" spans="1:19" ht="60" x14ac:dyDescent="0.25">
      <c r="A3552">
        <v>3526</v>
      </c>
      <c r="B3552" s="3" t="s">
        <v>3525</v>
      </c>
      <c r="C3552" s="3" t="s">
        <v>7636</v>
      </c>
      <c r="D3552" s="6">
        <v>3300</v>
      </c>
      <c r="E3552" s="8">
        <v>3366</v>
      </c>
      <c r="F3552" t="s">
        <v>8218</v>
      </c>
      <c r="G3552" t="s">
        <v>8223</v>
      </c>
      <c r="H3552" t="s">
        <v>8245</v>
      </c>
      <c r="I3552">
        <v>1461823140</v>
      </c>
      <c r="J3552">
        <v>1459411371</v>
      </c>
      <c r="K3552" t="b">
        <v>0</v>
      </c>
      <c r="L3552">
        <v>34</v>
      </c>
      <c r="M3552" t="b">
        <v>1</v>
      </c>
      <c r="N3552" t="s">
        <v>8269</v>
      </c>
      <c r="O3552" s="10" t="s">
        <v>8312</v>
      </c>
      <c r="P3552" t="s">
        <v>8313</v>
      </c>
      <c r="Q3552" s="15">
        <f t="shared" si="165"/>
        <v>42460.335312499999</v>
      </c>
      <c r="R3552" s="17">
        <f t="shared" si="166"/>
        <v>42488.249305555553</v>
      </c>
      <c r="S3552">
        <f t="shared" si="167"/>
        <v>2016</v>
      </c>
    </row>
    <row r="3553" spans="1:19" ht="60" x14ac:dyDescent="0.25">
      <c r="A3553">
        <v>3527</v>
      </c>
      <c r="B3553" s="3" t="s">
        <v>3526</v>
      </c>
      <c r="C3553" s="3" t="s">
        <v>7637</v>
      </c>
      <c r="D3553" s="6">
        <v>6000</v>
      </c>
      <c r="E3553" s="8">
        <v>7015</v>
      </c>
      <c r="F3553" t="s">
        <v>8218</v>
      </c>
      <c r="G3553" t="s">
        <v>8223</v>
      </c>
      <c r="H3553" t="s">
        <v>8245</v>
      </c>
      <c r="I3553">
        <v>1436587140</v>
      </c>
      <c r="J3553">
        <v>1434069205</v>
      </c>
      <c r="K3553" t="b">
        <v>0</v>
      </c>
      <c r="L3553">
        <v>86</v>
      </c>
      <c r="M3553" t="b">
        <v>1</v>
      </c>
      <c r="N3553" t="s">
        <v>8269</v>
      </c>
      <c r="O3553" s="10" t="s">
        <v>8312</v>
      </c>
      <c r="P3553" t="s">
        <v>8313</v>
      </c>
      <c r="Q3553" s="15">
        <f t="shared" si="165"/>
        <v>42167.023206018523</v>
      </c>
      <c r="R3553" s="17">
        <f t="shared" si="166"/>
        <v>42196.165972222225</v>
      </c>
      <c r="S3553">
        <f t="shared" si="167"/>
        <v>2015</v>
      </c>
    </row>
    <row r="3554" spans="1:19" ht="45" x14ac:dyDescent="0.25">
      <c r="A3554">
        <v>3528</v>
      </c>
      <c r="B3554" s="3" t="s">
        <v>3527</v>
      </c>
      <c r="C3554" s="3" t="s">
        <v>7638</v>
      </c>
      <c r="D3554" s="6">
        <v>1650</v>
      </c>
      <c r="E3554" s="8">
        <v>1669</v>
      </c>
      <c r="F3554" t="s">
        <v>8218</v>
      </c>
      <c r="G3554" t="s">
        <v>8224</v>
      </c>
      <c r="H3554" t="s">
        <v>8246</v>
      </c>
      <c r="I3554">
        <v>1484740918</v>
      </c>
      <c r="J3554">
        <v>1483012918</v>
      </c>
      <c r="K3554" t="b">
        <v>0</v>
      </c>
      <c r="L3554">
        <v>37</v>
      </c>
      <c r="M3554" t="b">
        <v>1</v>
      </c>
      <c r="N3554" t="s">
        <v>8269</v>
      </c>
      <c r="O3554" s="10" t="s">
        <v>8312</v>
      </c>
      <c r="P3554" t="s">
        <v>8313</v>
      </c>
      <c r="Q3554" s="15">
        <f t="shared" si="165"/>
        <v>42733.50136574074</v>
      </c>
      <c r="R3554" s="17">
        <f t="shared" si="166"/>
        <v>42753.50136574074</v>
      </c>
      <c r="S3554">
        <f t="shared" si="167"/>
        <v>2016</v>
      </c>
    </row>
    <row r="3555" spans="1:19" ht="60" x14ac:dyDescent="0.25">
      <c r="A3555">
        <v>3529</v>
      </c>
      <c r="B3555" s="3" t="s">
        <v>3528</v>
      </c>
      <c r="C3555" s="3" t="s">
        <v>7639</v>
      </c>
      <c r="D3555" s="6">
        <v>500</v>
      </c>
      <c r="E3555" s="8">
        <v>660</v>
      </c>
      <c r="F3555" t="s">
        <v>8218</v>
      </c>
      <c r="G3555" t="s">
        <v>8223</v>
      </c>
      <c r="H3555" t="s">
        <v>8245</v>
      </c>
      <c r="I3555">
        <v>1436749200</v>
      </c>
      <c r="J3555">
        <v>1434997018</v>
      </c>
      <c r="K3555" t="b">
        <v>0</v>
      </c>
      <c r="L3555">
        <v>18</v>
      </c>
      <c r="M3555" t="b">
        <v>1</v>
      </c>
      <c r="N3555" t="s">
        <v>8269</v>
      </c>
      <c r="O3555" s="10" t="s">
        <v>8312</v>
      </c>
      <c r="P3555" t="s">
        <v>8313</v>
      </c>
      <c r="Q3555" s="15">
        <f t="shared" si="165"/>
        <v>42177.761782407411</v>
      </c>
      <c r="R3555" s="17">
        <f t="shared" si="166"/>
        <v>42198.041666666672</v>
      </c>
      <c r="S3555">
        <f t="shared" si="167"/>
        <v>2015</v>
      </c>
    </row>
    <row r="3556" spans="1:19" ht="60" x14ac:dyDescent="0.25">
      <c r="A3556">
        <v>3530</v>
      </c>
      <c r="B3556" s="3" t="s">
        <v>3529</v>
      </c>
      <c r="C3556" s="3" t="s">
        <v>7640</v>
      </c>
      <c r="D3556" s="6">
        <v>2750</v>
      </c>
      <c r="E3556" s="8">
        <v>2750</v>
      </c>
      <c r="F3556" t="s">
        <v>8218</v>
      </c>
      <c r="G3556" t="s">
        <v>8224</v>
      </c>
      <c r="H3556" t="s">
        <v>8246</v>
      </c>
      <c r="I3556">
        <v>1460318400</v>
      </c>
      <c r="J3556">
        <v>1457881057</v>
      </c>
      <c r="K3556" t="b">
        <v>0</v>
      </c>
      <c r="L3556">
        <v>22</v>
      </c>
      <c r="M3556" t="b">
        <v>1</v>
      </c>
      <c r="N3556" t="s">
        <v>8269</v>
      </c>
      <c r="O3556" s="10" t="s">
        <v>8312</v>
      </c>
      <c r="P3556" t="s">
        <v>8313</v>
      </c>
      <c r="Q3556" s="15">
        <f t="shared" si="165"/>
        <v>42442.623344907406</v>
      </c>
      <c r="R3556" s="17">
        <f t="shared" si="166"/>
        <v>42470.833333333328</v>
      </c>
      <c r="S3556">
        <f t="shared" si="167"/>
        <v>2016</v>
      </c>
    </row>
    <row r="3557" spans="1:19" ht="15.75" x14ac:dyDescent="0.25">
      <c r="A3557">
        <v>3531</v>
      </c>
      <c r="B3557" s="3" t="s">
        <v>3530</v>
      </c>
      <c r="C3557" s="3" t="s">
        <v>7641</v>
      </c>
      <c r="D3557" s="6">
        <v>1000</v>
      </c>
      <c r="E3557" s="8">
        <v>1280</v>
      </c>
      <c r="F3557" t="s">
        <v>8218</v>
      </c>
      <c r="G3557" t="s">
        <v>8223</v>
      </c>
      <c r="H3557" t="s">
        <v>8245</v>
      </c>
      <c r="I3557">
        <v>1467301334</v>
      </c>
      <c r="J3557">
        <v>1464709334</v>
      </c>
      <c r="K3557" t="b">
        <v>0</v>
      </c>
      <c r="L3557">
        <v>26</v>
      </c>
      <c r="M3557" t="b">
        <v>1</v>
      </c>
      <c r="N3557" t="s">
        <v>8269</v>
      </c>
      <c r="O3557" s="10" t="s">
        <v>8312</v>
      </c>
      <c r="P3557" t="s">
        <v>8313</v>
      </c>
      <c r="Q3557" s="15">
        <f t="shared" si="165"/>
        <v>42521.654328703706</v>
      </c>
      <c r="R3557" s="17">
        <f t="shared" si="166"/>
        <v>42551.654328703706</v>
      </c>
      <c r="S3557">
        <f t="shared" si="167"/>
        <v>2016</v>
      </c>
    </row>
    <row r="3558" spans="1:19" ht="60" x14ac:dyDescent="0.25">
      <c r="A3558">
        <v>3532</v>
      </c>
      <c r="B3558" s="3" t="s">
        <v>3531</v>
      </c>
      <c r="C3558" s="3" t="s">
        <v>7642</v>
      </c>
      <c r="D3558" s="6">
        <v>960</v>
      </c>
      <c r="E3558" s="8">
        <v>1142</v>
      </c>
      <c r="F3558" t="s">
        <v>8218</v>
      </c>
      <c r="G3558" t="s">
        <v>8223</v>
      </c>
      <c r="H3558" t="s">
        <v>8245</v>
      </c>
      <c r="I3558">
        <v>1411012740</v>
      </c>
      <c r="J3558">
        <v>1409667827</v>
      </c>
      <c r="K3558" t="b">
        <v>0</v>
      </c>
      <c r="L3558">
        <v>27</v>
      </c>
      <c r="M3558" t="b">
        <v>1</v>
      </c>
      <c r="N3558" t="s">
        <v>8269</v>
      </c>
      <c r="O3558" s="10" t="s">
        <v>8312</v>
      </c>
      <c r="P3558" t="s">
        <v>8313</v>
      </c>
      <c r="Q3558" s="15">
        <f t="shared" si="165"/>
        <v>41884.599849537037</v>
      </c>
      <c r="R3558" s="17">
        <f t="shared" si="166"/>
        <v>41900.165972222225</v>
      </c>
      <c r="S3558">
        <f t="shared" si="167"/>
        <v>2014</v>
      </c>
    </row>
    <row r="3559" spans="1:19" ht="60" x14ac:dyDescent="0.25">
      <c r="A3559">
        <v>3533</v>
      </c>
      <c r="B3559" s="3" t="s">
        <v>3532</v>
      </c>
      <c r="C3559" s="3" t="s">
        <v>7643</v>
      </c>
      <c r="D3559" s="6">
        <v>500</v>
      </c>
      <c r="E3559" s="8">
        <v>631</v>
      </c>
      <c r="F3559" t="s">
        <v>8218</v>
      </c>
      <c r="G3559" t="s">
        <v>8223</v>
      </c>
      <c r="H3559" t="s">
        <v>8245</v>
      </c>
      <c r="I3559">
        <v>1447269367</v>
      </c>
      <c r="J3559">
        <v>1444673767</v>
      </c>
      <c r="K3559" t="b">
        <v>0</v>
      </c>
      <c r="L3559">
        <v>8</v>
      </c>
      <c r="M3559" t="b">
        <v>1</v>
      </c>
      <c r="N3559" t="s">
        <v>8269</v>
      </c>
      <c r="O3559" s="10" t="s">
        <v>8312</v>
      </c>
      <c r="P3559" t="s">
        <v>8313</v>
      </c>
      <c r="Q3559" s="15">
        <f t="shared" si="165"/>
        <v>42289.761192129634</v>
      </c>
      <c r="R3559" s="17">
        <f t="shared" si="166"/>
        <v>42319.802858796291</v>
      </c>
      <c r="S3559">
        <f t="shared" si="167"/>
        <v>2015</v>
      </c>
    </row>
    <row r="3560" spans="1:19" ht="45" x14ac:dyDescent="0.25">
      <c r="A3560">
        <v>3534</v>
      </c>
      <c r="B3560" s="3" t="s">
        <v>3533</v>
      </c>
      <c r="C3560" s="3" t="s">
        <v>7644</v>
      </c>
      <c r="D3560" s="6">
        <v>5000</v>
      </c>
      <c r="E3560" s="8">
        <v>7810</v>
      </c>
      <c r="F3560" t="s">
        <v>8218</v>
      </c>
      <c r="G3560" t="s">
        <v>8223</v>
      </c>
      <c r="H3560" t="s">
        <v>8245</v>
      </c>
      <c r="I3560">
        <v>1443711623</v>
      </c>
      <c r="J3560">
        <v>1440687623</v>
      </c>
      <c r="K3560" t="b">
        <v>0</v>
      </c>
      <c r="L3560">
        <v>204</v>
      </c>
      <c r="M3560" t="b">
        <v>1</v>
      </c>
      <c r="N3560" t="s">
        <v>8269</v>
      </c>
      <c r="O3560" s="10" t="s">
        <v>8312</v>
      </c>
      <c r="P3560" t="s">
        <v>8313</v>
      </c>
      <c r="Q3560" s="15">
        <f t="shared" si="165"/>
        <v>42243.6252662037</v>
      </c>
      <c r="R3560" s="17">
        <f t="shared" si="166"/>
        <v>42278.6252662037</v>
      </c>
      <c r="S3560">
        <f t="shared" si="167"/>
        <v>2015</v>
      </c>
    </row>
    <row r="3561" spans="1:19" ht="45" x14ac:dyDescent="0.25">
      <c r="A3561">
        <v>3535</v>
      </c>
      <c r="B3561" s="3" t="s">
        <v>3534</v>
      </c>
      <c r="C3561" s="3" t="s">
        <v>7645</v>
      </c>
      <c r="D3561" s="6">
        <v>2000</v>
      </c>
      <c r="E3561" s="8">
        <v>2063</v>
      </c>
      <c r="F3561" t="s">
        <v>8218</v>
      </c>
      <c r="G3561" t="s">
        <v>8224</v>
      </c>
      <c r="H3561" t="s">
        <v>8246</v>
      </c>
      <c r="I3561">
        <v>1443808800</v>
      </c>
      <c r="J3561">
        <v>1441120910</v>
      </c>
      <c r="K3561" t="b">
        <v>0</v>
      </c>
      <c r="L3561">
        <v>46</v>
      </c>
      <c r="M3561" t="b">
        <v>1</v>
      </c>
      <c r="N3561" t="s">
        <v>8269</v>
      </c>
      <c r="O3561" s="10" t="s">
        <v>8312</v>
      </c>
      <c r="P3561" t="s">
        <v>8313</v>
      </c>
      <c r="Q3561" s="15">
        <f t="shared" si="165"/>
        <v>42248.640162037031</v>
      </c>
      <c r="R3561" s="17">
        <f t="shared" si="166"/>
        <v>42279.75</v>
      </c>
      <c r="S3561">
        <f t="shared" si="167"/>
        <v>2015</v>
      </c>
    </row>
    <row r="3562" spans="1:19" ht="60" x14ac:dyDescent="0.25">
      <c r="A3562">
        <v>3536</v>
      </c>
      <c r="B3562" s="3" t="s">
        <v>3535</v>
      </c>
      <c r="C3562" s="3" t="s">
        <v>7646</v>
      </c>
      <c r="D3562" s="6">
        <v>150</v>
      </c>
      <c r="E3562" s="8">
        <v>230</v>
      </c>
      <c r="F3562" t="s">
        <v>8218</v>
      </c>
      <c r="G3562" t="s">
        <v>8224</v>
      </c>
      <c r="H3562" t="s">
        <v>8246</v>
      </c>
      <c r="I3562">
        <v>1450612740</v>
      </c>
      <c r="J3562">
        <v>1448040425</v>
      </c>
      <c r="K3562" t="b">
        <v>0</v>
      </c>
      <c r="L3562">
        <v>17</v>
      </c>
      <c r="M3562" t="b">
        <v>1</v>
      </c>
      <c r="N3562" t="s">
        <v>8269</v>
      </c>
      <c r="O3562" s="10" t="s">
        <v>8312</v>
      </c>
      <c r="P3562" t="s">
        <v>8313</v>
      </c>
      <c r="Q3562" s="15">
        <f t="shared" si="165"/>
        <v>42328.727141203708</v>
      </c>
      <c r="R3562" s="17">
        <f t="shared" si="166"/>
        <v>42358.499305555553</v>
      </c>
      <c r="S3562">
        <f t="shared" si="167"/>
        <v>2015</v>
      </c>
    </row>
    <row r="3563" spans="1:19" ht="60" x14ac:dyDescent="0.25">
      <c r="A3563">
        <v>3537</v>
      </c>
      <c r="B3563" s="3" t="s">
        <v>3536</v>
      </c>
      <c r="C3563" s="3" t="s">
        <v>7647</v>
      </c>
      <c r="D3563" s="6">
        <v>675</v>
      </c>
      <c r="E3563" s="8">
        <v>1218</v>
      </c>
      <c r="F3563" t="s">
        <v>8218</v>
      </c>
      <c r="G3563" t="s">
        <v>8228</v>
      </c>
      <c r="H3563" t="s">
        <v>8250</v>
      </c>
      <c r="I3563">
        <v>1416211140</v>
      </c>
      <c r="J3563">
        <v>1413016216</v>
      </c>
      <c r="K3563" t="b">
        <v>0</v>
      </c>
      <c r="L3563">
        <v>28</v>
      </c>
      <c r="M3563" t="b">
        <v>1</v>
      </c>
      <c r="N3563" t="s">
        <v>8269</v>
      </c>
      <c r="O3563" s="10" t="s">
        <v>8312</v>
      </c>
      <c r="P3563" t="s">
        <v>8313</v>
      </c>
      <c r="Q3563" s="15">
        <f t="shared" si="165"/>
        <v>41923.354351851849</v>
      </c>
      <c r="R3563" s="17">
        <f t="shared" si="166"/>
        <v>41960.332638888889</v>
      </c>
      <c r="S3563">
        <f t="shared" si="167"/>
        <v>2014</v>
      </c>
    </row>
    <row r="3564" spans="1:19" ht="60" x14ac:dyDescent="0.25">
      <c r="A3564">
        <v>3538</v>
      </c>
      <c r="B3564" s="3" t="s">
        <v>3537</v>
      </c>
      <c r="C3564" s="3" t="s">
        <v>7648</v>
      </c>
      <c r="D3564" s="6">
        <v>2000</v>
      </c>
      <c r="E3564" s="8">
        <v>2569</v>
      </c>
      <c r="F3564" t="s">
        <v>8218</v>
      </c>
      <c r="G3564" t="s">
        <v>8224</v>
      </c>
      <c r="H3564" t="s">
        <v>8246</v>
      </c>
      <c r="I3564">
        <v>1471428340</v>
      </c>
      <c r="J3564">
        <v>1469009140</v>
      </c>
      <c r="K3564" t="b">
        <v>0</v>
      </c>
      <c r="L3564">
        <v>83</v>
      </c>
      <c r="M3564" t="b">
        <v>1</v>
      </c>
      <c r="N3564" t="s">
        <v>8269</v>
      </c>
      <c r="O3564" s="10" t="s">
        <v>8312</v>
      </c>
      <c r="P3564" t="s">
        <v>8313</v>
      </c>
      <c r="Q3564" s="15">
        <f t="shared" si="165"/>
        <v>42571.420601851853</v>
      </c>
      <c r="R3564" s="17">
        <f t="shared" si="166"/>
        <v>42599.420601851853</v>
      </c>
      <c r="S3564">
        <f t="shared" si="167"/>
        <v>2016</v>
      </c>
    </row>
    <row r="3565" spans="1:19" ht="60" x14ac:dyDescent="0.25">
      <c r="A3565">
        <v>3539</v>
      </c>
      <c r="B3565" s="3" t="s">
        <v>3538</v>
      </c>
      <c r="C3565" s="3" t="s">
        <v>7649</v>
      </c>
      <c r="D3565" s="6">
        <v>600</v>
      </c>
      <c r="E3565" s="8">
        <v>718</v>
      </c>
      <c r="F3565" t="s">
        <v>8218</v>
      </c>
      <c r="G3565" t="s">
        <v>8223</v>
      </c>
      <c r="H3565" t="s">
        <v>8245</v>
      </c>
      <c r="I3565">
        <v>1473358122</v>
      </c>
      <c r="J3565">
        <v>1471543722</v>
      </c>
      <c r="K3565" t="b">
        <v>0</v>
      </c>
      <c r="L3565">
        <v>13</v>
      </c>
      <c r="M3565" t="b">
        <v>1</v>
      </c>
      <c r="N3565" t="s">
        <v>8269</v>
      </c>
      <c r="O3565" s="10" t="s">
        <v>8312</v>
      </c>
      <c r="P3565" t="s">
        <v>8313</v>
      </c>
      <c r="Q3565" s="15">
        <f t="shared" si="165"/>
        <v>42600.756041666667</v>
      </c>
      <c r="R3565" s="17">
        <f t="shared" si="166"/>
        <v>42621.756041666667</v>
      </c>
      <c r="S3565">
        <f t="shared" si="167"/>
        <v>2016</v>
      </c>
    </row>
    <row r="3566" spans="1:19" ht="60" x14ac:dyDescent="0.25">
      <c r="A3566">
        <v>3540</v>
      </c>
      <c r="B3566" s="3" t="s">
        <v>3539</v>
      </c>
      <c r="C3566" s="3" t="s">
        <v>7650</v>
      </c>
      <c r="D3566" s="6">
        <v>300</v>
      </c>
      <c r="E3566" s="8">
        <v>369</v>
      </c>
      <c r="F3566" t="s">
        <v>8218</v>
      </c>
      <c r="G3566" t="s">
        <v>8224</v>
      </c>
      <c r="H3566" t="s">
        <v>8246</v>
      </c>
      <c r="I3566">
        <v>1466899491</v>
      </c>
      <c r="J3566">
        <v>1464307491</v>
      </c>
      <c r="K3566" t="b">
        <v>0</v>
      </c>
      <c r="L3566">
        <v>8</v>
      </c>
      <c r="M3566" t="b">
        <v>1</v>
      </c>
      <c r="N3566" t="s">
        <v>8269</v>
      </c>
      <c r="O3566" s="10" t="s">
        <v>8312</v>
      </c>
      <c r="P3566" t="s">
        <v>8313</v>
      </c>
      <c r="Q3566" s="15">
        <f t="shared" si="165"/>
        <v>42517.003368055557</v>
      </c>
      <c r="R3566" s="17">
        <f t="shared" si="166"/>
        <v>42547.003368055557</v>
      </c>
      <c r="S3566">
        <f t="shared" si="167"/>
        <v>2016</v>
      </c>
    </row>
    <row r="3567" spans="1:19" ht="60" x14ac:dyDescent="0.25">
      <c r="A3567">
        <v>3541</v>
      </c>
      <c r="B3567" s="3" t="s">
        <v>3540</v>
      </c>
      <c r="C3567" s="3" t="s">
        <v>7651</v>
      </c>
      <c r="D3567" s="6">
        <v>1200</v>
      </c>
      <c r="E3567" s="8">
        <v>1260</v>
      </c>
      <c r="F3567" t="s">
        <v>8218</v>
      </c>
      <c r="G3567" t="s">
        <v>8224</v>
      </c>
      <c r="H3567" t="s">
        <v>8246</v>
      </c>
      <c r="I3567">
        <v>1441042275</v>
      </c>
      <c r="J3567">
        <v>1438882275</v>
      </c>
      <c r="K3567" t="b">
        <v>0</v>
      </c>
      <c r="L3567">
        <v>32</v>
      </c>
      <c r="M3567" t="b">
        <v>1</v>
      </c>
      <c r="N3567" t="s">
        <v>8269</v>
      </c>
      <c r="O3567" s="10" t="s">
        <v>8312</v>
      </c>
      <c r="P3567" t="s">
        <v>8313</v>
      </c>
      <c r="Q3567" s="15">
        <f t="shared" si="165"/>
        <v>42222.730034722219</v>
      </c>
      <c r="R3567" s="17">
        <f t="shared" si="166"/>
        <v>42247.730034722219</v>
      </c>
      <c r="S3567">
        <f t="shared" si="167"/>
        <v>2015</v>
      </c>
    </row>
    <row r="3568" spans="1:19" ht="60" x14ac:dyDescent="0.25">
      <c r="A3568">
        <v>3542</v>
      </c>
      <c r="B3568" s="3" t="s">
        <v>3541</v>
      </c>
      <c r="C3568" s="3" t="s">
        <v>7652</v>
      </c>
      <c r="D3568" s="6">
        <v>5500</v>
      </c>
      <c r="E3568" s="8">
        <v>5623</v>
      </c>
      <c r="F3568" t="s">
        <v>8218</v>
      </c>
      <c r="G3568" t="s">
        <v>8223</v>
      </c>
      <c r="H3568" t="s">
        <v>8245</v>
      </c>
      <c r="I3568">
        <v>1410099822</v>
      </c>
      <c r="J3568">
        <v>1404915822</v>
      </c>
      <c r="K3568" t="b">
        <v>0</v>
      </c>
      <c r="L3568">
        <v>85</v>
      </c>
      <c r="M3568" t="b">
        <v>1</v>
      </c>
      <c r="N3568" t="s">
        <v>8269</v>
      </c>
      <c r="O3568" s="10" t="s">
        <v>8312</v>
      </c>
      <c r="P3568" t="s">
        <v>8313</v>
      </c>
      <c r="Q3568" s="15">
        <f t="shared" si="165"/>
        <v>41829.599791666667</v>
      </c>
      <c r="R3568" s="17">
        <f t="shared" si="166"/>
        <v>41889.599791666667</v>
      </c>
      <c r="S3568">
        <f t="shared" si="167"/>
        <v>2014</v>
      </c>
    </row>
    <row r="3569" spans="1:19" ht="45" x14ac:dyDescent="0.25">
      <c r="A3569">
        <v>3543</v>
      </c>
      <c r="B3569" s="3" t="s">
        <v>3542</v>
      </c>
      <c r="C3569" s="3" t="s">
        <v>7653</v>
      </c>
      <c r="D3569" s="6">
        <v>1500</v>
      </c>
      <c r="E3569" s="8">
        <v>1570</v>
      </c>
      <c r="F3569" t="s">
        <v>8218</v>
      </c>
      <c r="G3569" t="s">
        <v>8235</v>
      </c>
      <c r="H3569" t="s">
        <v>8248</v>
      </c>
      <c r="I3569">
        <v>1435255659</v>
      </c>
      <c r="J3569">
        <v>1432663659</v>
      </c>
      <c r="K3569" t="b">
        <v>0</v>
      </c>
      <c r="L3569">
        <v>29</v>
      </c>
      <c r="M3569" t="b">
        <v>1</v>
      </c>
      <c r="N3569" t="s">
        <v>8269</v>
      </c>
      <c r="O3569" s="10" t="s">
        <v>8312</v>
      </c>
      <c r="P3569" t="s">
        <v>8313</v>
      </c>
      <c r="Q3569" s="15">
        <f t="shared" si="165"/>
        <v>42150.755312499998</v>
      </c>
      <c r="R3569" s="17">
        <f t="shared" si="166"/>
        <v>42180.755312499998</v>
      </c>
      <c r="S3569">
        <f t="shared" si="167"/>
        <v>2015</v>
      </c>
    </row>
    <row r="3570" spans="1:19" ht="45" x14ac:dyDescent="0.25">
      <c r="A3570">
        <v>3544</v>
      </c>
      <c r="B3570" s="3" t="s">
        <v>3543</v>
      </c>
      <c r="C3570" s="3" t="s">
        <v>7654</v>
      </c>
      <c r="D3570" s="6">
        <v>2500</v>
      </c>
      <c r="E3570" s="8">
        <v>2500</v>
      </c>
      <c r="F3570" t="s">
        <v>8218</v>
      </c>
      <c r="G3570" t="s">
        <v>8223</v>
      </c>
      <c r="H3570" t="s">
        <v>8245</v>
      </c>
      <c r="I3570">
        <v>1425758257</v>
      </c>
      <c r="J3570">
        <v>1423166257</v>
      </c>
      <c r="K3570" t="b">
        <v>0</v>
      </c>
      <c r="L3570">
        <v>24</v>
      </c>
      <c r="M3570" t="b">
        <v>1</v>
      </c>
      <c r="N3570" t="s">
        <v>8269</v>
      </c>
      <c r="O3570" s="10" t="s">
        <v>8312</v>
      </c>
      <c r="P3570" t="s">
        <v>8313</v>
      </c>
      <c r="Q3570" s="15">
        <f t="shared" si="165"/>
        <v>42040.831678240742</v>
      </c>
      <c r="R3570" s="17">
        <f t="shared" si="166"/>
        <v>42070.831678240742</v>
      </c>
      <c r="S3570">
        <f t="shared" si="167"/>
        <v>2015</v>
      </c>
    </row>
    <row r="3571" spans="1:19" ht="60" x14ac:dyDescent="0.25">
      <c r="A3571">
        <v>3545</v>
      </c>
      <c r="B3571" s="3" t="s">
        <v>3544</v>
      </c>
      <c r="C3571" s="3" t="s">
        <v>7655</v>
      </c>
      <c r="D3571" s="6">
        <v>250</v>
      </c>
      <c r="E3571" s="8">
        <v>251</v>
      </c>
      <c r="F3571" t="s">
        <v>8218</v>
      </c>
      <c r="G3571" t="s">
        <v>8223</v>
      </c>
      <c r="H3571" t="s">
        <v>8245</v>
      </c>
      <c r="I3571">
        <v>1428780159</v>
      </c>
      <c r="J3571">
        <v>1426188159</v>
      </c>
      <c r="K3571" t="b">
        <v>0</v>
      </c>
      <c r="L3571">
        <v>8</v>
      </c>
      <c r="M3571" t="b">
        <v>1</v>
      </c>
      <c r="N3571" t="s">
        <v>8269</v>
      </c>
      <c r="O3571" s="10" t="s">
        <v>8312</v>
      </c>
      <c r="P3571" t="s">
        <v>8313</v>
      </c>
      <c r="Q3571" s="15">
        <f t="shared" si="165"/>
        <v>42075.807395833333</v>
      </c>
      <c r="R3571" s="17">
        <f t="shared" si="166"/>
        <v>42105.807395833333</v>
      </c>
      <c r="S3571">
        <f t="shared" si="167"/>
        <v>2015</v>
      </c>
    </row>
    <row r="3572" spans="1:19" ht="60" x14ac:dyDescent="0.25">
      <c r="A3572">
        <v>3546</v>
      </c>
      <c r="B3572" s="3" t="s">
        <v>3545</v>
      </c>
      <c r="C3572" s="3" t="s">
        <v>7656</v>
      </c>
      <c r="D3572" s="6">
        <v>1100</v>
      </c>
      <c r="E3572" s="8">
        <v>1125</v>
      </c>
      <c r="F3572" t="s">
        <v>8218</v>
      </c>
      <c r="G3572" t="s">
        <v>8223</v>
      </c>
      <c r="H3572" t="s">
        <v>8245</v>
      </c>
      <c r="I3572">
        <v>1427860740</v>
      </c>
      <c r="J3572">
        <v>1426002684</v>
      </c>
      <c r="K3572" t="b">
        <v>0</v>
      </c>
      <c r="L3572">
        <v>19</v>
      </c>
      <c r="M3572" t="b">
        <v>1</v>
      </c>
      <c r="N3572" t="s">
        <v>8269</v>
      </c>
      <c r="O3572" s="10" t="s">
        <v>8312</v>
      </c>
      <c r="P3572" t="s">
        <v>8313</v>
      </c>
      <c r="Q3572" s="15">
        <f t="shared" si="165"/>
        <v>42073.660694444443</v>
      </c>
      <c r="R3572" s="17">
        <f t="shared" si="166"/>
        <v>42095.165972222225</v>
      </c>
      <c r="S3572">
        <f t="shared" si="167"/>
        <v>2015</v>
      </c>
    </row>
    <row r="3573" spans="1:19" ht="45" x14ac:dyDescent="0.25">
      <c r="A3573">
        <v>3547</v>
      </c>
      <c r="B3573" s="3" t="s">
        <v>3546</v>
      </c>
      <c r="C3573" s="3" t="s">
        <v>7657</v>
      </c>
      <c r="D3573" s="6">
        <v>35000</v>
      </c>
      <c r="E3573" s="8">
        <v>40043.25</v>
      </c>
      <c r="F3573" t="s">
        <v>8218</v>
      </c>
      <c r="G3573" t="s">
        <v>8223</v>
      </c>
      <c r="H3573" t="s">
        <v>8245</v>
      </c>
      <c r="I3573">
        <v>1463198340</v>
      </c>
      <c r="J3573">
        <v>1461117201</v>
      </c>
      <c r="K3573" t="b">
        <v>0</v>
      </c>
      <c r="L3573">
        <v>336</v>
      </c>
      <c r="M3573" t="b">
        <v>1</v>
      </c>
      <c r="N3573" t="s">
        <v>8269</v>
      </c>
      <c r="O3573" s="10" t="s">
        <v>8312</v>
      </c>
      <c r="P3573" t="s">
        <v>8313</v>
      </c>
      <c r="Q3573" s="15">
        <f t="shared" si="165"/>
        <v>42480.078715277778</v>
      </c>
      <c r="R3573" s="17">
        <f t="shared" si="166"/>
        <v>42504.165972222225</v>
      </c>
      <c r="S3573">
        <f t="shared" si="167"/>
        <v>2016</v>
      </c>
    </row>
    <row r="3574" spans="1:19" ht="45" x14ac:dyDescent="0.25">
      <c r="A3574">
        <v>3548</v>
      </c>
      <c r="B3574" s="3" t="s">
        <v>3547</v>
      </c>
      <c r="C3574" s="3" t="s">
        <v>7658</v>
      </c>
      <c r="D3574" s="6">
        <v>2100</v>
      </c>
      <c r="E3574" s="8">
        <v>2140</v>
      </c>
      <c r="F3574" t="s">
        <v>8218</v>
      </c>
      <c r="G3574" t="s">
        <v>8223</v>
      </c>
      <c r="H3574" t="s">
        <v>8245</v>
      </c>
      <c r="I3574">
        <v>1457139600</v>
      </c>
      <c r="J3574">
        <v>1455230214</v>
      </c>
      <c r="K3574" t="b">
        <v>0</v>
      </c>
      <c r="L3574">
        <v>13</v>
      </c>
      <c r="M3574" t="b">
        <v>1</v>
      </c>
      <c r="N3574" t="s">
        <v>8269</v>
      </c>
      <c r="O3574" s="10" t="s">
        <v>8312</v>
      </c>
      <c r="P3574" t="s">
        <v>8313</v>
      </c>
      <c r="Q3574" s="15">
        <f t="shared" si="165"/>
        <v>42411.942291666666</v>
      </c>
      <c r="R3574" s="17">
        <f t="shared" si="166"/>
        <v>42434.041666666672</v>
      </c>
      <c r="S3574">
        <f t="shared" si="167"/>
        <v>2016</v>
      </c>
    </row>
    <row r="3575" spans="1:19" ht="60" x14ac:dyDescent="0.25">
      <c r="A3575">
        <v>3549</v>
      </c>
      <c r="B3575" s="3" t="s">
        <v>3548</v>
      </c>
      <c r="C3575" s="3" t="s">
        <v>7659</v>
      </c>
      <c r="D3575" s="6">
        <v>1000</v>
      </c>
      <c r="E3575" s="8">
        <v>1020</v>
      </c>
      <c r="F3575" t="s">
        <v>8218</v>
      </c>
      <c r="G3575" t="s">
        <v>8224</v>
      </c>
      <c r="H3575" t="s">
        <v>8246</v>
      </c>
      <c r="I3575">
        <v>1441358873</v>
      </c>
      <c r="J3575">
        <v>1438939673</v>
      </c>
      <c r="K3575" t="b">
        <v>0</v>
      </c>
      <c r="L3575">
        <v>42</v>
      </c>
      <c r="M3575" t="b">
        <v>1</v>
      </c>
      <c r="N3575" t="s">
        <v>8269</v>
      </c>
      <c r="O3575" s="10" t="s">
        <v>8312</v>
      </c>
      <c r="P3575" t="s">
        <v>8313</v>
      </c>
      <c r="Q3575" s="15">
        <f t="shared" si="165"/>
        <v>42223.394363425927</v>
      </c>
      <c r="R3575" s="17">
        <f t="shared" si="166"/>
        <v>42251.394363425927</v>
      </c>
      <c r="S3575">
        <f t="shared" si="167"/>
        <v>2015</v>
      </c>
    </row>
    <row r="3576" spans="1:19" ht="60" x14ac:dyDescent="0.25">
      <c r="A3576">
        <v>3550</v>
      </c>
      <c r="B3576" s="3" t="s">
        <v>3549</v>
      </c>
      <c r="C3576" s="3" t="s">
        <v>7660</v>
      </c>
      <c r="D3576" s="6">
        <v>2500</v>
      </c>
      <c r="E3576" s="8">
        <v>2620</v>
      </c>
      <c r="F3576" t="s">
        <v>8218</v>
      </c>
      <c r="G3576" t="s">
        <v>8224</v>
      </c>
      <c r="H3576" t="s">
        <v>8246</v>
      </c>
      <c r="I3576">
        <v>1462224398</v>
      </c>
      <c r="J3576">
        <v>1459632398</v>
      </c>
      <c r="K3576" t="b">
        <v>0</v>
      </c>
      <c r="L3576">
        <v>64</v>
      </c>
      <c r="M3576" t="b">
        <v>1</v>
      </c>
      <c r="N3576" t="s">
        <v>8269</v>
      </c>
      <c r="O3576" s="10" t="s">
        <v>8312</v>
      </c>
      <c r="P3576" t="s">
        <v>8313</v>
      </c>
      <c r="Q3576" s="15">
        <f t="shared" si="165"/>
        <v>42462.893495370372</v>
      </c>
      <c r="R3576" s="17">
        <f t="shared" si="166"/>
        <v>42492.893495370372</v>
      </c>
      <c r="S3576">
        <f t="shared" si="167"/>
        <v>2016</v>
      </c>
    </row>
    <row r="3577" spans="1:19" ht="60" x14ac:dyDescent="0.25">
      <c r="A3577">
        <v>3551</v>
      </c>
      <c r="B3577" s="3" t="s">
        <v>3550</v>
      </c>
      <c r="C3577" s="3" t="s">
        <v>7661</v>
      </c>
      <c r="D3577" s="6">
        <v>1500</v>
      </c>
      <c r="E3577" s="8">
        <v>1527.5</v>
      </c>
      <c r="F3577" t="s">
        <v>8218</v>
      </c>
      <c r="G3577" t="s">
        <v>8223</v>
      </c>
      <c r="H3577" t="s">
        <v>8245</v>
      </c>
      <c r="I3577">
        <v>1400796420</v>
      </c>
      <c r="J3577">
        <v>1398342170</v>
      </c>
      <c r="K3577" t="b">
        <v>0</v>
      </c>
      <c r="L3577">
        <v>25</v>
      </c>
      <c r="M3577" t="b">
        <v>1</v>
      </c>
      <c r="N3577" t="s">
        <v>8269</v>
      </c>
      <c r="O3577" s="10" t="s">
        <v>8312</v>
      </c>
      <c r="P3577" t="s">
        <v>8313</v>
      </c>
      <c r="Q3577" s="15">
        <f t="shared" si="165"/>
        <v>41753.515856481477</v>
      </c>
      <c r="R3577" s="17">
        <f t="shared" si="166"/>
        <v>41781.921527777777</v>
      </c>
      <c r="S3577">
        <f t="shared" si="167"/>
        <v>2014</v>
      </c>
    </row>
    <row r="3578" spans="1:19" ht="60" x14ac:dyDescent="0.25">
      <c r="A3578">
        <v>3552</v>
      </c>
      <c r="B3578" s="3" t="s">
        <v>3551</v>
      </c>
      <c r="C3578" s="3" t="s">
        <v>7662</v>
      </c>
      <c r="D3578" s="6">
        <v>773</v>
      </c>
      <c r="E3578" s="8">
        <v>773</v>
      </c>
      <c r="F3578" t="s">
        <v>8218</v>
      </c>
      <c r="G3578" t="s">
        <v>8224</v>
      </c>
      <c r="H3578" t="s">
        <v>8246</v>
      </c>
      <c r="I3578">
        <v>1403964324</v>
      </c>
      <c r="J3578">
        <v>1401372324</v>
      </c>
      <c r="K3578" t="b">
        <v>0</v>
      </c>
      <c r="L3578">
        <v>20</v>
      </c>
      <c r="M3578" t="b">
        <v>1</v>
      </c>
      <c r="N3578" t="s">
        <v>8269</v>
      </c>
      <c r="O3578" s="10" t="s">
        <v>8312</v>
      </c>
      <c r="P3578" t="s">
        <v>8313</v>
      </c>
      <c r="Q3578" s="15">
        <f t="shared" si="165"/>
        <v>41788.587083333332</v>
      </c>
      <c r="R3578" s="17">
        <f t="shared" si="166"/>
        <v>41818.587083333332</v>
      </c>
      <c r="S3578">
        <f t="shared" si="167"/>
        <v>2014</v>
      </c>
    </row>
    <row r="3579" spans="1:19" ht="60" x14ac:dyDescent="0.25">
      <c r="A3579">
        <v>3553</v>
      </c>
      <c r="B3579" s="3" t="s">
        <v>3552</v>
      </c>
      <c r="C3579" s="3" t="s">
        <v>7663</v>
      </c>
      <c r="D3579" s="6">
        <v>5500</v>
      </c>
      <c r="E3579" s="8">
        <v>5845</v>
      </c>
      <c r="F3579" t="s">
        <v>8218</v>
      </c>
      <c r="G3579" t="s">
        <v>8223</v>
      </c>
      <c r="H3579" t="s">
        <v>8245</v>
      </c>
      <c r="I3579">
        <v>1439337600</v>
      </c>
      <c r="J3579">
        <v>1436575280</v>
      </c>
      <c r="K3579" t="b">
        <v>0</v>
      </c>
      <c r="L3579">
        <v>104</v>
      </c>
      <c r="M3579" t="b">
        <v>1</v>
      </c>
      <c r="N3579" t="s">
        <v>8269</v>
      </c>
      <c r="O3579" s="10" t="s">
        <v>8312</v>
      </c>
      <c r="P3579" t="s">
        <v>8313</v>
      </c>
      <c r="Q3579" s="15">
        <f t="shared" si="165"/>
        <v>42196.028703703705</v>
      </c>
      <c r="R3579" s="17">
        <f t="shared" si="166"/>
        <v>42228</v>
      </c>
      <c r="S3579">
        <f t="shared" si="167"/>
        <v>2015</v>
      </c>
    </row>
    <row r="3580" spans="1:19" ht="45" x14ac:dyDescent="0.25">
      <c r="A3580">
        <v>3554</v>
      </c>
      <c r="B3580" s="3" t="s">
        <v>3553</v>
      </c>
      <c r="C3580" s="3" t="s">
        <v>7664</v>
      </c>
      <c r="D3580" s="6">
        <v>5000</v>
      </c>
      <c r="E3580" s="8">
        <v>5671.11</v>
      </c>
      <c r="F3580" t="s">
        <v>8218</v>
      </c>
      <c r="G3580" t="s">
        <v>8223</v>
      </c>
      <c r="H3580" t="s">
        <v>8245</v>
      </c>
      <c r="I3580">
        <v>1423674000</v>
      </c>
      <c r="J3580">
        <v>1421025159</v>
      </c>
      <c r="K3580" t="b">
        <v>0</v>
      </c>
      <c r="L3580">
        <v>53</v>
      </c>
      <c r="M3580" t="b">
        <v>1</v>
      </c>
      <c r="N3580" t="s">
        <v>8269</v>
      </c>
      <c r="O3580" s="10" t="s">
        <v>8312</v>
      </c>
      <c r="P3580" t="s">
        <v>8313</v>
      </c>
      <c r="Q3580" s="15">
        <f t="shared" si="165"/>
        <v>42016.050451388888</v>
      </c>
      <c r="R3580" s="17">
        <f t="shared" si="166"/>
        <v>42046.708333333328</v>
      </c>
      <c r="S3580">
        <f t="shared" si="167"/>
        <v>2015</v>
      </c>
    </row>
    <row r="3581" spans="1:19" ht="60" x14ac:dyDescent="0.25">
      <c r="A3581">
        <v>3555</v>
      </c>
      <c r="B3581" s="3" t="s">
        <v>3554</v>
      </c>
      <c r="C3581" s="3" t="s">
        <v>7665</v>
      </c>
      <c r="D3581" s="6">
        <v>2400</v>
      </c>
      <c r="E3581" s="8">
        <v>2400</v>
      </c>
      <c r="F3581" t="s">
        <v>8218</v>
      </c>
      <c r="G3581" t="s">
        <v>8236</v>
      </c>
      <c r="H3581" t="s">
        <v>8248</v>
      </c>
      <c r="I3581">
        <v>1479382594</v>
      </c>
      <c r="J3581">
        <v>1476786994</v>
      </c>
      <c r="K3581" t="b">
        <v>0</v>
      </c>
      <c r="L3581">
        <v>14</v>
      </c>
      <c r="M3581" t="b">
        <v>1</v>
      </c>
      <c r="N3581" t="s">
        <v>8269</v>
      </c>
      <c r="O3581" s="10" t="s">
        <v>8312</v>
      </c>
      <c r="P3581" t="s">
        <v>8313</v>
      </c>
      <c r="Q3581" s="15">
        <f t="shared" si="165"/>
        <v>42661.442060185189</v>
      </c>
      <c r="R3581" s="17">
        <f t="shared" si="166"/>
        <v>42691.483726851846</v>
      </c>
      <c r="S3581">
        <f t="shared" si="167"/>
        <v>2016</v>
      </c>
    </row>
    <row r="3582" spans="1:19" ht="60" x14ac:dyDescent="0.25">
      <c r="A3582">
        <v>3556</v>
      </c>
      <c r="B3582" s="3" t="s">
        <v>3555</v>
      </c>
      <c r="C3582" s="3" t="s">
        <v>7666</v>
      </c>
      <c r="D3582" s="6">
        <v>2200</v>
      </c>
      <c r="E3582" s="8">
        <v>2210</v>
      </c>
      <c r="F3582" t="s">
        <v>8218</v>
      </c>
      <c r="G3582" t="s">
        <v>8224</v>
      </c>
      <c r="H3582" t="s">
        <v>8246</v>
      </c>
      <c r="I3582">
        <v>1408289724</v>
      </c>
      <c r="J3582">
        <v>1403105724</v>
      </c>
      <c r="K3582" t="b">
        <v>0</v>
      </c>
      <c r="L3582">
        <v>20</v>
      </c>
      <c r="M3582" t="b">
        <v>1</v>
      </c>
      <c r="N3582" t="s">
        <v>8269</v>
      </c>
      <c r="O3582" s="10" t="s">
        <v>8312</v>
      </c>
      <c r="P3582" t="s">
        <v>8313</v>
      </c>
      <c r="Q3582" s="15">
        <f t="shared" si="165"/>
        <v>41808.649583333332</v>
      </c>
      <c r="R3582" s="17">
        <f t="shared" si="166"/>
        <v>41868.649583333332</v>
      </c>
      <c r="S3582">
        <f t="shared" si="167"/>
        <v>2014</v>
      </c>
    </row>
    <row r="3583" spans="1:19" ht="60" x14ac:dyDescent="0.25">
      <c r="A3583">
        <v>3557</v>
      </c>
      <c r="B3583" s="3" t="s">
        <v>3556</v>
      </c>
      <c r="C3583" s="3" t="s">
        <v>7667</v>
      </c>
      <c r="D3583" s="6">
        <v>100000</v>
      </c>
      <c r="E3583" s="8">
        <v>100036</v>
      </c>
      <c r="F3583" t="s">
        <v>8218</v>
      </c>
      <c r="G3583" t="s">
        <v>8223</v>
      </c>
      <c r="H3583" t="s">
        <v>8245</v>
      </c>
      <c r="I3583">
        <v>1399271911</v>
      </c>
      <c r="J3583">
        <v>1396334311</v>
      </c>
      <c r="K3583" t="b">
        <v>0</v>
      </c>
      <c r="L3583">
        <v>558</v>
      </c>
      <c r="M3583" t="b">
        <v>1</v>
      </c>
      <c r="N3583" t="s">
        <v>8269</v>
      </c>
      <c r="O3583" s="10" t="s">
        <v>8312</v>
      </c>
      <c r="P3583" t="s">
        <v>8313</v>
      </c>
      <c r="Q3583" s="15">
        <f t="shared" si="165"/>
        <v>41730.276747685188</v>
      </c>
      <c r="R3583" s="17">
        <f t="shared" si="166"/>
        <v>41764.276747685188</v>
      </c>
      <c r="S3583">
        <f t="shared" si="167"/>
        <v>2014</v>
      </c>
    </row>
    <row r="3584" spans="1:19" ht="45" x14ac:dyDescent="0.25">
      <c r="A3584">
        <v>3558</v>
      </c>
      <c r="B3584" s="3" t="s">
        <v>3557</v>
      </c>
      <c r="C3584" s="3" t="s">
        <v>7668</v>
      </c>
      <c r="D3584" s="6">
        <v>350</v>
      </c>
      <c r="E3584" s="8">
        <v>504</v>
      </c>
      <c r="F3584" t="s">
        <v>8218</v>
      </c>
      <c r="G3584" t="s">
        <v>8224</v>
      </c>
      <c r="H3584" t="s">
        <v>8246</v>
      </c>
      <c r="I3584">
        <v>1435352400</v>
      </c>
      <c r="J3584">
        <v>1431718575</v>
      </c>
      <c r="K3584" t="b">
        <v>0</v>
      </c>
      <c r="L3584">
        <v>22</v>
      </c>
      <c r="M3584" t="b">
        <v>1</v>
      </c>
      <c r="N3584" t="s">
        <v>8269</v>
      </c>
      <c r="O3584" s="10" t="s">
        <v>8312</v>
      </c>
      <c r="P3584" t="s">
        <v>8313</v>
      </c>
      <c r="Q3584" s="15">
        <f t="shared" si="165"/>
        <v>42139.816840277781</v>
      </c>
      <c r="R3584" s="17">
        <f t="shared" si="166"/>
        <v>42181.875</v>
      </c>
      <c r="S3584">
        <f t="shared" si="167"/>
        <v>2015</v>
      </c>
    </row>
    <row r="3585" spans="1:19" ht="60" x14ac:dyDescent="0.25">
      <c r="A3585">
        <v>3559</v>
      </c>
      <c r="B3585" s="3" t="s">
        <v>3558</v>
      </c>
      <c r="C3585" s="3" t="s">
        <v>7669</v>
      </c>
      <c r="D3585" s="6">
        <v>1000</v>
      </c>
      <c r="E3585" s="8">
        <v>1035</v>
      </c>
      <c r="F3585" t="s">
        <v>8218</v>
      </c>
      <c r="G3585" t="s">
        <v>8225</v>
      </c>
      <c r="H3585" t="s">
        <v>8247</v>
      </c>
      <c r="I3585">
        <v>1438333080</v>
      </c>
      <c r="J3585">
        <v>1436408308</v>
      </c>
      <c r="K3585" t="b">
        <v>0</v>
      </c>
      <c r="L3585">
        <v>24</v>
      </c>
      <c r="M3585" t="b">
        <v>1</v>
      </c>
      <c r="N3585" t="s">
        <v>8269</v>
      </c>
      <c r="O3585" s="10" t="s">
        <v>8312</v>
      </c>
      <c r="P3585" t="s">
        <v>8313</v>
      </c>
      <c r="Q3585" s="15">
        <f t="shared" si="165"/>
        <v>42194.096157407403</v>
      </c>
      <c r="R3585" s="17">
        <f t="shared" si="166"/>
        <v>42216.373611111107</v>
      </c>
      <c r="S3585">
        <f t="shared" si="167"/>
        <v>2015</v>
      </c>
    </row>
    <row r="3586" spans="1:19" ht="60" x14ac:dyDescent="0.25">
      <c r="A3586">
        <v>3560</v>
      </c>
      <c r="B3586" s="3" t="s">
        <v>3559</v>
      </c>
      <c r="C3586" s="3" t="s">
        <v>7670</v>
      </c>
      <c r="D3586" s="6">
        <v>3200</v>
      </c>
      <c r="E3586" s="8">
        <v>3470</v>
      </c>
      <c r="F3586" t="s">
        <v>8218</v>
      </c>
      <c r="G3586" t="s">
        <v>8228</v>
      </c>
      <c r="H3586" t="s">
        <v>8250</v>
      </c>
      <c r="I3586">
        <v>1432694700</v>
      </c>
      <c r="J3586">
        <v>1429651266</v>
      </c>
      <c r="K3586" t="b">
        <v>0</v>
      </c>
      <c r="L3586">
        <v>74</v>
      </c>
      <c r="M3586" t="b">
        <v>1</v>
      </c>
      <c r="N3586" t="s">
        <v>8269</v>
      </c>
      <c r="O3586" s="10" t="s">
        <v>8312</v>
      </c>
      <c r="P3586" t="s">
        <v>8313</v>
      </c>
      <c r="Q3586" s="15">
        <f t="shared" ref="Q3586:Q3649" si="168">(((J3586/60)/60)/24)+DATE(1970,1,1)</f>
        <v>42115.889652777783</v>
      </c>
      <c r="R3586" s="17">
        <f t="shared" ref="R3586:R3649" si="169">(((I3586/60)/60)/24)+DATE(1970,1,1)</f>
        <v>42151.114583333328</v>
      </c>
      <c r="S3586">
        <f t="shared" ref="S3586:S3649" si="170">YEAR(Q:Q)</f>
        <v>2015</v>
      </c>
    </row>
    <row r="3587" spans="1:19" ht="120" x14ac:dyDescent="0.25">
      <c r="A3587">
        <v>3561</v>
      </c>
      <c r="B3587" s="3" t="s">
        <v>3560</v>
      </c>
      <c r="C3587" s="3" t="s">
        <v>7671</v>
      </c>
      <c r="D3587" s="6">
        <v>2500</v>
      </c>
      <c r="E3587" s="8">
        <v>2560</v>
      </c>
      <c r="F3587" t="s">
        <v>8218</v>
      </c>
      <c r="G3587" t="s">
        <v>8223</v>
      </c>
      <c r="H3587" t="s">
        <v>8245</v>
      </c>
      <c r="I3587">
        <v>1438799760</v>
      </c>
      <c r="J3587">
        <v>1437236378</v>
      </c>
      <c r="K3587" t="b">
        <v>0</v>
      </c>
      <c r="L3587">
        <v>54</v>
      </c>
      <c r="M3587" t="b">
        <v>1</v>
      </c>
      <c r="N3587" t="s">
        <v>8269</v>
      </c>
      <c r="O3587" s="10" t="s">
        <v>8312</v>
      </c>
      <c r="P3587" t="s">
        <v>8313</v>
      </c>
      <c r="Q3587" s="15">
        <f t="shared" si="168"/>
        <v>42203.680300925931</v>
      </c>
      <c r="R3587" s="17">
        <f t="shared" si="169"/>
        <v>42221.774999999994</v>
      </c>
      <c r="S3587">
        <f t="shared" si="170"/>
        <v>2015</v>
      </c>
    </row>
    <row r="3588" spans="1:19" ht="60" x14ac:dyDescent="0.25">
      <c r="A3588">
        <v>3562</v>
      </c>
      <c r="B3588" s="3" t="s">
        <v>3561</v>
      </c>
      <c r="C3588" s="3" t="s">
        <v>7672</v>
      </c>
      <c r="D3588" s="6">
        <v>315</v>
      </c>
      <c r="E3588" s="8">
        <v>469</v>
      </c>
      <c r="F3588" t="s">
        <v>8218</v>
      </c>
      <c r="G3588" t="s">
        <v>8224</v>
      </c>
      <c r="H3588" t="s">
        <v>8246</v>
      </c>
      <c r="I3588">
        <v>1457906400</v>
      </c>
      <c r="J3588">
        <v>1457115427</v>
      </c>
      <c r="K3588" t="b">
        <v>0</v>
      </c>
      <c r="L3588">
        <v>31</v>
      </c>
      <c r="M3588" t="b">
        <v>1</v>
      </c>
      <c r="N3588" t="s">
        <v>8269</v>
      </c>
      <c r="O3588" s="10" t="s">
        <v>8312</v>
      </c>
      <c r="P3588" t="s">
        <v>8313</v>
      </c>
      <c r="Q3588" s="15">
        <f t="shared" si="168"/>
        <v>42433.761886574073</v>
      </c>
      <c r="R3588" s="17">
        <f t="shared" si="169"/>
        <v>42442.916666666672</v>
      </c>
      <c r="S3588">
        <f t="shared" si="170"/>
        <v>2016</v>
      </c>
    </row>
    <row r="3589" spans="1:19" ht="60" x14ac:dyDescent="0.25">
      <c r="A3589">
        <v>3563</v>
      </c>
      <c r="B3589" s="3" t="s">
        <v>3562</v>
      </c>
      <c r="C3589" s="3" t="s">
        <v>7673</v>
      </c>
      <c r="D3589" s="6">
        <v>500</v>
      </c>
      <c r="E3589" s="8">
        <v>527.45000000000005</v>
      </c>
      <c r="F3589" t="s">
        <v>8218</v>
      </c>
      <c r="G3589" t="s">
        <v>8224</v>
      </c>
      <c r="H3589" t="s">
        <v>8246</v>
      </c>
      <c r="I3589">
        <v>1470078000</v>
      </c>
      <c r="J3589">
        <v>1467648456</v>
      </c>
      <c r="K3589" t="b">
        <v>0</v>
      </c>
      <c r="L3589">
        <v>25</v>
      </c>
      <c r="M3589" t="b">
        <v>1</v>
      </c>
      <c r="N3589" t="s">
        <v>8269</v>
      </c>
      <c r="O3589" s="10" t="s">
        <v>8312</v>
      </c>
      <c r="P3589" t="s">
        <v>8313</v>
      </c>
      <c r="Q3589" s="15">
        <f t="shared" si="168"/>
        <v>42555.671944444446</v>
      </c>
      <c r="R3589" s="17">
        <f t="shared" si="169"/>
        <v>42583.791666666672</v>
      </c>
      <c r="S3589">
        <f t="shared" si="170"/>
        <v>2016</v>
      </c>
    </row>
    <row r="3590" spans="1:19" ht="45" x14ac:dyDescent="0.25">
      <c r="A3590">
        <v>3564</v>
      </c>
      <c r="B3590" s="3" t="s">
        <v>3563</v>
      </c>
      <c r="C3590" s="3" t="s">
        <v>7674</v>
      </c>
      <c r="D3590" s="6">
        <v>1000</v>
      </c>
      <c r="E3590" s="8">
        <v>1005</v>
      </c>
      <c r="F3590" t="s">
        <v>8218</v>
      </c>
      <c r="G3590" t="s">
        <v>8224</v>
      </c>
      <c r="H3590" t="s">
        <v>8246</v>
      </c>
      <c r="I3590">
        <v>1444060800</v>
      </c>
      <c r="J3590">
        <v>1440082649</v>
      </c>
      <c r="K3590" t="b">
        <v>0</v>
      </c>
      <c r="L3590">
        <v>17</v>
      </c>
      <c r="M3590" t="b">
        <v>1</v>
      </c>
      <c r="N3590" t="s">
        <v>8269</v>
      </c>
      <c r="O3590" s="10" t="s">
        <v>8312</v>
      </c>
      <c r="P3590" t="s">
        <v>8313</v>
      </c>
      <c r="Q3590" s="15">
        <f t="shared" si="168"/>
        <v>42236.623252314821</v>
      </c>
      <c r="R3590" s="17">
        <f t="shared" si="169"/>
        <v>42282.666666666672</v>
      </c>
      <c r="S3590">
        <f t="shared" si="170"/>
        <v>2015</v>
      </c>
    </row>
    <row r="3591" spans="1:19" ht="60" x14ac:dyDescent="0.25">
      <c r="A3591">
        <v>3565</v>
      </c>
      <c r="B3591" s="3" t="s">
        <v>3564</v>
      </c>
      <c r="C3591" s="3" t="s">
        <v>7675</v>
      </c>
      <c r="D3591" s="6">
        <v>900</v>
      </c>
      <c r="E3591" s="8">
        <v>1175</v>
      </c>
      <c r="F3591" t="s">
        <v>8218</v>
      </c>
      <c r="G3591" t="s">
        <v>8223</v>
      </c>
      <c r="H3591" t="s">
        <v>8245</v>
      </c>
      <c r="I3591">
        <v>1420048208</v>
      </c>
      <c r="J3591">
        <v>1417456208</v>
      </c>
      <c r="K3591" t="b">
        <v>0</v>
      </c>
      <c r="L3591">
        <v>12</v>
      </c>
      <c r="M3591" t="b">
        <v>1</v>
      </c>
      <c r="N3591" t="s">
        <v>8269</v>
      </c>
      <c r="O3591" s="10" t="s">
        <v>8312</v>
      </c>
      <c r="P3591" t="s">
        <v>8313</v>
      </c>
      <c r="Q3591" s="15">
        <f t="shared" si="168"/>
        <v>41974.743148148147</v>
      </c>
      <c r="R3591" s="17">
        <f t="shared" si="169"/>
        <v>42004.743148148147</v>
      </c>
      <c r="S3591">
        <f t="shared" si="170"/>
        <v>2014</v>
      </c>
    </row>
    <row r="3592" spans="1:19" ht="60" x14ac:dyDescent="0.25">
      <c r="A3592">
        <v>3566</v>
      </c>
      <c r="B3592" s="3" t="s">
        <v>3565</v>
      </c>
      <c r="C3592" s="3" t="s">
        <v>7676</v>
      </c>
      <c r="D3592" s="6">
        <v>2000</v>
      </c>
      <c r="E3592" s="8">
        <v>2095</v>
      </c>
      <c r="F3592" t="s">
        <v>8218</v>
      </c>
      <c r="G3592" t="s">
        <v>8224</v>
      </c>
      <c r="H3592" t="s">
        <v>8246</v>
      </c>
      <c r="I3592">
        <v>1422015083</v>
      </c>
      <c r="J3592">
        <v>1419423083</v>
      </c>
      <c r="K3592" t="b">
        <v>0</v>
      </c>
      <c r="L3592">
        <v>38</v>
      </c>
      <c r="M3592" t="b">
        <v>1</v>
      </c>
      <c r="N3592" t="s">
        <v>8269</v>
      </c>
      <c r="O3592" s="10" t="s">
        <v>8312</v>
      </c>
      <c r="P3592" t="s">
        <v>8313</v>
      </c>
      <c r="Q3592" s="15">
        <f t="shared" si="168"/>
        <v>41997.507905092592</v>
      </c>
      <c r="R3592" s="17">
        <f t="shared" si="169"/>
        <v>42027.507905092592</v>
      </c>
      <c r="S3592">
        <f t="shared" si="170"/>
        <v>2014</v>
      </c>
    </row>
    <row r="3593" spans="1:19" ht="60" x14ac:dyDescent="0.25">
      <c r="A3593">
        <v>3567</v>
      </c>
      <c r="B3593" s="3" t="s">
        <v>3566</v>
      </c>
      <c r="C3593" s="3" t="s">
        <v>7677</v>
      </c>
      <c r="D3593" s="6">
        <v>1000</v>
      </c>
      <c r="E3593" s="8">
        <v>1088</v>
      </c>
      <c r="F3593" t="s">
        <v>8218</v>
      </c>
      <c r="G3593" t="s">
        <v>8224</v>
      </c>
      <c r="H3593" t="s">
        <v>8246</v>
      </c>
      <c r="I3593">
        <v>1433964444</v>
      </c>
      <c r="J3593">
        <v>1431372444</v>
      </c>
      <c r="K3593" t="b">
        <v>0</v>
      </c>
      <c r="L3593">
        <v>41</v>
      </c>
      <c r="M3593" t="b">
        <v>1</v>
      </c>
      <c r="N3593" t="s">
        <v>8269</v>
      </c>
      <c r="O3593" s="10" t="s">
        <v>8312</v>
      </c>
      <c r="P3593" t="s">
        <v>8313</v>
      </c>
      <c r="Q3593" s="15">
        <f t="shared" si="168"/>
        <v>42135.810694444444</v>
      </c>
      <c r="R3593" s="17">
        <f t="shared" si="169"/>
        <v>42165.810694444444</v>
      </c>
      <c r="S3593">
        <f t="shared" si="170"/>
        <v>2015</v>
      </c>
    </row>
    <row r="3594" spans="1:19" ht="45" x14ac:dyDescent="0.25">
      <c r="A3594">
        <v>3568</v>
      </c>
      <c r="B3594" s="3" t="s">
        <v>3567</v>
      </c>
      <c r="C3594" s="3" t="s">
        <v>7678</v>
      </c>
      <c r="D3594" s="6">
        <v>1000</v>
      </c>
      <c r="E3594" s="8">
        <v>1110</v>
      </c>
      <c r="F3594" t="s">
        <v>8218</v>
      </c>
      <c r="G3594" t="s">
        <v>8223</v>
      </c>
      <c r="H3594" t="s">
        <v>8245</v>
      </c>
      <c r="I3594">
        <v>1410975994</v>
      </c>
      <c r="J3594">
        <v>1408383994</v>
      </c>
      <c r="K3594" t="b">
        <v>0</v>
      </c>
      <c r="L3594">
        <v>19</v>
      </c>
      <c r="M3594" t="b">
        <v>1</v>
      </c>
      <c r="N3594" t="s">
        <v>8269</v>
      </c>
      <c r="O3594" s="10" t="s">
        <v>8312</v>
      </c>
      <c r="P3594" t="s">
        <v>8313</v>
      </c>
      <c r="Q3594" s="15">
        <f t="shared" si="168"/>
        <v>41869.740671296298</v>
      </c>
      <c r="R3594" s="17">
        <f t="shared" si="169"/>
        <v>41899.740671296298</v>
      </c>
      <c r="S3594">
        <f t="shared" si="170"/>
        <v>2014</v>
      </c>
    </row>
    <row r="3595" spans="1:19" ht="45" x14ac:dyDescent="0.25">
      <c r="A3595">
        <v>3569</v>
      </c>
      <c r="B3595" s="3" t="s">
        <v>3568</v>
      </c>
      <c r="C3595" s="3" t="s">
        <v>7679</v>
      </c>
      <c r="D3595" s="6">
        <v>5000</v>
      </c>
      <c r="E3595" s="8">
        <v>5024</v>
      </c>
      <c r="F3595" t="s">
        <v>8218</v>
      </c>
      <c r="G3595" t="s">
        <v>8223</v>
      </c>
      <c r="H3595" t="s">
        <v>8245</v>
      </c>
      <c r="I3595">
        <v>1420734696</v>
      </c>
      <c r="J3595">
        <v>1418142696</v>
      </c>
      <c r="K3595" t="b">
        <v>0</v>
      </c>
      <c r="L3595">
        <v>41</v>
      </c>
      <c r="M3595" t="b">
        <v>1</v>
      </c>
      <c r="N3595" t="s">
        <v>8269</v>
      </c>
      <c r="O3595" s="10" t="s">
        <v>8312</v>
      </c>
      <c r="P3595" t="s">
        <v>8313</v>
      </c>
      <c r="Q3595" s="15">
        <f t="shared" si="168"/>
        <v>41982.688611111109</v>
      </c>
      <c r="R3595" s="17">
        <f t="shared" si="169"/>
        <v>42012.688611111109</v>
      </c>
      <c r="S3595">
        <f t="shared" si="170"/>
        <v>2014</v>
      </c>
    </row>
    <row r="3596" spans="1:19" ht="45" x14ac:dyDescent="0.25">
      <c r="A3596">
        <v>3570</v>
      </c>
      <c r="B3596" s="3" t="s">
        <v>3569</v>
      </c>
      <c r="C3596" s="3" t="s">
        <v>7680</v>
      </c>
      <c r="D3596" s="6">
        <v>2000</v>
      </c>
      <c r="E3596" s="8">
        <v>2287</v>
      </c>
      <c r="F3596" t="s">
        <v>8218</v>
      </c>
      <c r="G3596" t="s">
        <v>8223</v>
      </c>
      <c r="H3596" t="s">
        <v>8245</v>
      </c>
      <c r="I3596">
        <v>1420009200</v>
      </c>
      <c r="J3596">
        <v>1417593483</v>
      </c>
      <c r="K3596" t="b">
        <v>0</v>
      </c>
      <c r="L3596">
        <v>26</v>
      </c>
      <c r="M3596" t="b">
        <v>1</v>
      </c>
      <c r="N3596" t="s">
        <v>8269</v>
      </c>
      <c r="O3596" s="10" t="s">
        <v>8312</v>
      </c>
      <c r="P3596" t="s">
        <v>8313</v>
      </c>
      <c r="Q3596" s="15">
        <f t="shared" si="168"/>
        <v>41976.331979166673</v>
      </c>
      <c r="R3596" s="17">
        <f t="shared" si="169"/>
        <v>42004.291666666672</v>
      </c>
      <c r="S3596">
        <f t="shared" si="170"/>
        <v>2014</v>
      </c>
    </row>
    <row r="3597" spans="1:19" ht="45" x14ac:dyDescent="0.25">
      <c r="A3597">
        <v>3571</v>
      </c>
      <c r="B3597" s="3" t="s">
        <v>3570</v>
      </c>
      <c r="C3597" s="3" t="s">
        <v>7681</v>
      </c>
      <c r="D3597" s="6">
        <v>1500</v>
      </c>
      <c r="E3597" s="8">
        <v>1831</v>
      </c>
      <c r="F3597" t="s">
        <v>8218</v>
      </c>
      <c r="G3597" t="s">
        <v>8224</v>
      </c>
      <c r="H3597" t="s">
        <v>8246</v>
      </c>
      <c r="I3597">
        <v>1414701413</v>
      </c>
      <c r="J3597">
        <v>1412109413</v>
      </c>
      <c r="K3597" t="b">
        <v>0</v>
      </c>
      <c r="L3597">
        <v>25</v>
      </c>
      <c r="M3597" t="b">
        <v>1</v>
      </c>
      <c r="N3597" t="s">
        <v>8269</v>
      </c>
      <c r="O3597" s="10" t="s">
        <v>8312</v>
      </c>
      <c r="P3597" t="s">
        <v>8313</v>
      </c>
      <c r="Q3597" s="15">
        <f t="shared" si="168"/>
        <v>41912.858946759261</v>
      </c>
      <c r="R3597" s="17">
        <f t="shared" si="169"/>
        <v>41942.858946759261</v>
      </c>
      <c r="S3597">
        <f t="shared" si="170"/>
        <v>2014</v>
      </c>
    </row>
    <row r="3598" spans="1:19" ht="30" x14ac:dyDescent="0.25">
      <c r="A3598">
        <v>3572</v>
      </c>
      <c r="B3598" s="3" t="s">
        <v>3571</v>
      </c>
      <c r="C3598" s="3" t="s">
        <v>7682</v>
      </c>
      <c r="D3598" s="6">
        <v>500</v>
      </c>
      <c r="E3598" s="8">
        <v>500</v>
      </c>
      <c r="F3598" t="s">
        <v>8218</v>
      </c>
      <c r="G3598" t="s">
        <v>8224</v>
      </c>
      <c r="H3598" t="s">
        <v>8246</v>
      </c>
      <c r="I3598">
        <v>1434894082</v>
      </c>
      <c r="J3598">
        <v>1432302082</v>
      </c>
      <c r="K3598" t="b">
        <v>0</v>
      </c>
      <c r="L3598">
        <v>9</v>
      </c>
      <c r="M3598" t="b">
        <v>1</v>
      </c>
      <c r="N3598" t="s">
        <v>8269</v>
      </c>
      <c r="O3598" s="10" t="s">
        <v>8312</v>
      </c>
      <c r="P3598" t="s">
        <v>8313</v>
      </c>
      <c r="Q3598" s="15">
        <f t="shared" si="168"/>
        <v>42146.570393518516</v>
      </c>
      <c r="R3598" s="17">
        <f t="shared" si="169"/>
        <v>42176.570393518516</v>
      </c>
      <c r="S3598">
        <f t="shared" si="170"/>
        <v>2015</v>
      </c>
    </row>
    <row r="3599" spans="1:19" ht="45" x14ac:dyDescent="0.25">
      <c r="A3599">
        <v>3573</v>
      </c>
      <c r="B3599" s="3" t="s">
        <v>3572</v>
      </c>
      <c r="C3599" s="3" t="s">
        <v>7683</v>
      </c>
      <c r="D3599" s="6">
        <v>3000</v>
      </c>
      <c r="E3599" s="8">
        <v>3084</v>
      </c>
      <c r="F3599" t="s">
        <v>8218</v>
      </c>
      <c r="G3599" t="s">
        <v>8224</v>
      </c>
      <c r="H3599" t="s">
        <v>8246</v>
      </c>
      <c r="I3599">
        <v>1415440846</v>
      </c>
      <c r="J3599">
        <v>1412845246</v>
      </c>
      <c r="K3599" t="b">
        <v>0</v>
      </c>
      <c r="L3599">
        <v>78</v>
      </c>
      <c r="M3599" t="b">
        <v>1</v>
      </c>
      <c r="N3599" t="s">
        <v>8269</v>
      </c>
      <c r="O3599" s="10" t="s">
        <v>8312</v>
      </c>
      <c r="P3599" t="s">
        <v>8313</v>
      </c>
      <c r="Q3599" s="15">
        <f t="shared" si="168"/>
        <v>41921.375532407408</v>
      </c>
      <c r="R3599" s="17">
        <f t="shared" si="169"/>
        <v>41951.417199074072</v>
      </c>
      <c r="S3599">
        <f t="shared" si="170"/>
        <v>2014</v>
      </c>
    </row>
    <row r="3600" spans="1:19" ht="60" x14ac:dyDescent="0.25">
      <c r="A3600">
        <v>3574</v>
      </c>
      <c r="B3600" s="3" t="s">
        <v>3573</v>
      </c>
      <c r="C3600" s="3" t="s">
        <v>7684</v>
      </c>
      <c r="D3600" s="6">
        <v>5800</v>
      </c>
      <c r="E3600" s="8">
        <v>6155</v>
      </c>
      <c r="F3600" t="s">
        <v>8218</v>
      </c>
      <c r="G3600" t="s">
        <v>8223</v>
      </c>
      <c r="H3600" t="s">
        <v>8245</v>
      </c>
      <c r="I3600">
        <v>1415921848</v>
      </c>
      <c r="J3600">
        <v>1413326248</v>
      </c>
      <c r="K3600" t="b">
        <v>0</v>
      </c>
      <c r="L3600">
        <v>45</v>
      </c>
      <c r="M3600" t="b">
        <v>1</v>
      </c>
      <c r="N3600" t="s">
        <v>8269</v>
      </c>
      <c r="O3600" s="10" t="s">
        <v>8312</v>
      </c>
      <c r="P3600" t="s">
        <v>8313</v>
      </c>
      <c r="Q3600" s="15">
        <f t="shared" si="168"/>
        <v>41926.942685185182</v>
      </c>
      <c r="R3600" s="17">
        <f t="shared" si="169"/>
        <v>41956.984351851846</v>
      </c>
      <c r="S3600">
        <f t="shared" si="170"/>
        <v>2014</v>
      </c>
    </row>
    <row r="3601" spans="1:19" ht="60" x14ac:dyDescent="0.25">
      <c r="A3601">
        <v>3575</v>
      </c>
      <c r="B3601" s="3" t="s">
        <v>3574</v>
      </c>
      <c r="C3601" s="3" t="s">
        <v>7685</v>
      </c>
      <c r="D3601" s="6">
        <v>10000</v>
      </c>
      <c r="E3601" s="8">
        <v>10133</v>
      </c>
      <c r="F3601" t="s">
        <v>8218</v>
      </c>
      <c r="G3601" t="s">
        <v>8223</v>
      </c>
      <c r="H3601" t="s">
        <v>8245</v>
      </c>
      <c r="I3601">
        <v>1470887940</v>
      </c>
      <c r="J3601">
        <v>1468176527</v>
      </c>
      <c r="K3601" t="b">
        <v>0</v>
      </c>
      <c r="L3601">
        <v>102</v>
      </c>
      <c r="M3601" t="b">
        <v>1</v>
      </c>
      <c r="N3601" t="s">
        <v>8269</v>
      </c>
      <c r="O3601" s="10" t="s">
        <v>8312</v>
      </c>
      <c r="P3601" t="s">
        <v>8313</v>
      </c>
      <c r="Q3601" s="15">
        <f t="shared" si="168"/>
        <v>42561.783877314811</v>
      </c>
      <c r="R3601" s="17">
        <f t="shared" si="169"/>
        <v>42593.165972222225</v>
      </c>
      <c r="S3601">
        <f t="shared" si="170"/>
        <v>2016</v>
      </c>
    </row>
    <row r="3602" spans="1:19" ht="45" x14ac:dyDescent="0.25">
      <c r="A3602">
        <v>3576</v>
      </c>
      <c r="B3602" s="3" t="s">
        <v>3575</v>
      </c>
      <c r="C3602" s="3" t="s">
        <v>7686</v>
      </c>
      <c r="D3602" s="6">
        <v>100</v>
      </c>
      <c r="E3602" s="8">
        <v>100</v>
      </c>
      <c r="F3602" t="s">
        <v>8218</v>
      </c>
      <c r="G3602" t="s">
        <v>8223</v>
      </c>
      <c r="H3602" t="s">
        <v>8245</v>
      </c>
      <c r="I3602">
        <v>1480947054</v>
      </c>
      <c r="J3602">
        <v>1475759454</v>
      </c>
      <c r="K3602" t="b">
        <v>0</v>
      </c>
      <c r="L3602">
        <v>5</v>
      </c>
      <c r="M3602" t="b">
        <v>1</v>
      </c>
      <c r="N3602" t="s">
        <v>8269</v>
      </c>
      <c r="O3602" s="10" t="s">
        <v>8312</v>
      </c>
      <c r="P3602" t="s">
        <v>8313</v>
      </c>
      <c r="Q3602" s="15">
        <f t="shared" si="168"/>
        <v>42649.54923611111</v>
      </c>
      <c r="R3602" s="17">
        <f t="shared" si="169"/>
        <v>42709.590902777782</v>
      </c>
      <c r="S3602">
        <f t="shared" si="170"/>
        <v>2016</v>
      </c>
    </row>
    <row r="3603" spans="1:19" ht="45" x14ac:dyDescent="0.25">
      <c r="A3603">
        <v>3577</v>
      </c>
      <c r="B3603" s="3" t="s">
        <v>3576</v>
      </c>
      <c r="C3603" s="3" t="s">
        <v>7687</v>
      </c>
      <c r="D3603" s="6">
        <v>600</v>
      </c>
      <c r="E3603" s="8">
        <v>780</v>
      </c>
      <c r="F3603" t="s">
        <v>8218</v>
      </c>
      <c r="G3603" t="s">
        <v>8223</v>
      </c>
      <c r="H3603" t="s">
        <v>8245</v>
      </c>
      <c r="I3603">
        <v>1430029680</v>
      </c>
      <c r="J3603">
        <v>1427741583</v>
      </c>
      <c r="K3603" t="b">
        <v>0</v>
      </c>
      <c r="L3603">
        <v>27</v>
      </c>
      <c r="M3603" t="b">
        <v>1</v>
      </c>
      <c r="N3603" t="s">
        <v>8269</v>
      </c>
      <c r="O3603" s="10" t="s">
        <v>8312</v>
      </c>
      <c r="P3603" t="s">
        <v>8313</v>
      </c>
      <c r="Q3603" s="15">
        <f t="shared" si="168"/>
        <v>42093.786840277782</v>
      </c>
      <c r="R3603" s="17">
        <f t="shared" si="169"/>
        <v>42120.26944444445</v>
      </c>
      <c r="S3603">
        <f t="shared" si="170"/>
        <v>2015</v>
      </c>
    </row>
    <row r="3604" spans="1:19" ht="45" x14ac:dyDescent="0.25">
      <c r="A3604">
        <v>3578</v>
      </c>
      <c r="B3604" s="3" t="s">
        <v>3577</v>
      </c>
      <c r="C3604" s="3" t="s">
        <v>7688</v>
      </c>
      <c r="D3604" s="6">
        <v>1500</v>
      </c>
      <c r="E3604" s="8">
        <v>1500.2</v>
      </c>
      <c r="F3604" t="s">
        <v>8218</v>
      </c>
      <c r="G3604" t="s">
        <v>8224</v>
      </c>
      <c r="H3604" t="s">
        <v>8246</v>
      </c>
      <c r="I3604">
        <v>1462037777</v>
      </c>
      <c r="J3604">
        <v>1459445777</v>
      </c>
      <c r="K3604" t="b">
        <v>0</v>
      </c>
      <c r="L3604">
        <v>37</v>
      </c>
      <c r="M3604" t="b">
        <v>1</v>
      </c>
      <c r="N3604" t="s">
        <v>8269</v>
      </c>
      <c r="O3604" s="10" t="s">
        <v>8312</v>
      </c>
      <c r="P3604" t="s">
        <v>8313</v>
      </c>
      <c r="Q3604" s="15">
        <f t="shared" si="168"/>
        <v>42460.733530092592</v>
      </c>
      <c r="R3604" s="17">
        <f t="shared" si="169"/>
        <v>42490.733530092592</v>
      </c>
      <c r="S3604">
        <f t="shared" si="170"/>
        <v>2016</v>
      </c>
    </row>
    <row r="3605" spans="1:19" ht="60" x14ac:dyDescent="0.25">
      <c r="A3605">
        <v>3579</v>
      </c>
      <c r="B3605" s="3" t="s">
        <v>3578</v>
      </c>
      <c r="C3605" s="3" t="s">
        <v>7689</v>
      </c>
      <c r="D3605" s="6">
        <v>500</v>
      </c>
      <c r="E3605" s="8">
        <v>500</v>
      </c>
      <c r="F3605" t="s">
        <v>8218</v>
      </c>
      <c r="G3605" t="s">
        <v>8224</v>
      </c>
      <c r="H3605" t="s">
        <v>8246</v>
      </c>
      <c r="I3605">
        <v>1459444656</v>
      </c>
      <c r="J3605">
        <v>1456856256</v>
      </c>
      <c r="K3605" t="b">
        <v>0</v>
      </c>
      <c r="L3605">
        <v>14</v>
      </c>
      <c r="M3605" t="b">
        <v>1</v>
      </c>
      <c r="N3605" t="s">
        <v>8269</v>
      </c>
      <c r="O3605" s="10" t="s">
        <v>8312</v>
      </c>
      <c r="P3605" t="s">
        <v>8313</v>
      </c>
      <c r="Q3605" s="15">
        <f t="shared" si="168"/>
        <v>42430.762222222227</v>
      </c>
      <c r="R3605" s="17">
        <f t="shared" si="169"/>
        <v>42460.720555555556</v>
      </c>
      <c r="S3605">
        <f t="shared" si="170"/>
        <v>2016</v>
      </c>
    </row>
    <row r="3606" spans="1:19" ht="45" x14ac:dyDescent="0.25">
      <c r="A3606">
        <v>3580</v>
      </c>
      <c r="B3606" s="3" t="s">
        <v>3579</v>
      </c>
      <c r="C3606" s="3" t="s">
        <v>7690</v>
      </c>
      <c r="D3606" s="6">
        <v>900</v>
      </c>
      <c r="E3606" s="8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 s="10" t="s">
        <v>8312</v>
      </c>
      <c r="P3606" t="s">
        <v>8313</v>
      </c>
      <c r="Q3606" s="15">
        <f t="shared" si="168"/>
        <v>42026.176180555558</v>
      </c>
      <c r="R3606" s="17">
        <f t="shared" si="169"/>
        <v>42064.207638888889</v>
      </c>
      <c r="S3606">
        <f t="shared" si="170"/>
        <v>2015</v>
      </c>
    </row>
    <row r="3607" spans="1:19" ht="60" x14ac:dyDescent="0.25">
      <c r="A3607">
        <v>3581</v>
      </c>
      <c r="B3607" s="3" t="s">
        <v>3580</v>
      </c>
      <c r="C3607" s="3" t="s">
        <v>7691</v>
      </c>
      <c r="D3607" s="6">
        <v>1500</v>
      </c>
      <c r="E3607" s="8">
        <v>1500</v>
      </c>
      <c r="F3607" t="s">
        <v>8218</v>
      </c>
      <c r="G3607" t="s">
        <v>8224</v>
      </c>
      <c r="H3607" t="s">
        <v>8246</v>
      </c>
      <c r="I3607">
        <v>1406719110</v>
      </c>
      <c r="J3607">
        <v>1405509510</v>
      </c>
      <c r="K3607" t="b">
        <v>0</v>
      </c>
      <c r="L3607">
        <v>45</v>
      </c>
      <c r="M3607" t="b">
        <v>1</v>
      </c>
      <c r="N3607" t="s">
        <v>8269</v>
      </c>
      <c r="O3607" s="10" t="s">
        <v>8312</v>
      </c>
      <c r="P3607" t="s">
        <v>8313</v>
      </c>
      <c r="Q3607" s="15">
        <f t="shared" si="168"/>
        <v>41836.471180555556</v>
      </c>
      <c r="R3607" s="17">
        <f t="shared" si="169"/>
        <v>41850.471180555556</v>
      </c>
      <c r="S3607">
        <f t="shared" si="170"/>
        <v>2014</v>
      </c>
    </row>
    <row r="3608" spans="1:19" ht="45" x14ac:dyDescent="0.25">
      <c r="A3608">
        <v>3582</v>
      </c>
      <c r="B3608" s="3" t="s">
        <v>3581</v>
      </c>
      <c r="C3608" s="3" t="s">
        <v>7692</v>
      </c>
      <c r="D3608" s="6">
        <v>1000</v>
      </c>
      <c r="E3608" s="8">
        <v>2870</v>
      </c>
      <c r="F3608" t="s">
        <v>8218</v>
      </c>
      <c r="G3608" t="s">
        <v>8223</v>
      </c>
      <c r="H3608" t="s">
        <v>8245</v>
      </c>
      <c r="I3608">
        <v>1459822682</v>
      </c>
      <c r="J3608">
        <v>1458613082</v>
      </c>
      <c r="K3608" t="b">
        <v>0</v>
      </c>
      <c r="L3608">
        <v>49</v>
      </c>
      <c r="M3608" t="b">
        <v>1</v>
      </c>
      <c r="N3608" t="s">
        <v>8269</v>
      </c>
      <c r="O3608" s="10" t="s">
        <v>8312</v>
      </c>
      <c r="P3608" t="s">
        <v>8313</v>
      </c>
      <c r="Q3608" s="15">
        <f t="shared" si="168"/>
        <v>42451.095856481479</v>
      </c>
      <c r="R3608" s="17">
        <f t="shared" si="169"/>
        <v>42465.095856481479</v>
      </c>
      <c r="S3608">
        <f t="shared" si="170"/>
        <v>2016</v>
      </c>
    </row>
    <row r="3609" spans="1:19" ht="60" x14ac:dyDescent="0.25">
      <c r="A3609">
        <v>3583</v>
      </c>
      <c r="B3609" s="3" t="s">
        <v>3582</v>
      </c>
      <c r="C3609" s="3" t="s">
        <v>7693</v>
      </c>
      <c r="D3609" s="6">
        <v>3000</v>
      </c>
      <c r="E3609" s="8">
        <v>3255</v>
      </c>
      <c r="F3609" t="s">
        <v>8218</v>
      </c>
      <c r="G3609" t="s">
        <v>8223</v>
      </c>
      <c r="H3609" t="s">
        <v>8245</v>
      </c>
      <c r="I3609">
        <v>1460970805</v>
      </c>
      <c r="J3609">
        <v>1455790405</v>
      </c>
      <c r="K3609" t="b">
        <v>0</v>
      </c>
      <c r="L3609">
        <v>24</v>
      </c>
      <c r="M3609" t="b">
        <v>1</v>
      </c>
      <c r="N3609" t="s">
        <v>8269</v>
      </c>
      <c r="O3609" s="10" t="s">
        <v>8312</v>
      </c>
      <c r="P3609" t="s">
        <v>8313</v>
      </c>
      <c r="Q3609" s="15">
        <f t="shared" si="168"/>
        <v>42418.425983796296</v>
      </c>
      <c r="R3609" s="17">
        <f t="shared" si="169"/>
        <v>42478.384317129632</v>
      </c>
      <c r="S3609">
        <f t="shared" si="170"/>
        <v>2016</v>
      </c>
    </row>
    <row r="3610" spans="1:19" ht="90" x14ac:dyDescent="0.25">
      <c r="A3610">
        <v>3584</v>
      </c>
      <c r="B3610" s="3" t="s">
        <v>3583</v>
      </c>
      <c r="C3610" s="3" t="s">
        <v>7694</v>
      </c>
      <c r="D3610" s="6">
        <v>3000</v>
      </c>
      <c r="E3610" s="8">
        <v>3465</v>
      </c>
      <c r="F3610" t="s">
        <v>8218</v>
      </c>
      <c r="G3610" t="s">
        <v>8224</v>
      </c>
      <c r="H3610" t="s">
        <v>8246</v>
      </c>
      <c r="I3610">
        <v>1436772944</v>
      </c>
      <c r="J3610">
        <v>1434180944</v>
      </c>
      <c r="K3610" t="b">
        <v>0</v>
      </c>
      <c r="L3610">
        <v>112</v>
      </c>
      <c r="M3610" t="b">
        <v>1</v>
      </c>
      <c r="N3610" t="s">
        <v>8269</v>
      </c>
      <c r="O3610" s="10" t="s">
        <v>8312</v>
      </c>
      <c r="P3610" t="s">
        <v>8313</v>
      </c>
      <c r="Q3610" s="15">
        <f t="shared" si="168"/>
        <v>42168.316481481481</v>
      </c>
      <c r="R3610" s="17">
        <f t="shared" si="169"/>
        <v>42198.316481481481</v>
      </c>
      <c r="S3610">
        <f t="shared" si="170"/>
        <v>2015</v>
      </c>
    </row>
    <row r="3611" spans="1:19" ht="45" x14ac:dyDescent="0.25">
      <c r="A3611">
        <v>3585</v>
      </c>
      <c r="B3611" s="3" t="s">
        <v>3584</v>
      </c>
      <c r="C3611" s="3" t="s">
        <v>7695</v>
      </c>
      <c r="D3611" s="6">
        <v>3400</v>
      </c>
      <c r="E3611" s="8">
        <v>4050</v>
      </c>
      <c r="F3611" t="s">
        <v>8218</v>
      </c>
      <c r="G3611" t="s">
        <v>8223</v>
      </c>
      <c r="H3611" t="s">
        <v>8245</v>
      </c>
      <c r="I3611">
        <v>1419181890</v>
      </c>
      <c r="J3611">
        <v>1416589890</v>
      </c>
      <c r="K3611" t="b">
        <v>0</v>
      </c>
      <c r="L3611">
        <v>23</v>
      </c>
      <c r="M3611" t="b">
        <v>1</v>
      </c>
      <c r="N3611" t="s">
        <v>8269</v>
      </c>
      <c r="O3611" s="10" t="s">
        <v>8312</v>
      </c>
      <c r="P3611" t="s">
        <v>8313</v>
      </c>
      <c r="Q3611" s="15">
        <f t="shared" si="168"/>
        <v>41964.716319444444</v>
      </c>
      <c r="R3611" s="17">
        <f t="shared" si="169"/>
        <v>41994.716319444444</v>
      </c>
      <c r="S3611">
        <f t="shared" si="170"/>
        <v>2014</v>
      </c>
    </row>
    <row r="3612" spans="1:19" ht="30" x14ac:dyDescent="0.25">
      <c r="A3612">
        <v>3586</v>
      </c>
      <c r="B3612" s="3" t="s">
        <v>3585</v>
      </c>
      <c r="C3612" s="3" t="s">
        <v>7696</v>
      </c>
      <c r="D3612" s="6">
        <v>7500</v>
      </c>
      <c r="E3612" s="8">
        <v>8207</v>
      </c>
      <c r="F3612" t="s">
        <v>8218</v>
      </c>
      <c r="G3612" t="s">
        <v>8223</v>
      </c>
      <c r="H3612" t="s">
        <v>8245</v>
      </c>
      <c r="I3612">
        <v>1474649070</v>
      </c>
      <c r="J3612">
        <v>1469465070</v>
      </c>
      <c r="K3612" t="b">
        <v>0</v>
      </c>
      <c r="L3612">
        <v>54</v>
      </c>
      <c r="M3612" t="b">
        <v>1</v>
      </c>
      <c r="N3612" t="s">
        <v>8269</v>
      </c>
      <c r="O3612" s="10" t="s">
        <v>8312</v>
      </c>
      <c r="P3612" t="s">
        <v>8313</v>
      </c>
      <c r="Q3612" s="15">
        <f t="shared" si="168"/>
        <v>42576.697569444441</v>
      </c>
      <c r="R3612" s="17">
        <f t="shared" si="169"/>
        <v>42636.697569444441</v>
      </c>
      <c r="S3612">
        <f t="shared" si="170"/>
        <v>2016</v>
      </c>
    </row>
    <row r="3613" spans="1:19" ht="45" x14ac:dyDescent="0.25">
      <c r="A3613">
        <v>3587</v>
      </c>
      <c r="B3613" s="3" t="s">
        <v>3586</v>
      </c>
      <c r="C3613" s="3" t="s">
        <v>7697</v>
      </c>
      <c r="D3613" s="6">
        <v>500</v>
      </c>
      <c r="E3613" s="8">
        <v>633</v>
      </c>
      <c r="F3613" t="s">
        <v>8218</v>
      </c>
      <c r="G3613" t="s">
        <v>8224</v>
      </c>
      <c r="H3613" t="s">
        <v>8246</v>
      </c>
      <c r="I3613">
        <v>1467054000</v>
      </c>
      <c r="J3613">
        <v>1463144254</v>
      </c>
      <c r="K3613" t="b">
        <v>0</v>
      </c>
      <c r="L3613">
        <v>28</v>
      </c>
      <c r="M3613" t="b">
        <v>1</v>
      </c>
      <c r="N3613" t="s">
        <v>8269</v>
      </c>
      <c r="O3613" s="10" t="s">
        <v>8312</v>
      </c>
      <c r="P3613" t="s">
        <v>8313</v>
      </c>
      <c r="Q3613" s="15">
        <f t="shared" si="168"/>
        <v>42503.539976851855</v>
      </c>
      <c r="R3613" s="17">
        <f t="shared" si="169"/>
        <v>42548.791666666672</v>
      </c>
      <c r="S3613">
        <f t="shared" si="170"/>
        <v>2016</v>
      </c>
    </row>
    <row r="3614" spans="1:19" ht="45" x14ac:dyDescent="0.25">
      <c r="A3614">
        <v>3588</v>
      </c>
      <c r="B3614" s="3" t="s">
        <v>3587</v>
      </c>
      <c r="C3614" s="3" t="s">
        <v>7698</v>
      </c>
      <c r="D3614" s="6">
        <v>200</v>
      </c>
      <c r="E3614" s="8">
        <v>201</v>
      </c>
      <c r="F3614" t="s">
        <v>8218</v>
      </c>
      <c r="G3614" t="s">
        <v>8224</v>
      </c>
      <c r="H3614" t="s">
        <v>8246</v>
      </c>
      <c r="I3614">
        <v>1430348400</v>
      </c>
      <c r="J3614">
        <v>1428436410</v>
      </c>
      <c r="K3614" t="b">
        <v>0</v>
      </c>
      <c r="L3614">
        <v>11</v>
      </c>
      <c r="M3614" t="b">
        <v>1</v>
      </c>
      <c r="N3614" t="s">
        <v>8269</v>
      </c>
      <c r="O3614" s="10" t="s">
        <v>8312</v>
      </c>
      <c r="P3614" t="s">
        <v>8313</v>
      </c>
      <c r="Q3614" s="15">
        <f t="shared" si="168"/>
        <v>42101.828819444447</v>
      </c>
      <c r="R3614" s="17">
        <f t="shared" si="169"/>
        <v>42123.958333333328</v>
      </c>
      <c r="S3614">
        <f t="shared" si="170"/>
        <v>2015</v>
      </c>
    </row>
    <row r="3615" spans="1:19" ht="45" x14ac:dyDescent="0.25">
      <c r="A3615">
        <v>3589</v>
      </c>
      <c r="B3615" s="3" t="s">
        <v>3588</v>
      </c>
      <c r="C3615" s="3" t="s">
        <v>7699</v>
      </c>
      <c r="D3615" s="6">
        <v>4000</v>
      </c>
      <c r="E3615" s="8">
        <v>5100</v>
      </c>
      <c r="F3615" t="s">
        <v>8218</v>
      </c>
      <c r="G3615" t="s">
        <v>8223</v>
      </c>
      <c r="H3615" t="s">
        <v>8245</v>
      </c>
      <c r="I3615">
        <v>1432654347</v>
      </c>
      <c r="J3615">
        <v>1430494347</v>
      </c>
      <c r="K3615" t="b">
        <v>0</v>
      </c>
      <c r="L3615">
        <v>62</v>
      </c>
      <c r="M3615" t="b">
        <v>1</v>
      </c>
      <c r="N3615" t="s">
        <v>8269</v>
      </c>
      <c r="O3615" s="10" t="s">
        <v>8312</v>
      </c>
      <c r="P3615" t="s">
        <v>8313</v>
      </c>
      <c r="Q3615" s="15">
        <f t="shared" si="168"/>
        <v>42125.647534722222</v>
      </c>
      <c r="R3615" s="17">
        <f t="shared" si="169"/>
        <v>42150.647534722222</v>
      </c>
      <c r="S3615">
        <f t="shared" si="170"/>
        <v>2015</v>
      </c>
    </row>
    <row r="3616" spans="1:19" ht="60" x14ac:dyDescent="0.2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 s="10" t="s">
        <v>8312</v>
      </c>
      <c r="P3616" t="s">
        <v>8313</v>
      </c>
      <c r="Q3616" s="15">
        <f t="shared" si="168"/>
        <v>41902.333726851852</v>
      </c>
      <c r="R3616" s="17">
        <f t="shared" si="169"/>
        <v>41932.333726851852</v>
      </c>
      <c r="S3616">
        <f t="shared" si="170"/>
        <v>2014</v>
      </c>
    </row>
    <row r="3617" spans="1:19" ht="60" x14ac:dyDescent="0.25">
      <c r="A3617">
        <v>3591</v>
      </c>
      <c r="B3617" s="3" t="s">
        <v>3590</v>
      </c>
      <c r="C3617" s="3" t="s">
        <v>7701</v>
      </c>
      <c r="D3617" s="6">
        <v>700</v>
      </c>
      <c r="E3617" s="8">
        <v>1225</v>
      </c>
      <c r="F3617" t="s">
        <v>8218</v>
      </c>
      <c r="G3617" t="s">
        <v>8223</v>
      </c>
      <c r="H3617" t="s">
        <v>8245</v>
      </c>
      <c r="I3617">
        <v>1422075540</v>
      </c>
      <c r="J3617">
        <v>1419979544</v>
      </c>
      <c r="K3617" t="b">
        <v>0</v>
      </c>
      <c r="L3617">
        <v>18</v>
      </c>
      <c r="M3617" t="b">
        <v>1</v>
      </c>
      <c r="N3617" t="s">
        <v>8269</v>
      </c>
      <c r="O3617" s="10" t="s">
        <v>8312</v>
      </c>
      <c r="P3617" t="s">
        <v>8313</v>
      </c>
      <c r="Q3617" s="15">
        <f t="shared" si="168"/>
        <v>42003.948425925926</v>
      </c>
      <c r="R3617" s="17">
        <f t="shared" si="169"/>
        <v>42028.207638888889</v>
      </c>
      <c r="S3617">
        <f t="shared" si="170"/>
        <v>2014</v>
      </c>
    </row>
    <row r="3618" spans="1:19" ht="45" x14ac:dyDescent="0.25">
      <c r="A3618">
        <v>3592</v>
      </c>
      <c r="B3618" s="3" t="s">
        <v>3591</v>
      </c>
      <c r="C3618" s="3" t="s">
        <v>7702</v>
      </c>
      <c r="D3618" s="6">
        <v>2000</v>
      </c>
      <c r="E3618" s="8">
        <v>2545</v>
      </c>
      <c r="F3618" t="s">
        <v>8218</v>
      </c>
      <c r="G3618" t="s">
        <v>8223</v>
      </c>
      <c r="H3618" t="s">
        <v>8245</v>
      </c>
      <c r="I3618">
        <v>1423630740</v>
      </c>
      <c r="J3618">
        <v>1418673307</v>
      </c>
      <c r="K3618" t="b">
        <v>0</v>
      </c>
      <c r="L3618">
        <v>35</v>
      </c>
      <c r="M3618" t="b">
        <v>1</v>
      </c>
      <c r="N3618" t="s">
        <v>8269</v>
      </c>
      <c r="O3618" s="10" t="s">
        <v>8312</v>
      </c>
      <c r="P3618" t="s">
        <v>8313</v>
      </c>
      <c r="Q3618" s="15">
        <f t="shared" si="168"/>
        <v>41988.829942129625</v>
      </c>
      <c r="R3618" s="17">
        <f t="shared" si="169"/>
        <v>42046.207638888889</v>
      </c>
      <c r="S3618">
        <f t="shared" si="170"/>
        <v>2014</v>
      </c>
    </row>
    <row r="3619" spans="1:19" ht="45" x14ac:dyDescent="0.25">
      <c r="A3619">
        <v>3593</v>
      </c>
      <c r="B3619" s="3" t="s">
        <v>3592</v>
      </c>
      <c r="C3619" s="3" t="s">
        <v>7703</v>
      </c>
      <c r="D3619" s="6">
        <v>3000</v>
      </c>
      <c r="E3619" s="8">
        <v>3319</v>
      </c>
      <c r="F3619" t="s">
        <v>8218</v>
      </c>
      <c r="G3619" t="s">
        <v>8223</v>
      </c>
      <c r="H3619" t="s">
        <v>8245</v>
      </c>
      <c r="I3619">
        <v>1420489560</v>
      </c>
      <c r="J3619">
        <v>1417469639</v>
      </c>
      <c r="K3619" t="b">
        <v>0</v>
      </c>
      <c r="L3619">
        <v>43</v>
      </c>
      <c r="M3619" t="b">
        <v>1</v>
      </c>
      <c r="N3619" t="s">
        <v>8269</v>
      </c>
      <c r="O3619" s="10" t="s">
        <v>8312</v>
      </c>
      <c r="P3619" t="s">
        <v>8313</v>
      </c>
      <c r="Q3619" s="15">
        <f t="shared" si="168"/>
        <v>41974.898599537039</v>
      </c>
      <c r="R3619" s="17">
        <f t="shared" si="169"/>
        <v>42009.851388888885</v>
      </c>
      <c r="S3619">
        <f t="shared" si="170"/>
        <v>2014</v>
      </c>
    </row>
    <row r="3620" spans="1:19" ht="60" x14ac:dyDescent="0.25">
      <c r="A3620">
        <v>3594</v>
      </c>
      <c r="B3620" s="3" t="s">
        <v>3593</v>
      </c>
      <c r="C3620" s="3" t="s">
        <v>7704</v>
      </c>
      <c r="D3620" s="6">
        <v>1600</v>
      </c>
      <c r="E3620" s="8">
        <v>2015</v>
      </c>
      <c r="F3620" t="s">
        <v>8218</v>
      </c>
      <c r="G3620" t="s">
        <v>8223</v>
      </c>
      <c r="H3620" t="s">
        <v>8245</v>
      </c>
      <c r="I3620">
        <v>1472952982</v>
      </c>
      <c r="J3620">
        <v>1470792982</v>
      </c>
      <c r="K3620" t="b">
        <v>0</v>
      </c>
      <c r="L3620">
        <v>36</v>
      </c>
      <c r="M3620" t="b">
        <v>1</v>
      </c>
      <c r="N3620" t="s">
        <v>8269</v>
      </c>
      <c r="O3620" s="10" t="s">
        <v>8312</v>
      </c>
      <c r="P3620" t="s">
        <v>8313</v>
      </c>
      <c r="Q3620" s="15">
        <f t="shared" si="168"/>
        <v>42592.066921296297</v>
      </c>
      <c r="R3620" s="17">
        <f t="shared" si="169"/>
        <v>42617.066921296297</v>
      </c>
      <c r="S3620">
        <f t="shared" si="170"/>
        <v>2016</v>
      </c>
    </row>
    <row r="3621" spans="1:19" ht="30" x14ac:dyDescent="0.25">
      <c r="A3621">
        <v>3595</v>
      </c>
      <c r="B3621" s="3" t="s">
        <v>3594</v>
      </c>
      <c r="C3621" s="3" t="s">
        <v>7705</v>
      </c>
      <c r="D3621" s="6">
        <v>2600</v>
      </c>
      <c r="E3621" s="8">
        <v>3081</v>
      </c>
      <c r="F3621" t="s">
        <v>8218</v>
      </c>
      <c r="G3621" t="s">
        <v>8223</v>
      </c>
      <c r="H3621" t="s">
        <v>8245</v>
      </c>
      <c r="I3621">
        <v>1426229940</v>
      </c>
      <c r="J3621">
        <v>1423959123</v>
      </c>
      <c r="K3621" t="b">
        <v>0</v>
      </c>
      <c r="L3621">
        <v>62</v>
      </c>
      <c r="M3621" t="b">
        <v>1</v>
      </c>
      <c r="N3621" t="s">
        <v>8269</v>
      </c>
      <c r="O3621" s="10" t="s">
        <v>8312</v>
      </c>
      <c r="P3621" t="s">
        <v>8313</v>
      </c>
      <c r="Q3621" s="15">
        <f t="shared" si="168"/>
        <v>42050.008368055554</v>
      </c>
      <c r="R3621" s="17">
        <f t="shared" si="169"/>
        <v>42076.290972222225</v>
      </c>
      <c r="S3621">
        <f t="shared" si="170"/>
        <v>2015</v>
      </c>
    </row>
    <row r="3622" spans="1:19" ht="45" x14ac:dyDescent="0.25">
      <c r="A3622">
        <v>3596</v>
      </c>
      <c r="B3622" s="3" t="s">
        <v>3595</v>
      </c>
      <c r="C3622" s="3" t="s">
        <v>7706</v>
      </c>
      <c r="D3622" s="6">
        <v>1100</v>
      </c>
      <c r="E3622" s="8">
        <v>1185</v>
      </c>
      <c r="F3622" t="s">
        <v>8218</v>
      </c>
      <c r="G3622" t="s">
        <v>8228</v>
      </c>
      <c r="H3622" t="s">
        <v>8250</v>
      </c>
      <c r="I3622">
        <v>1409072982</v>
      </c>
      <c r="J3622">
        <v>1407258582</v>
      </c>
      <c r="K3622" t="b">
        <v>0</v>
      </c>
      <c r="L3622">
        <v>15</v>
      </c>
      <c r="M3622" t="b">
        <v>1</v>
      </c>
      <c r="N3622" t="s">
        <v>8269</v>
      </c>
      <c r="O3622" s="10" t="s">
        <v>8312</v>
      </c>
      <c r="P3622" t="s">
        <v>8313</v>
      </c>
      <c r="Q3622" s="15">
        <f t="shared" si="168"/>
        <v>41856.715069444443</v>
      </c>
      <c r="R3622" s="17">
        <f t="shared" si="169"/>
        <v>41877.715069444443</v>
      </c>
      <c r="S3622">
        <f t="shared" si="170"/>
        <v>2014</v>
      </c>
    </row>
    <row r="3623" spans="1:19" ht="30" x14ac:dyDescent="0.25">
      <c r="A3623">
        <v>3597</v>
      </c>
      <c r="B3623" s="3" t="s">
        <v>3596</v>
      </c>
      <c r="C3623" s="3" t="s">
        <v>7707</v>
      </c>
      <c r="D3623" s="6">
        <v>2500</v>
      </c>
      <c r="E3623" s="8">
        <v>2565</v>
      </c>
      <c r="F3623" t="s">
        <v>8218</v>
      </c>
      <c r="G3623" t="s">
        <v>8223</v>
      </c>
      <c r="H3623" t="s">
        <v>8245</v>
      </c>
      <c r="I3623">
        <v>1456984740</v>
      </c>
      <c r="J3623">
        <v>1455717790</v>
      </c>
      <c r="K3623" t="b">
        <v>0</v>
      </c>
      <c r="L3623">
        <v>33</v>
      </c>
      <c r="M3623" t="b">
        <v>1</v>
      </c>
      <c r="N3623" t="s">
        <v>8269</v>
      </c>
      <c r="O3623" s="10" t="s">
        <v>8312</v>
      </c>
      <c r="P3623" t="s">
        <v>8313</v>
      </c>
      <c r="Q3623" s="15">
        <f t="shared" si="168"/>
        <v>42417.585532407407</v>
      </c>
      <c r="R3623" s="17">
        <f t="shared" si="169"/>
        <v>42432.249305555553</v>
      </c>
      <c r="S3623">
        <f t="shared" si="170"/>
        <v>2016</v>
      </c>
    </row>
    <row r="3624" spans="1:19" ht="45" x14ac:dyDescent="0.25">
      <c r="A3624">
        <v>3598</v>
      </c>
      <c r="B3624" s="3" t="s">
        <v>3597</v>
      </c>
      <c r="C3624" s="3" t="s">
        <v>7708</v>
      </c>
      <c r="D3624" s="6">
        <v>1000</v>
      </c>
      <c r="E3624" s="8">
        <v>1101</v>
      </c>
      <c r="F3624" t="s">
        <v>8218</v>
      </c>
      <c r="G3624" t="s">
        <v>8223</v>
      </c>
      <c r="H3624" t="s">
        <v>8245</v>
      </c>
      <c r="I3624">
        <v>1409720340</v>
      </c>
      <c r="J3624">
        <v>1408129822</v>
      </c>
      <c r="K3624" t="b">
        <v>0</v>
      </c>
      <c r="L3624">
        <v>27</v>
      </c>
      <c r="M3624" t="b">
        <v>1</v>
      </c>
      <c r="N3624" t="s">
        <v>8269</v>
      </c>
      <c r="O3624" s="10" t="s">
        <v>8312</v>
      </c>
      <c r="P3624" t="s">
        <v>8313</v>
      </c>
      <c r="Q3624" s="15">
        <f t="shared" si="168"/>
        <v>41866.79886574074</v>
      </c>
      <c r="R3624" s="17">
        <f t="shared" si="169"/>
        <v>41885.207638888889</v>
      </c>
      <c r="S3624">
        <f t="shared" si="170"/>
        <v>2014</v>
      </c>
    </row>
    <row r="3625" spans="1:19" ht="45" x14ac:dyDescent="0.25">
      <c r="A3625">
        <v>3599</v>
      </c>
      <c r="B3625" s="3" t="s">
        <v>3598</v>
      </c>
      <c r="C3625" s="3" t="s">
        <v>7709</v>
      </c>
      <c r="D3625" s="6">
        <v>500</v>
      </c>
      <c r="E3625" s="8">
        <v>1010</v>
      </c>
      <c r="F3625" t="s">
        <v>8218</v>
      </c>
      <c r="G3625" t="s">
        <v>8223</v>
      </c>
      <c r="H3625" t="s">
        <v>8245</v>
      </c>
      <c r="I3625">
        <v>1440892800</v>
      </c>
      <c r="J3625">
        <v>1438715077</v>
      </c>
      <c r="K3625" t="b">
        <v>0</v>
      </c>
      <c r="L3625">
        <v>17</v>
      </c>
      <c r="M3625" t="b">
        <v>1</v>
      </c>
      <c r="N3625" t="s">
        <v>8269</v>
      </c>
      <c r="O3625" s="10" t="s">
        <v>8312</v>
      </c>
      <c r="P3625" t="s">
        <v>8313</v>
      </c>
      <c r="Q3625" s="15">
        <f t="shared" si="168"/>
        <v>42220.79487268519</v>
      </c>
      <c r="R3625" s="17">
        <f t="shared" si="169"/>
        <v>42246</v>
      </c>
      <c r="S3625">
        <f t="shared" si="170"/>
        <v>2015</v>
      </c>
    </row>
    <row r="3626" spans="1:19" ht="30" x14ac:dyDescent="0.25">
      <c r="A3626">
        <v>3600</v>
      </c>
      <c r="B3626" s="3" t="s">
        <v>3599</v>
      </c>
      <c r="C3626" s="3" t="s">
        <v>7710</v>
      </c>
      <c r="D3626" s="6">
        <v>10</v>
      </c>
      <c r="E3626" s="8">
        <v>13</v>
      </c>
      <c r="F3626" t="s">
        <v>8218</v>
      </c>
      <c r="G3626" t="s">
        <v>8223</v>
      </c>
      <c r="H3626" t="s">
        <v>8245</v>
      </c>
      <c r="I3626">
        <v>1476390164</v>
      </c>
      <c r="J3626">
        <v>1473970964</v>
      </c>
      <c r="K3626" t="b">
        <v>0</v>
      </c>
      <c r="L3626">
        <v>4</v>
      </c>
      <c r="M3626" t="b">
        <v>1</v>
      </c>
      <c r="N3626" t="s">
        <v>8269</v>
      </c>
      <c r="O3626" s="10" t="s">
        <v>8312</v>
      </c>
      <c r="P3626" t="s">
        <v>8313</v>
      </c>
      <c r="Q3626" s="15">
        <f t="shared" si="168"/>
        <v>42628.849120370374</v>
      </c>
      <c r="R3626" s="17">
        <f t="shared" si="169"/>
        <v>42656.849120370374</v>
      </c>
      <c r="S3626">
        <f t="shared" si="170"/>
        <v>2016</v>
      </c>
    </row>
    <row r="3627" spans="1:19" ht="45" x14ac:dyDescent="0.25">
      <c r="A3627">
        <v>3601</v>
      </c>
      <c r="B3627" s="3" t="s">
        <v>3600</v>
      </c>
      <c r="C3627" s="3" t="s">
        <v>7711</v>
      </c>
      <c r="D3627" s="6">
        <v>2000</v>
      </c>
      <c r="E3627" s="8">
        <v>2087</v>
      </c>
      <c r="F3627" t="s">
        <v>8218</v>
      </c>
      <c r="G3627" t="s">
        <v>8224</v>
      </c>
      <c r="H3627" t="s">
        <v>8246</v>
      </c>
      <c r="I3627">
        <v>1421452682</v>
      </c>
      <c r="J3627">
        <v>1418860682</v>
      </c>
      <c r="K3627" t="b">
        <v>0</v>
      </c>
      <c r="L3627">
        <v>53</v>
      </c>
      <c r="M3627" t="b">
        <v>1</v>
      </c>
      <c r="N3627" t="s">
        <v>8269</v>
      </c>
      <c r="O3627" s="10" t="s">
        <v>8312</v>
      </c>
      <c r="P3627" t="s">
        <v>8313</v>
      </c>
      <c r="Q3627" s="15">
        <f t="shared" si="168"/>
        <v>41990.99863425926</v>
      </c>
      <c r="R3627" s="17">
        <f t="shared" si="169"/>
        <v>42020.99863425926</v>
      </c>
      <c r="S3627">
        <f t="shared" si="170"/>
        <v>2014</v>
      </c>
    </row>
    <row r="3628" spans="1:19" ht="60" x14ac:dyDescent="0.25">
      <c r="A3628">
        <v>3602</v>
      </c>
      <c r="B3628" s="3" t="s">
        <v>3601</v>
      </c>
      <c r="C3628" s="3" t="s">
        <v>7712</v>
      </c>
      <c r="D3628" s="6">
        <v>4000</v>
      </c>
      <c r="E3628" s="8">
        <v>4002</v>
      </c>
      <c r="F3628" t="s">
        <v>8218</v>
      </c>
      <c r="G3628" t="s">
        <v>8223</v>
      </c>
      <c r="H3628" t="s">
        <v>8245</v>
      </c>
      <c r="I3628">
        <v>1463520479</v>
      </c>
      <c r="J3628">
        <v>1458336479</v>
      </c>
      <c r="K3628" t="b">
        <v>0</v>
      </c>
      <c r="L3628">
        <v>49</v>
      </c>
      <c r="M3628" t="b">
        <v>1</v>
      </c>
      <c r="N3628" t="s">
        <v>8269</v>
      </c>
      <c r="O3628" s="10" t="s">
        <v>8312</v>
      </c>
      <c r="P3628" t="s">
        <v>8313</v>
      </c>
      <c r="Q3628" s="15">
        <f t="shared" si="168"/>
        <v>42447.894432870366</v>
      </c>
      <c r="R3628" s="17">
        <f t="shared" si="169"/>
        <v>42507.894432870366</v>
      </c>
      <c r="S3628">
        <f t="shared" si="170"/>
        <v>2016</v>
      </c>
    </row>
    <row r="3629" spans="1:19" ht="60" x14ac:dyDescent="0.25">
      <c r="A3629">
        <v>3603</v>
      </c>
      <c r="B3629" s="3" t="s">
        <v>3602</v>
      </c>
      <c r="C3629" s="3" t="s">
        <v>7713</v>
      </c>
      <c r="D3629" s="6">
        <v>1500</v>
      </c>
      <c r="E3629" s="8">
        <v>2560</v>
      </c>
      <c r="F3629" t="s">
        <v>8218</v>
      </c>
      <c r="G3629" t="s">
        <v>8223</v>
      </c>
      <c r="H3629" t="s">
        <v>8245</v>
      </c>
      <c r="I3629">
        <v>1446759880</v>
      </c>
      <c r="J3629">
        <v>1444164280</v>
      </c>
      <c r="K3629" t="b">
        <v>0</v>
      </c>
      <c r="L3629">
        <v>57</v>
      </c>
      <c r="M3629" t="b">
        <v>1</v>
      </c>
      <c r="N3629" t="s">
        <v>8269</v>
      </c>
      <c r="O3629" s="10" t="s">
        <v>8312</v>
      </c>
      <c r="P3629" t="s">
        <v>8313</v>
      </c>
      <c r="Q3629" s="15">
        <f t="shared" si="168"/>
        <v>42283.864351851851</v>
      </c>
      <c r="R3629" s="17">
        <f t="shared" si="169"/>
        <v>42313.906018518523</v>
      </c>
      <c r="S3629">
        <f t="shared" si="170"/>
        <v>2015</v>
      </c>
    </row>
    <row r="3630" spans="1:19" ht="60" x14ac:dyDescent="0.25">
      <c r="A3630">
        <v>3604</v>
      </c>
      <c r="B3630" s="3" t="s">
        <v>3603</v>
      </c>
      <c r="C3630" s="3" t="s">
        <v>7714</v>
      </c>
      <c r="D3630" s="6">
        <v>3000</v>
      </c>
      <c r="E3630" s="8">
        <v>3385</v>
      </c>
      <c r="F3630" t="s">
        <v>8218</v>
      </c>
      <c r="G3630" t="s">
        <v>8223</v>
      </c>
      <c r="H3630" t="s">
        <v>8245</v>
      </c>
      <c r="I3630">
        <v>1461913140</v>
      </c>
      <c r="J3630">
        <v>1461370956</v>
      </c>
      <c r="K3630" t="b">
        <v>0</v>
      </c>
      <c r="L3630">
        <v>69</v>
      </c>
      <c r="M3630" t="b">
        <v>1</v>
      </c>
      <c r="N3630" t="s">
        <v>8269</v>
      </c>
      <c r="O3630" s="10" t="s">
        <v>8312</v>
      </c>
      <c r="P3630" t="s">
        <v>8313</v>
      </c>
      <c r="Q3630" s="15">
        <f t="shared" si="168"/>
        <v>42483.015694444446</v>
      </c>
      <c r="R3630" s="17">
        <f t="shared" si="169"/>
        <v>42489.290972222225</v>
      </c>
      <c r="S3630">
        <f t="shared" si="170"/>
        <v>2016</v>
      </c>
    </row>
    <row r="3631" spans="1:19" ht="60" x14ac:dyDescent="0.25">
      <c r="A3631">
        <v>3605</v>
      </c>
      <c r="B3631" s="3" t="s">
        <v>3604</v>
      </c>
      <c r="C3631" s="3" t="s">
        <v>7715</v>
      </c>
      <c r="D3631" s="6">
        <v>250</v>
      </c>
      <c r="E3631" s="8">
        <v>460</v>
      </c>
      <c r="F3631" t="s">
        <v>8218</v>
      </c>
      <c r="G3631" t="s">
        <v>8224</v>
      </c>
      <c r="H3631" t="s">
        <v>8246</v>
      </c>
      <c r="I3631">
        <v>1455390126</v>
      </c>
      <c r="J3631">
        <v>1452798126</v>
      </c>
      <c r="K3631" t="b">
        <v>0</v>
      </c>
      <c r="L3631">
        <v>15</v>
      </c>
      <c r="M3631" t="b">
        <v>1</v>
      </c>
      <c r="N3631" t="s">
        <v>8269</v>
      </c>
      <c r="O3631" s="10" t="s">
        <v>8312</v>
      </c>
      <c r="P3631" t="s">
        <v>8313</v>
      </c>
      <c r="Q3631" s="15">
        <f t="shared" si="168"/>
        <v>42383.793124999997</v>
      </c>
      <c r="R3631" s="17">
        <f t="shared" si="169"/>
        <v>42413.793124999997</v>
      </c>
      <c r="S3631">
        <f t="shared" si="170"/>
        <v>2016</v>
      </c>
    </row>
    <row r="3632" spans="1:19" ht="60" x14ac:dyDescent="0.25">
      <c r="A3632">
        <v>3606</v>
      </c>
      <c r="B3632" s="3" t="s">
        <v>3605</v>
      </c>
      <c r="C3632" s="3" t="s">
        <v>7716</v>
      </c>
      <c r="D3632" s="6">
        <v>3000</v>
      </c>
      <c r="E3632" s="8">
        <v>3908</v>
      </c>
      <c r="F3632" t="s">
        <v>8218</v>
      </c>
      <c r="G3632" t="s">
        <v>8224</v>
      </c>
      <c r="H3632" t="s">
        <v>8246</v>
      </c>
      <c r="I3632">
        <v>1471185057</v>
      </c>
      <c r="J3632">
        <v>1468593057</v>
      </c>
      <c r="K3632" t="b">
        <v>0</v>
      </c>
      <c r="L3632">
        <v>64</v>
      </c>
      <c r="M3632" t="b">
        <v>1</v>
      </c>
      <c r="N3632" t="s">
        <v>8269</v>
      </c>
      <c r="O3632" s="10" t="s">
        <v>8312</v>
      </c>
      <c r="P3632" t="s">
        <v>8313</v>
      </c>
      <c r="Q3632" s="15">
        <f t="shared" si="168"/>
        <v>42566.604826388888</v>
      </c>
      <c r="R3632" s="17">
        <f t="shared" si="169"/>
        <v>42596.604826388888</v>
      </c>
      <c r="S3632">
        <f t="shared" si="170"/>
        <v>2016</v>
      </c>
    </row>
    <row r="3633" spans="1:19" ht="30" x14ac:dyDescent="0.25">
      <c r="A3633">
        <v>3607</v>
      </c>
      <c r="B3633" s="3" t="s">
        <v>3606</v>
      </c>
      <c r="C3633" s="3" t="s">
        <v>7717</v>
      </c>
      <c r="D3633" s="6">
        <v>550</v>
      </c>
      <c r="E3633" s="8">
        <v>580</v>
      </c>
      <c r="F3633" t="s">
        <v>8218</v>
      </c>
      <c r="G3633" t="s">
        <v>8224</v>
      </c>
      <c r="H3633" t="s">
        <v>8246</v>
      </c>
      <c r="I3633">
        <v>1450137600</v>
      </c>
      <c r="J3633">
        <v>1448924882</v>
      </c>
      <c r="K3633" t="b">
        <v>0</v>
      </c>
      <c r="L3633">
        <v>20</v>
      </c>
      <c r="M3633" t="b">
        <v>1</v>
      </c>
      <c r="N3633" t="s">
        <v>8269</v>
      </c>
      <c r="O3633" s="10" t="s">
        <v>8312</v>
      </c>
      <c r="P3633" t="s">
        <v>8313</v>
      </c>
      <c r="Q3633" s="15">
        <f t="shared" si="168"/>
        <v>42338.963912037041</v>
      </c>
      <c r="R3633" s="17">
        <f t="shared" si="169"/>
        <v>42353</v>
      </c>
      <c r="S3633">
        <f t="shared" si="170"/>
        <v>2015</v>
      </c>
    </row>
    <row r="3634" spans="1:19" ht="60" x14ac:dyDescent="0.25">
      <c r="A3634">
        <v>3608</v>
      </c>
      <c r="B3634" s="3" t="s">
        <v>3607</v>
      </c>
      <c r="C3634" s="3" t="s">
        <v>7718</v>
      </c>
      <c r="D3634" s="6">
        <v>800</v>
      </c>
      <c r="E3634" s="8">
        <v>800</v>
      </c>
      <c r="F3634" t="s">
        <v>8218</v>
      </c>
      <c r="G3634" t="s">
        <v>8224</v>
      </c>
      <c r="H3634" t="s">
        <v>8246</v>
      </c>
      <c r="I3634">
        <v>1466172000</v>
      </c>
      <c r="J3634">
        <v>1463418090</v>
      </c>
      <c r="K3634" t="b">
        <v>0</v>
      </c>
      <c r="L3634">
        <v>27</v>
      </c>
      <c r="M3634" t="b">
        <v>1</v>
      </c>
      <c r="N3634" t="s">
        <v>8269</v>
      </c>
      <c r="O3634" s="10" t="s">
        <v>8312</v>
      </c>
      <c r="P3634" t="s">
        <v>8313</v>
      </c>
      <c r="Q3634" s="15">
        <f t="shared" si="168"/>
        <v>42506.709375000006</v>
      </c>
      <c r="R3634" s="17">
        <f t="shared" si="169"/>
        <v>42538.583333333328</v>
      </c>
      <c r="S3634">
        <f t="shared" si="170"/>
        <v>2016</v>
      </c>
    </row>
    <row r="3635" spans="1:19" ht="60" x14ac:dyDescent="0.25">
      <c r="A3635">
        <v>3609</v>
      </c>
      <c r="B3635" s="3" t="s">
        <v>3608</v>
      </c>
      <c r="C3635" s="3" t="s">
        <v>7719</v>
      </c>
      <c r="D3635" s="6">
        <v>1960</v>
      </c>
      <c r="E3635" s="8">
        <v>3005</v>
      </c>
      <c r="F3635" t="s">
        <v>8218</v>
      </c>
      <c r="G3635" t="s">
        <v>8224</v>
      </c>
      <c r="H3635" t="s">
        <v>8246</v>
      </c>
      <c r="I3635">
        <v>1459378085</v>
      </c>
      <c r="J3635">
        <v>1456789685</v>
      </c>
      <c r="K3635" t="b">
        <v>0</v>
      </c>
      <c r="L3635">
        <v>21</v>
      </c>
      <c r="M3635" t="b">
        <v>1</v>
      </c>
      <c r="N3635" t="s">
        <v>8269</v>
      </c>
      <c r="O3635" s="10" t="s">
        <v>8312</v>
      </c>
      <c r="P3635" t="s">
        <v>8313</v>
      </c>
      <c r="Q3635" s="15">
        <f t="shared" si="168"/>
        <v>42429.991724537031</v>
      </c>
      <c r="R3635" s="17">
        <f t="shared" si="169"/>
        <v>42459.950057870374</v>
      </c>
      <c r="S3635">
        <f t="shared" si="170"/>
        <v>2016</v>
      </c>
    </row>
    <row r="3636" spans="1:19" ht="45" x14ac:dyDescent="0.25">
      <c r="A3636">
        <v>3610</v>
      </c>
      <c r="B3636" s="3" t="s">
        <v>3609</v>
      </c>
      <c r="C3636" s="3" t="s">
        <v>7720</v>
      </c>
      <c r="D3636" s="6">
        <v>1000</v>
      </c>
      <c r="E3636" s="8">
        <v>1623</v>
      </c>
      <c r="F3636" t="s">
        <v>8218</v>
      </c>
      <c r="G3636" t="s">
        <v>8224</v>
      </c>
      <c r="H3636" t="s">
        <v>8246</v>
      </c>
      <c r="I3636">
        <v>1439806936</v>
      </c>
      <c r="J3636">
        <v>1437214936</v>
      </c>
      <c r="K3636" t="b">
        <v>0</v>
      </c>
      <c r="L3636">
        <v>31</v>
      </c>
      <c r="M3636" t="b">
        <v>1</v>
      </c>
      <c r="N3636" t="s">
        <v>8269</v>
      </c>
      <c r="O3636" s="10" t="s">
        <v>8312</v>
      </c>
      <c r="P3636" t="s">
        <v>8313</v>
      </c>
      <c r="Q3636" s="15">
        <f t="shared" si="168"/>
        <v>42203.432129629626</v>
      </c>
      <c r="R3636" s="17">
        <f t="shared" si="169"/>
        <v>42233.432129629626</v>
      </c>
      <c r="S3636">
        <f t="shared" si="170"/>
        <v>2015</v>
      </c>
    </row>
    <row r="3637" spans="1:19" ht="60" x14ac:dyDescent="0.25">
      <c r="A3637">
        <v>3611</v>
      </c>
      <c r="B3637" s="3" t="s">
        <v>3610</v>
      </c>
      <c r="C3637" s="3" t="s">
        <v>7721</v>
      </c>
      <c r="D3637" s="6">
        <v>2500</v>
      </c>
      <c r="E3637" s="8">
        <v>3400</v>
      </c>
      <c r="F3637" t="s">
        <v>8218</v>
      </c>
      <c r="G3637" t="s">
        <v>8224</v>
      </c>
      <c r="H3637" t="s">
        <v>8246</v>
      </c>
      <c r="I3637">
        <v>1428483201</v>
      </c>
      <c r="J3637">
        <v>1425891201</v>
      </c>
      <c r="K3637" t="b">
        <v>0</v>
      </c>
      <c r="L3637">
        <v>51</v>
      </c>
      <c r="M3637" t="b">
        <v>1</v>
      </c>
      <c r="N3637" t="s">
        <v>8269</v>
      </c>
      <c r="O3637" s="10" t="s">
        <v>8312</v>
      </c>
      <c r="P3637" t="s">
        <v>8313</v>
      </c>
      <c r="Q3637" s="15">
        <f t="shared" si="168"/>
        <v>42072.370381944449</v>
      </c>
      <c r="R3637" s="17">
        <f t="shared" si="169"/>
        <v>42102.370381944449</v>
      </c>
      <c r="S3637">
        <f t="shared" si="170"/>
        <v>2015</v>
      </c>
    </row>
    <row r="3638" spans="1:19" ht="45" x14ac:dyDescent="0.25">
      <c r="A3638">
        <v>3612</v>
      </c>
      <c r="B3638" s="3" t="s">
        <v>3611</v>
      </c>
      <c r="C3638" s="3" t="s">
        <v>7722</v>
      </c>
      <c r="D3638" s="6">
        <v>5000</v>
      </c>
      <c r="E3638" s="8">
        <v>7220</v>
      </c>
      <c r="F3638" t="s">
        <v>8218</v>
      </c>
      <c r="G3638" t="s">
        <v>8228</v>
      </c>
      <c r="H3638" t="s">
        <v>8250</v>
      </c>
      <c r="I3638">
        <v>1402334811</v>
      </c>
      <c r="J3638">
        <v>1401470811</v>
      </c>
      <c r="K3638" t="b">
        <v>0</v>
      </c>
      <c r="L3638">
        <v>57</v>
      </c>
      <c r="M3638" t="b">
        <v>1</v>
      </c>
      <c r="N3638" t="s">
        <v>8269</v>
      </c>
      <c r="O3638" s="10" t="s">
        <v>8312</v>
      </c>
      <c r="P3638" t="s">
        <v>8313</v>
      </c>
      <c r="Q3638" s="15">
        <f t="shared" si="168"/>
        <v>41789.726979166669</v>
      </c>
      <c r="R3638" s="17">
        <f t="shared" si="169"/>
        <v>41799.726979166669</v>
      </c>
      <c r="S3638">
        <f t="shared" si="170"/>
        <v>2014</v>
      </c>
    </row>
    <row r="3639" spans="1:19" ht="45" x14ac:dyDescent="0.25">
      <c r="A3639">
        <v>3613</v>
      </c>
      <c r="B3639" s="3" t="s">
        <v>3612</v>
      </c>
      <c r="C3639" s="3" t="s">
        <v>7723</v>
      </c>
      <c r="D3639" s="6">
        <v>1250</v>
      </c>
      <c r="E3639" s="8">
        <v>1250</v>
      </c>
      <c r="F3639" t="s">
        <v>8218</v>
      </c>
      <c r="G3639" t="s">
        <v>8223</v>
      </c>
      <c r="H3639" t="s">
        <v>8245</v>
      </c>
      <c r="I3639">
        <v>1403964574</v>
      </c>
      <c r="J3639">
        <v>1401372574</v>
      </c>
      <c r="K3639" t="b">
        <v>0</v>
      </c>
      <c r="L3639">
        <v>20</v>
      </c>
      <c r="M3639" t="b">
        <v>1</v>
      </c>
      <c r="N3639" t="s">
        <v>8269</v>
      </c>
      <c r="O3639" s="10" t="s">
        <v>8312</v>
      </c>
      <c r="P3639" t="s">
        <v>8313</v>
      </c>
      <c r="Q3639" s="15">
        <f t="shared" si="168"/>
        <v>41788.58997685185</v>
      </c>
      <c r="R3639" s="17">
        <f t="shared" si="169"/>
        <v>41818.58997685185</v>
      </c>
      <c r="S3639">
        <f t="shared" si="170"/>
        <v>2014</v>
      </c>
    </row>
    <row r="3640" spans="1:19" ht="45" x14ac:dyDescent="0.25">
      <c r="A3640">
        <v>3614</v>
      </c>
      <c r="B3640" s="3" t="s">
        <v>3439</v>
      </c>
      <c r="C3640" s="3" t="s">
        <v>7724</v>
      </c>
      <c r="D3640" s="6">
        <v>2500</v>
      </c>
      <c r="E3640" s="8">
        <v>2520</v>
      </c>
      <c r="F3640" t="s">
        <v>8218</v>
      </c>
      <c r="G3640" t="s">
        <v>8223</v>
      </c>
      <c r="H3640" t="s">
        <v>8245</v>
      </c>
      <c r="I3640">
        <v>1434675616</v>
      </c>
      <c r="J3640">
        <v>1432083616</v>
      </c>
      <c r="K3640" t="b">
        <v>0</v>
      </c>
      <c r="L3640">
        <v>71</v>
      </c>
      <c r="M3640" t="b">
        <v>1</v>
      </c>
      <c r="N3640" t="s">
        <v>8269</v>
      </c>
      <c r="O3640" s="10" t="s">
        <v>8312</v>
      </c>
      <c r="P3640" t="s">
        <v>8313</v>
      </c>
      <c r="Q3640" s="15">
        <f t="shared" si="168"/>
        <v>42144.041851851856</v>
      </c>
      <c r="R3640" s="17">
        <f t="shared" si="169"/>
        <v>42174.041851851856</v>
      </c>
      <c r="S3640">
        <f t="shared" si="170"/>
        <v>2015</v>
      </c>
    </row>
    <row r="3641" spans="1:19" ht="60" x14ac:dyDescent="0.25">
      <c r="A3641">
        <v>3615</v>
      </c>
      <c r="B3641" s="3" t="s">
        <v>3613</v>
      </c>
      <c r="C3641" s="3" t="s">
        <v>7725</v>
      </c>
      <c r="D3641" s="6">
        <v>2500</v>
      </c>
      <c r="E3641" s="8">
        <v>2670</v>
      </c>
      <c r="F3641" t="s">
        <v>8218</v>
      </c>
      <c r="G3641" t="s">
        <v>8224</v>
      </c>
      <c r="H3641" t="s">
        <v>8246</v>
      </c>
      <c r="I3641">
        <v>1449756896</v>
      </c>
      <c r="J3641">
        <v>1447164896</v>
      </c>
      <c r="K3641" t="b">
        <v>0</v>
      </c>
      <c r="L3641">
        <v>72</v>
      </c>
      <c r="M3641" t="b">
        <v>1</v>
      </c>
      <c r="N3641" t="s">
        <v>8269</v>
      </c>
      <c r="O3641" s="10" t="s">
        <v>8312</v>
      </c>
      <c r="P3641" t="s">
        <v>8313</v>
      </c>
      <c r="Q3641" s="15">
        <f t="shared" si="168"/>
        <v>42318.593703703707</v>
      </c>
      <c r="R3641" s="17">
        <f t="shared" si="169"/>
        <v>42348.593703703707</v>
      </c>
      <c r="S3641">
        <f t="shared" si="170"/>
        <v>2015</v>
      </c>
    </row>
    <row r="3642" spans="1:19" ht="60" x14ac:dyDescent="0.25">
      <c r="A3642">
        <v>3616</v>
      </c>
      <c r="B3642" s="3" t="s">
        <v>3614</v>
      </c>
      <c r="C3642" s="3" t="s">
        <v>7726</v>
      </c>
      <c r="D3642" s="6">
        <v>2500</v>
      </c>
      <c r="E3642" s="8">
        <v>3120</v>
      </c>
      <c r="F3642" t="s">
        <v>8218</v>
      </c>
      <c r="G3642" t="s">
        <v>8224</v>
      </c>
      <c r="H3642" t="s">
        <v>8246</v>
      </c>
      <c r="I3642">
        <v>1426801664</v>
      </c>
      <c r="J3642">
        <v>1424213264</v>
      </c>
      <c r="K3642" t="b">
        <v>0</v>
      </c>
      <c r="L3642">
        <v>45</v>
      </c>
      <c r="M3642" t="b">
        <v>1</v>
      </c>
      <c r="N3642" t="s">
        <v>8269</v>
      </c>
      <c r="O3642" s="10" t="s">
        <v>8312</v>
      </c>
      <c r="P3642" t="s">
        <v>8313</v>
      </c>
      <c r="Q3642" s="15">
        <f t="shared" si="168"/>
        <v>42052.949814814812</v>
      </c>
      <c r="R3642" s="17">
        <f t="shared" si="169"/>
        <v>42082.908148148148</v>
      </c>
      <c r="S3642">
        <f t="shared" si="170"/>
        <v>2015</v>
      </c>
    </row>
    <row r="3643" spans="1:19" ht="60" x14ac:dyDescent="0.25">
      <c r="A3643">
        <v>3617</v>
      </c>
      <c r="B3643" s="3" t="s">
        <v>3615</v>
      </c>
      <c r="C3643" s="3" t="s">
        <v>7727</v>
      </c>
      <c r="D3643" s="6">
        <v>740</v>
      </c>
      <c r="E3643" s="8">
        <v>880</v>
      </c>
      <c r="F3643" t="s">
        <v>8218</v>
      </c>
      <c r="G3643" t="s">
        <v>8224</v>
      </c>
      <c r="H3643" t="s">
        <v>8246</v>
      </c>
      <c r="I3643">
        <v>1488240000</v>
      </c>
      <c r="J3643">
        <v>1486996729</v>
      </c>
      <c r="K3643" t="b">
        <v>0</v>
      </c>
      <c r="L3643">
        <v>51</v>
      </c>
      <c r="M3643" t="b">
        <v>1</v>
      </c>
      <c r="N3643" t="s">
        <v>8269</v>
      </c>
      <c r="O3643" s="10" t="s">
        <v>8312</v>
      </c>
      <c r="P3643" t="s">
        <v>8313</v>
      </c>
      <c r="Q3643" s="15">
        <f t="shared" si="168"/>
        <v>42779.610289351855</v>
      </c>
      <c r="R3643" s="17">
        <f t="shared" si="169"/>
        <v>42794</v>
      </c>
      <c r="S3643">
        <f t="shared" si="170"/>
        <v>2017</v>
      </c>
    </row>
    <row r="3644" spans="1:19" ht="60" x14ac:dyDescent="0.25">
      <c r="A3644">
        <v>3618</v>
      </c>
      <c r="B3644" s="3" t="s">
        <v>3616</v>
      </c>
      <c r="C3644" s="3" t="s">
        <v>7728</v>
      </c>
      <c r="D3644" s="6">
        <v>2000</v>
      </c>
      <c r="E3644" s="8">
        <v>2020</v>
      </c>
      <c r="F3644" t="s">
        <v>8218</v>
      </c>
      <c r="G3644" t="s">
        <v>8224</v>
      </c>
      <c r="H3644" t="s">
        <v>8246</v>
      </c>
      <c r="I3644">
        <v>1433343850</v>
      </c>
      <c r="J3644">
        <v>1430751850</v>
      </c>
      <c r="K3644" t="b">
        <v>0</v>
      </c>
      <c r="L3644">
        <v>56</v>
      </c>
      <c r="M3644" t="b">
        <v>1</v>
      </c>
      <c r="N3644" t="s">
        <v>8269</v>
      </c>
      <c r="O3644" s="10" t="s">
        <v>8312</v>
      </c>
      <c r="P3644" t="s">
        <v>8313</v>
      </c>
      <c r="Q3644" s="15">
        <f t="shared" si="168"/>
        <v>42128.627893518518</v>
      </c>
      <c r="R3644" s="17">
        <f t="shared" si="169"/>
        <v>42158.627893518518</v>
      </c>
      <c r="S3644">
        <f t="shared" si="170"/>
        <v>2015</v>
      </c>
    </row>
    <row r="3645" spans="1:19" ht="60" x14ac:dyDescent="0.25">
      <c r="A3645">
        <v>3619</v>
      </c>
      <c r="B3645" s="3" t="s">
        <v>3617</v>
      </c>
      <c r="C3645" s="3" t="s">
        <v>7729</v>
      </c>
      <c r="D3645" s="6">
        <v>1000</v>
      </c>
      <c r="E3645" s="8">
        <v>1130</v>
      </c>
      <c r="F3645" t="s">
        <v>8218</v>
      </c>
      <c r="G3645" t="s">
        <v>8223</v>
      </c>
      <c r="H3645" t="s">
        <v>8245</v>
      </c>
      <c r="I3645">
        <v>1479592800</v>
      </c>
      <c r="J3645">
        <v>1476760226</v>
      </c>
      <c r="K3645" t="b">
        <v>0</v>
      </c>
      <c r="L3645">
        <v>17</v>
      </c>
      <c r="M3645" t="b">
        <v>1</v>
      </c>
      <c r="N3645" t="s">
        <v>8269</v>
      </c>
      <c r="O3645" s="10" t="s">
        <v>8312</v>
      </c>
      <c r="P3645" t="s">
        <v>8313</v>
      </c>
      <c r="Q3645" s="15">
        <f t="shared" si="168"/>
        <v>42661.132245370376</v>
      </c>
      <c r="R3645" s="17">
        <f t="shared" si="169"/>
        <v>42693.916666666672</v>
      </c>
      <c r="S3645">
        <f t="shared" si="170"/>
        <v>2016</v>
      </c>
    </row>
    <row r="3646" spans="1:19" ht="60" x14ac:dyDescent="0.25">
      <c r="A3646">
        <v>3620</v>
      </c>
      <c r="B3646" s="3" t="s">
        <v>3618</v>
      </c>
      <c r="C3646" s="3" t="s">
        <v>7730</v>
      </c>
      <c r="D3646" s="6">
        <v>10500</v>
      </c>
      <c r="E3646" s="8">
        <v>11045</v>
      </c>
      <c r="F3646" t="s">
        <v>8218</v>
      </c>
      <c r="G3646" t="s">
        <v>8223</v>
      </c>
      <c r="H3646" t="s">
        <v>8245</v>
      </c>
      <c r="I3646">
        <v>1425528000</v>
      </c>
      <c r="J3646">
        <v>1422916261</v>
      </c>
      <c r="K3646" t="b">
        <v>0</v>
      </c>
      <c r="L3646">
        <v>197</v>
      </c>
      <c r="M3646" t="b">
        <v>1</v>
      </c>
      <c r="N3646" t="s">
        <v>8269</v>
      </c>
      <c r="O3646" s="10" t="s">
        <v>8312</v>
      </c>
      <c r="P3646" t="s">
        <v>8313</v>
      </c>
      <c r="Q3646" s="15">
        <f t="shared" si="168"/>
        <v>42037.938206018516</v>
      </c>
      <c r="R3646" s="17">
        <f t="shared" si="169"/>
        <v>42068.166666666672</v>
      </c>
      <c r="S3646">
        <f t="shared" si="170"/>
        <v>2015</v>
      </c>
    </row>
    <row r="3647" spans="1:19" ht="60" x14ac:dyDescent="0.25">
      <c r="A3647">
        <v>3621</v>
      </c>
      <c r="B3647" s="3" t="s">
        <v>3619</v>
      </c>
      <c r="C3647" s="3" t="s">
        <v>7731</v>
      </c>
      <c r="D3647" s="6">
        <v>3000</v>
      </c>
      <c r="E3647" s="8">
        <v>3292</v>
      </c>
      <c r="F3647" t="s">
        <v>8218</v>
      </c>
      <c r="G3647" t="s">
        <v>8223</v>
      </c>
      <c r="H3647" t="s">
        <v>8245</v>
      </c>
      <c r="I3647">
        <v>1475269200</v>
      </c>
      <c r="J3647">
        <v>1473200844</v>
      </c>
      <c r="K3647" t="b">
        <v>0</v>
      </c>
      <c r="L3647">
        <v>70</v>
      </c>
      <c r="M3647" t="b">
        <v>1</v>
      </c>
      <c r="N3647" t="s">
        <v>8269</v>
      </c>
      <c r="O3647" s="10" t="s">
        <v>8312</v>
      </c>
      <c r="P3647" t="s">
        <v>8313</v>
      </c>
      <c r="Q3647" s="15">
        <f t="shared" si="168"/>
        <v>42619.935694444444</v>
      </c>
      <c r="R3647" s="17">
        <f t="shared" si="169"/>
        <v>42643.875</v>
      </c>
      <c r="S3647">
        <f t="shared" si="170"/>
        <v>2016</v>
      </c>
    </row>
    <row r="3648" spans="1:19" ht="30" x14ac:dyDescent="0.25">
      <c r="A3648">
        <v>3622</v>
      </c>
      <c r="B3648" s="3" t="s">
        <v>3620</v>
      </c>
      <c r="C3648" s="3" t="s">
        <v>7732</v>
      </c>
      <c r="D3648" s="6">
        <v>1000</v>
      </c>
      <c r="E3648" s="8">
        <v>1000.99</v>
      </c>
      <c r="F3648" t="s">
        <v>8218</v>
      </c>
      <c r="G3648" t="s">
        <v>8223</v>
      </c>
      <c r="H3648" t="s">
        <v>8245</v>
      </c>
      <c r="I3648">
        <v>1411874580</v>
      </c>
      <c r="J3648">
        <v>1409030371</v>
      </c>
      <c r="K3648" t="b">
        <v>0</v>
      </c>
      <c r="L3648">
        <v>21</v>
      </c>
      <c r="M3648" t="b">
        <v>1</v>
      </c>
      <c r="N3648" t="s">
        <v>8269</v>
      </c>
      <c r="O3648" s="10" t="s">
        <v>8312</v>
      </c>
      <c r="P3648" t="s">
        <v>8313</v>
      </c>
      <c r="Q3648" s="15">
        <f t="shared" si="168"/>
        <v>41877.221886574072</v>
      </c>
      <c r="R3648" s="17">
        <f t="shared" si="169"/>
        <v>41910.140972222223</v>
      </c>
      <c r="S3648">
        <f t="shared" si="170"/>
        <v>2014</v>
      </c>
    </row>
    <row r="3649" spans="1:19" ht="45" x14ac:dyDescent="0.25">
      <c r="A3649">
        <v>3623</v>
      </c>
      <c r="B3649" s="3" t="s">
        <v>3621</v>
      </c>
      <c r="C3649" s="3" t="s">
        <v>7733</v>
      </c>
      <c r="D3649" s="6">
        <v>2500</v>
      </c>
      <c r="E3649" s="8">
        <v>3000</v>
      </c>
      <c r="F3649" t="s">
        <v>8218</v>
      </c>
      <c r="G3649" t="s">
        <v>8223</v>
      </c>
      <c r="H3649" t="s">
        <v>8245</v>
      </c>
      <c r="I3649">
        <v>1406358000</v>
      </c>
      <c r="J3649">
        <v>1404841270</v>
      </c>
      <c r="K3649" t="b">
        <v>0</v>
      </c>
      <c r="L3649">
        <v>34</v>
      </c>
      <c r="M3649" t="b">
        <v>1</v>
      </c>
      <c r="N3649" t="s">
        <v>8269</v>
      </c>
      <c r="O3649" s="10" t="s">
        <v>8312</v>
      </c>
      <c r="P3649" t="s">
        <v>8313</v>
      </c>
      <c r="Q3649" s="15">
        <f t="shared" si="168"/>
        <v>41828.736921296295</v>
      </c>
      <c r="R3649" s="17">
        <f t="shared" si="169"/>
        <v>41846.291666666664</v>
      </c>
      <c r="S3649">
        <f t="shared" si="170"/>
        <v>2014</v>
      </c>
    </row>
    <row r="3650" spans="1:19" ht="75" x14ac:dyDescent="0.25">
      <c r="A3650">
        <v>3624</v>
      </c>
      <c r="B3650" s="3" t="s">
        <v>3622</v>
      </c>
      <c r="C3650" s="3" t="s">
        <v>7734</v>
      </c>
      <c r="D3650" s="6">
        <v>3000</v>
      </c>
      <c r="E3650" s="8">
        <v>3148</v>
      </c>
      <c r="F3650" t="s">
        <v>8218</v>
      </c>
      <c r="G3650" t="s">
        <v>8223</v>
      </c>
      <c r="H3650" t="s">
        <v>8245</v>
      </c>
      <c r="I3650">
        <v>1471977290</v>
      </c>
      <c r="J3650">
        <v>1466793290</v>
      </c>
      <c r="K3650" t="b">
        <v>0</v>
      </c>
      <c r="L3650">
        <v>39</v>
      </c>
      <c r="M3650" t="b">
        <v>1</v>
      </c>
      <c r="N3650" t="s">
        <v>8269</v>
      </c>
      <c r="O3650" s="10" t="s">
        <v>8312</v>
      </c>
      <c r="P3650" t="s">
        <v>8313</v>
      </c>
      <c r="Q3650" s="15">
        <f t="shared" ref="Q3650:Q3713" si="171">(((J3650/60)/60)/24)+DATE(1970,1,1)</f>
        <v>42545.774189814809</v>
      </c>
      <c r="R3650" s="17">
        <f t="shared" ref="R3650:R3713" si="172">(((I3650/60)/60)/24)+DATE(1970,1,1)</f>
        <v>42605.774189814809</v>
      </c>
      <c r="S3650">
        <f t="shared" ref="S3650:S3713" si="173">YEAR(Q:Q)</f>
        <v>2016</v>
      </c>
    </row>
    <row r="3651" spans="1:19" ht="60" x14ac:dyDescent="0.25">
      <c r="A3651">
        <v>3625</v>
      </c>
      <c r="B3651" s="3" t="s">
        <v>3623</v>
      </c>
      <c r="C3651" s="3" t="s">
        <v>7735</v>
      </c>
      <c r="D3651" s="6">
        <v>3000</v>
      </c>
      <c r="E3651" s="8">
        <v>3080</v>
      </c>
      <c r="F3651" t="s">
        <v>8218</v>
      </c>
      <c r="G3651" t="s">
        <v>8224</v>
      </c>
      <c r="H3651" t="s">
        <v>8246</v>
      </c>
      <c r="I3651">
        <v>1435851577</v>
      </c>
      <c r="J3651">
        <v>1433259577</v>
      </c>
      <c r="K3651" t="b">
        <v>0</v>
      </c>
      <c r="L3651">
        <v>78</v>
      </c>
      <c r="M3651" t="b">
        <v>1</v>
      </c>
      <c r="N3651" t="s">
        <v>8269</v>
      </c>
      <c r="O3651" s="10" t="s">
        <v>8312</v>
      </c>
      <c r="P3651" t="s">
        <v>8313</v>
      </c>
      <c r="Q3651" s="15">
        <f t="shared" si="171"/>
        <v>42157.652511574073</v>
      </c>
      <c r="R3651" s="17">
        <f t="shared" si="172"/>
        <v>42187.652511574073</v>
      </c>
      <c r="S3651">
        <f t="shared" si="173"/>
        <v>2015</v>
      </c>
    </row>
    <row r="3652" spans="1:19" ht="60" x14ac:dyDescent="0.25">
      <c r="A3652">
        <v>3626</v>
      </c>
      <c r="B3652" s="3" t="s">
        <v>3624</v>
      </c>
      <c r="C3652" s="3" t="s">
        <v>7736</v>
      </c>
      <c r="D3652" s="6">
        <v>4000</v>
      </c>
      <c r="E3652" s="8">
        <v>4073</v>
      </c>
      <c r="F3652" t="s">
        <v>8218</v>
      </c>
      <c r="G3652" t="s">
        <v>8224</v>
      </c>
      <c r="H3652" t="s">
        <v>8246</v>
      </c>
      <c r="I3652">
        <v>1408204857</v>
      </c>
      <c r="J3652">
        <v>1406390457</v>
      </c>
      <c r="K3652" t="b">
        <v>0</v>
      </c>
      <c r="L3652">
        <v>48</v>
      </c>
      <c r="M3652" t="b">
        <v>1</v>
      </c>
      <c r="N3652" t="s">
        <v>8269</v>
      </c>
      <c r="O3652" s="10" t="s">
        <v>8312</v>
      </c>
      <c r="P3652" t="s">
        <v>8313</v>
      </c>
      <c r="Q3652" s="15">
        <f t="shared" si="171"/>
        <v>41846.667326388888</v>
      </c>
      <c r="R3652" s="17">
        <f t="shared" si="172"/>
        <v>41867.667326388888</v>
      </c>
      <c r="S3652">
        <f t="shared" si="173"/>
        <v>2014</v>
      </c>
    </row>
    <row r="3653" spans="1:19" ht="60" x14ac:dyDescent="0.25">
      <c r="A3653">
        <v>3627</v>
      </c>
      <c r="B3653" s="3" t="s">
        <v>3625</v>
      </c>
      <c r="C3653" s="3" t="s">
        <v>7737</v>
      </c>
      <c r="D3653" s="6">
        <v>2000</v>
      </c>
      <c r="E3653" s="8">
        <v>2000</v>
      </c>
      <c r="F3653" t="s">
        <v>8218</v>
      </c>
      <c r="G3653" t="s">
        <v>8223</v>
      </c>
      <c r="H3653" t="s">
        <v>8245</v>
      </c>
      <c r="I3653">
        <v>1463803140</v>
      </c>
      <c r="J3653">
        <v>1459446487</v>
      </c>
      <c r="K3653" t="b">
        <v>0</v>
      </c>
      <c r="L3653">
        <v>29</v>
      </c>
      <c r="M3653" t="b">
        <v>1</v>
      </c>
      <c r="N3653" t="s">
        <v>8269</v>
      </c>
      <c r="O3653" s="10" t="s">
        <v>8312</v>
      </c>
      <c r="P3653" t="s">
        <v>8313</v>
      </c>
      <c r="Q3653" s="15">
        <f t="shared" si="171"/>
        <v>42460.741747685184</v>
      </c>
      <c r="R3653" s="17">
        <f t="shared" si="172"/>
        <v>42511.165972222225</v>
      </c>
      <c r="S3653">
        <f t="shared" si="173"/>
        <v>2016</v>
      </c>
    </row>
    <row r="3654" spans="1:19" ht="30" x14ac:dyDescent="0.25">
      <c r="A3654">
        <v>3648</v>
      </c>
      <c r="B3654" s="3" t="s">
        <v>3646</v>
      </c>
      <c r="C3654" s="3" t="s">
        <v>7758</v>
      </c>
      <c r="D3654" s="6">
        <v>40000</v>
      </c>
      <c r="E3654" s="8">
        <v>40153</v>
      </c>
      <c r="F3654" t="s">
        <v>8218</v>
      </c>
      <c r="G3654" t="s">
        <v>8223</v>
      </c>
      <c r="H3654" t="s">
        <v>8245</v>
      </c>
      <c r="I3654">
        <v>1412492445</v>
      </c>
      <c r="J3654">
        <v>1409900445</v>
      </c>
      <c r="K3654" t="b">
        <v>0</v>
      </c>
      <c r="L3654">
        <v>73</v>
      </c>
      <c r="M3654" t="b">
        <v>1</v>
      </c>
      <c r="N3654" t="s">
        <v>8269</v>
      </c>
      <c r="O3654" s="10" t="s">
        <v>8312</v>
      </c>
      <c r="P3654" t="s">
        <v>8313</v>
      </c>
      <c r="Q3654" s="15">
        <f t="shared" si="171"/>
        <v>41887.292187500003</v>
      </c>
      <c r="R3654" s="17">
        <f t="shared" si="172"/>
        <v>41917.292187500003</v>
      </c>
      <c r="S3654">
        <f t="shared" si="173"/>
        <v>2014</v>
      </c>
    </row>
    <row r="3655" spans="1:19" ht="45" x14ac:dyDescent="0.25">
      <c r="A3655">
        <v>3649</v>
      </c>
      <c r="B3655" s="3" t="s">
        <v>3647</v>
      </c>
      <c r="C3655" s="3" t="s">
        <v>7759</v>
      </c>
      <c r="D3655" s="6">
        <v>750</v>
      </c>
      <c r="E3655" s="8">
        <v>780</v>
      </c>
      <c r="F3655" t="s">
        <v>8218</v>
      </c>
      <c r="G3655" t="s">
        <v>8228</v>
      </c>
      <c r="H3655" t="s">
        <v>8250</v>
      </c>
      <c r="I3655">
        <v>1402938394</v>
      </c>
      <c r="J3655">
        <v>1400691994</v>
      </c>
      <c r="K3655" t="b">
        <v>0</v>
      </c>
      <c r="L3655">
        <v>8</v>
      </c>
      <c r="M3655" t="b">
        <v>1</v>
      </c>
      <c r="N3655" t="s">
        <v>8269</v>
      </c>
      <c r="O3655" s="10" t="s">
        <v>8312</v>
      </c>
      <c r="P3655" t="s">
        <v>8313</v>
      </c>
      <c r="Q3655" s="15">
        <f t="shared" si="171"/>
        <v>41780.712893518517</v>
      </c>
      <c r="R3655" s="17">
        <f t="shared" si="172"/>
        <v>41806.712893518517</v>
      </c>
      <c r="S3655">
        <f t="shared" si="173"/>
        <v>2014</v>
      </c>
    </row>
    <row r="3656" spans="1:19" ht="60" x14ac:dyDescent="0.25">
      <c r="A3656">
        <v>3650</v>
      </c>
      <c r="B3656" s="3" t="s">
        <v>3648</v>
      </c>
      <c r="C3656" s="3" t="s">
        <v>7760</v>
      </c>
      <c r="D3656" s="6">
        <v>500</v>
      </c>
      <c r="E3656" s="8">
        <v>500</v>
      </c>
      <c r="F3656" t="s">
        <v>8218</v>
      </c>
      <c r="G3656" t="s">
        <v>8224</v>
      </c>
      <c r="H3656" t="s">
        <v>8246</v>
      </c>
      <c r="I3656">
        <v>1454412584</v>
      </c>
      <c r="J3656">
        <v>1452598184</v>
      </c>
      <c r="K3656" t="b">
        <v>0</v>
      </c>
      <c r="L3656">
        <v>17</v>
      </c>
      <c r="M3656" t="b">
        <v>1</v>
      </c>
      <c r="N3656" t="s">
        <v>8269</v>
      </c>
      <c r="O3656" s="10" t="s">
        <v>8312</v>
      </c>
      <c r="P3656" t="s">
        <v>8313</v>
      </c>
      <c r="Q3656" s="15">
        <f t="shared" si="171"/>
        <v>42381.478981481487</v>
      </c>
      <c r="R3656" s="17">
        <f t="shared" si="172"/>
        <v>42402.478981481487</v>
      </c>
      <c r="S3656">
        <f t="shared" si="173"/>
        <v>2016</v>
      </c>
    </row>
    <row r="3657" spans="1:19" ht="45" x14ac:dyDescent="0.25">
      <c r="A3657">
        <v>3651</v>
      </c>
      <c r="B3657" s="3" t="s">
        <v>3649</v>
      </c>
      <c r="C3657" s="3" t="s">
        <v>7761</v>
      </c>
      <c r="D3657" s="6">
        <v>500</v>
      </c>
      <c r="E3657" s="8">
        <v>520</v>
      </c>
      <c r="F3657" t="s">
        <v>8218</v>
      </c>
      <c r="G3657" t="s">
        <v>8223</v>
      </c>
      <c r="H3657" t="s">
        <v>8245</v>
      </c>
      <c r="I3657">
        <v>1407686340</v>
      </c>
      <c r="J3657">
        <v>1404833442</v>
      </c>
      <c r="K3657" t="b">
        <v>0</v>
      </c>
      <c r="L3657">
        <v>9</v>
      </c>
      <c r="M3657" t="b">
        <v>1</v>
      </c>
      <c r="N3657" t="s">
        <v>8269</v>
      </c>
      <c r="O3657" s="10" t="s">
        <v>8312</v>
      </c>
      <c r="P3657" t="s">
        <v>8313</v>
      </c>
      <c r="Q3657" s="15">
        <f t="shared" si="171"/>
        <v>41828.646319444444</v>
      </c>
      <c r="R3657" s="17">
        <f t="shared" si="172"/>
        <v>41861.665972222225</v>
      </c>
      <c r="S3657">
        <f t="shared" si="173"/>
        <v>2014</v>
      </c>
    </row>
    <row r="3658" spans="1:19" ht="60" x14ac:dyDescent="0.25">
      <c r="A3658">
        <v>3652</v>
      </c>
      <c r="B3658" s="3" t="s">
        <v>2867</v>
      </c>
      <c r="C3658" s="3" t="s">
        <v>7762</v>
      </c>
      <c r="D3658" s="6">
        <v>300</v>
      </c>
      <c r="E3658" s="8">
        <v>752</v>
      </c>
      <c r="F3658" t="s">
        <v>8218</v>
      </c>
      <c r="G3658" t="s">
        <v>8228</v>
      </c>
      <c r="H3658" t="s">
        <v>8250</v>
      </c>
      <c r="I3658">
        <v>1472097540</v>
      </c>
      <c r="J3658">
        <v>1471188502</v>
      </c>
      <c r="K3658" t="b">
        <v>0</v>
      </c>
      <c r="L3658">
        <v>17</v>
      </c>
      <c r="M3658" t="b">
        <v>1</v>
      </c>
      <c r="N3658" t="s">
        <v>8269</v>
      </c>
      <c r="O3658" s="10" t="s">
        <v>8312</v>
      </c>
      <c r="P3658" t="s">
        <v>8313</v>
      </c>
      <c r="Q3658" s="15">
        <f t="shared" si="171"/>
        <v>42596.644699074073</v>
      </c>
      <c r="R3658" s="17">
        <f t="shared" si="172"/>
        <v>42607.165972222225</v>
      </c>
      <c r="S3658">
        <f t="shared" si="173"/>
        <v>2016</v>
      </c>
    </row>
    <row r="3659" spans="1:19" ht="60" x14ac:dyDescent="0.25">
      <c r="A3659">
        <v>3653</v>
      </c>
      <c r="B3659" s="3" t="s">
        <v>3650</v>
      </c>
      <c r="C3659" s="3" t="s">
        <v>7763</v>
      </c>
      <c r="D3659" s="6">
        <v>2000</v>
      </c>
      <c r="E3659" s="8">
        <v>2010</v>
      </c>
      <c r="F3659" t="s">
        <v>8218</v>
      </c>
      <c r="G3659" t="s">
        <v>8224</v>
      </c>
      <c r="H3659" t="s">
        <v>8246</v>
      </c>
      <c r="I3659">
        <v>1438764207</v>
      </c>
      <c r="J3659">
        <v>1436172207</v>
      </c>
      <c r="K3659" t="b">
        <v>0</v>
      </c>
      <c r="L3659">
        <v>33</v>
      </c>
      <c r="M3659" t="b">
        <v>1</v>
      </c>
      <c r="N3659" t="s">
        <v>8269</v>
      </c>
      <c r="O3659" s="10" t="s">
        <v>8312</v>
      </c>
      <c r="P3659" t="s">
        <v>8313</v>
      </c>
      <c r="Q3659" s="15">
        <f t="shared" si="171"/>
        <v>42191.363506944443</v>
      </c>
      <c r="R3659" s="17">
        <f t="shared" si="172"/>
        <v>42221.363506944443</v>
      </c>
      <c r="S3659">
        <f t="shared" si="173"/>
        <v>2015</v>
      </c>
    </row>
    <row r="3660" spans="1:19" ht="60" x14ac:dyDescent="0.25">
      <c r="A3660">
        <v>3654</v>
      </c>
      <c r="B3660" s="3" t="s">
        <v>3651</v>
      </c>
      <c r="C3660" s="3" t="s">
        <v>7764</v>
      </c>
      <c r="D3660" s="6">
        <v>1500</v>
      </c>
      <c r="E3660" s="8">
        <v>2616</v>
      </c>
      <c r="F3660" t="s">
        <v>8218</v>
      </c>
      <c r="G3660" t="s">
        <v>8224</v>
      </c>
      <c r="H3660" t="s">
        <v>8246</v>
      </c>
      <c r="I3660">
        <v>1459702800</v>
      </c>
      <c r="J3660">
        <v>1457690386</v>
      </c>
      <c r="K3660" t="b">
        <v>0</v>
      </c>
      <c r="L3660">
        <v>38</v>
      </c>
      <c r="M3660" t="b">
        <v>1</v>
      </c>
      <c r="N3660" t="s">
        <v>8269</v>
      </c>
      <c r="O3660" s="10" t="s">
        <v>8312</v>
      </c>
      <c r="P3660" t="s">
        <v>8313</v>
      </c>
      <c r="Q3660" s="15">
        <f t="shared" si="171"/>
        <v>42440.416504629626</v>
      </c>
      <c r="R3660" s="17">
        <f t="shared" si="172"/>
        <v>42463.708333333328</v>
      </c>
      <c r="S3660">
        <f t="shared" si="173"/>
        <v>2016</v>
      </c>
    </row>
    <row r="3661" spans="1:19" ht="60" x14ac:dyDescent="0.25">
      <c r="A3661">
        <v>3655</v>
      </c>
      <c r="B3661" s="3" t="s">
        <v>3652</v>
      </c>
      <c r="C3661" s="3" t="s">
        <v>7765</v>
      </c>
      <c r="D3661" s="6">
        <v>5000</v>
      </c>
      <c r="E3661" s="8">
        <v>5813</v>
      </c>
      <c r="F3661" t="s">
        <v>8218</v>
      </c>
      <c r="G3661" t="s">
        <v>8223</v>
      </c>
      <c r="H3661" t="s">
        <v>8245</v>
      </c>
      <c r="I3661">
        <v>1437202740</v>
      </c>
      <c r="J3661">
        <v>1434654998</v>
      </c>
      <c r="K3661" t="b">
        <v>0</v>
      </c>
      <c r="L3661">
        <v>79</v>
      </c>
      <c r="M3661" t="b">
        <v>1</v>
      </c>
      <c r="N3661" t="s">
        <v>8269</v>
      </c>
      <c r="O3661" s="10" t="s">
        <v>8312</v>
      </c>
      <c r="P3661" t="s">
        <v>8313</v>
      </c>
      <c r="Q3661" s="15">
        <f t="shared" si="171"/>
        <v>42173.803217592591</v>
      </c>
      <c r="R3661" s="17">
        <f t="shared" si="172"/>
        <v>42203.290972222225</v>
      </c>
      <c r="S3661">
        <f t="shared" si="173"/>
        <v>2015</v>
      </c>
    </row>
    <row r="3662" spans="1:19" ht="60" x14ac:dyDescent="0.25">
      <c r="A3662">
        <v>3656</v>
      </c>
      <c r="B3662" s="3" t="s">
        <v>3653</v>
      </c>
      <c r="C3662" s="3" t="s">
        <v>7766</v>
      </c>
      <c r="D3662" s="6">
        <v>5000</v>
      </c>
      <c r="E3662" s="8">
        <v>5291</v>
      </c>
      <c r="F3662" t="s">
        <v>8218</v>
      </c>
      <c r="G3662" t="s">
        <v>8239</v>
      </c>
      <c r="H3662" t="s">
        <v>8256</v>
      </c>
      <c r="I3662">
        <v>1485989940</v>
      </c>
      <c r="J3662">
        <v>1483393836</v>
      </c>
      <c r="K3662" t="b">
        <v>0</v>
      </c>
      <c r="L3662">
        <v>46</v>
      </c>
      <c r="M3662" t="b">
        <v>1</v>
      </c>
      <c r="N3662" t="s">
        <v>8269</v>
      </c>
      <c r="O3662" s="10" t="s">
        <v>8312</v>
      </c>
      <c r="P3662" t="s">
        <v>8313</v>
      </c>
      <c r="Q3662" s="15">
        <f t="shared" si="171"/>
        <v>42737.910138888896</v>
      </c>
      <c r="R3662" s="17">
        <f t="shared" si="172"/>
        <v>42767.957638888889</v>
      </c>
      <c r="S3662">
        <f t="shared" si="173"/>
        <v>2017</v>
      </c>
    </row>
    <row r="3663" spans="1:19" ht="60" x14ac:dyDescent="0.25">
      <c r="A3663">
        <v>3657</v>
      </c>
      <c r="B3663" s="3" t="s">
        <v>3654</v>
      </c>
      <c r="C3663" s="3" t="s">
        <v>7767</v>
      </c>
      <c r="D3663" s="6">
        <v>2000</v>
      </c>
      <c r="E3663" s="8">
        <v>2215</v>
      </c>
      <c r="F3663" t="s">
        <v>8218</v>
      </c>
      <c r="G3663" t="s">
        <v>8231</v>
      </c>
      <c r="H3663" t="s">
        <v>8252</v>
      </c>
      <c r="I3663">
        <v>1464817320</v>
      </c>
      <c r="J3663">
        <v>1462806419</v>
      </c>
      <c r="K3663" t="b">
        <v>0</v>
      </c>
      <c r="L3663">
        <v>20</v>
      </c>
      <c r="M3663" t="b">
        <v>1</v>
      </c>
      <c r="N3663" t="s">
        <v>8269</v>
      </c>
      <c r="O3663" s="10" t="s">
        <v>8312</v>
      </c>
      <c r="P3663" t="s">
        <v>8313</v>
      </c>
      <c r="Q3663" s="15">
        <f t="shared" si="171"/>
        <v>42499.629849537043</v>
      </c>
      <c r="R3663" s="17">
        <f t="shared" si="172"/>
        <v>42522.904166666667</v>
      </c>
      <c r="S3663">
        <f t="shared" si="173"/>
        <v>2016</v>
      </c>
    </row>
    <row r="3664" spans="1:19" ht="30" x14ac:dyDescent="0.25">
      <c r="A3664">
        <v>3658</v>
      </c>
      <c r="B3664" s="3" t="s">
        <v>3655</v>
      </c>
      <c r="C3664" s="3" t="s">
        <v>7768</v>
      </c>
      <c r="D3664" s="6">
        <v>1500</v>
      </c>
      <c r="E3664" s="8">
        <v>1510</v>
      </c>
      <c r="F3664" t="s">
        <v>8218</v>
      </c>
      <c r="G3664" t="s">
        <v>8223</v>
      </c>
      <c r="H3664" t="s">
        <v>8245</v>
      </c>
      <c r="I3664">
        <v>1404273540</v>
      </c>
      <c r="J3664">
        <v>1400272580</v>
      </c>
      <c r="K3664" t="b">
        <v>0</v>
      </c>
      <c r="L3664">
        <v>20</v>
      </c>
      <c r="M3664" t="b">
        <v>1</v>
      </c>
      <c r="N3664" t="s">
        <v>8269</v>
      </c>
      <c r="O3664" s="10" t="s">
        <v>8312</v>
      </c>
      <c r="P3664" t="s">
        <v>8313</v>
      </c>
      <c r="Q3664" s="15">
        <f t="shared" si="171"/>
        <v>41775.858564814815</v>
      </c>
      <c r="R3664" s="17">
        <f t="shared" si="172"/>
        <v>41822.165972222225</v>
      </c>
      <c r="S3664">
        <f t="shared" si="173"/>
        <v>2014</v>
      </c>
    </row>
    <row r="3665" spans="1:19" ht="45" x14ac:dyDescent="0.25">
      <c r="A3665">
        <v>3659</v>
      </c>
      <c r="B3665" s="3" t="s">
        <v>3656</v>
      </c>
      <c r="C3665" s="3" t="s">
        <v>7769</v>
      </c>
      <c r="D3665" s="6">
        <v>3000</v>
      </c>
      <c r="E3665" s="8">
        <v>3061</v>
      </c>
      <c r="F3665" t="s">
        <v>8218</v>
      </c>
      <c r="G3665" t="s">
        <v>8223</v>
      </c>
      <c r="H3665" t="s">
        <v>8245</v>
      </c>
      <c r="I3665">
        <v>1426775940</v>
      </c>
      <c r="J3665">
        <v>1424414350</v>
      </c>
      <c r="K3665" t="b">
        <v>0</v>
      </c>
      <c r="L3665">
        <v>13</v>
      </c>
      <c r="M3665" t="b">
        <v>1</v>
      </c>
      <c r="N3665" t="s">
        <v>8269</v>
      </c>
      <c r="O3665" s="10" t="s">
        <v>8312</v>
      </c>
      <c r="P3665" t="s">
        <v>8313</v>
      </c>
      <c r="Q3665" s="15">
        <f t="shared" si="171"/>
        <v>42055.277199074073</v>
      </c>
      <c r="R3665" s="17">
        <f t="shared" si="172"/>
        <v>42082.610416666663</v>
      </c>
      <c r="S3665">
        <f t="shared" si="173"/>
        <v>2015</v>
      </c>
    </row>
    <row r="3666" spans="1:19" ht="60" x14ac:dyDescent="0.25">
      <c r="A3666">
        <v>3660</v>
      </c>
      <c r="B3666" s="3" t="s">
        <v>3657</v>
      </c>
      <c r="C3666" s="3" t="s">
        <v>7770</v>
      </c>
      <c r="D3666" s="6">
        <v>250</v>
      </c>
      <c r="E3666" s="8">
        <v>250</v>
      </c>
      <c r="F3666" t="s">
        <v>8218</v>
      </c>
      <c r="G3666" t="s">
        <v>8224</v>
      </c>
      <c r="H3666" t="s">
        <v>8246</v>
      </c>
      <c r="I3666">
        <v>1419368925</v>
      </c>
      <c r="J3666">
        <v>1417208925</v>
      </c>
      <c r="K3666" t="b">
        <v>0</v>
      </c>
      <c r="L3666">
        <v>22</v>
      </c>
      <c r="M3666" t="b">
        <v>1</v>
      </c>
      <c r="N3666" t="s">
        <v>8269</v>
      </c>
      <c r="O3666" s="10" t="s">
        <v>8312</v>
      </c>
      <c r="P3666" t="s">
        <v>8313</v>
      </c>
      <c r="Q3666" s="15">
        <f t="shared" si="171"/>
        <v>41971.881076388891</v>
      </c>
      <c r="R3666" s="17">
        <f t="shared" si="172"/>
        <v>41996.881076388891</v>
      </c>
      <c r="S3666">
        <f t="shared" si="173"/>
        <v>2014</v>
      </c>
    </row>
    <row r="3667" spans="1:19" ht="60" x14ac:dyDescent="0.25">
      <c r="A3667">
        <v>3661</v>
      </c>
      <c r="B3667" s="3" t="s">
        <v>3658</v>
      </c>
      <c r="C3667" s="3" t="s">
        <v>7771</v>
      </c>
      <c r="D3667" s="6">
        <v>3000</v>
      </c>
      <c r="E3667" s="8">
        <v>3330</v>
      </c>
      <c r="F3667" t="s">
        <v>8218</v>
      </c>
      <c r="G3667" t="s">
        <v>8223</v>
      </c>
      <c r="H3667" t="s">
        <v>8245</v>
      </c>
      <c r="I3667">
        <v>1460260800</v>
      </c>
      <c r="J3667">
        <v>1458336672</v>
      </c>
      <c r="K3667" t="b">
        <v>0</v>
      </c>
      <c r="L3667">
        <v>36</v>
      </c>
      <c r="M3667" t="b">
        <v>1</v>
      </c>
      <c r="N3667" t="s">
        <v>8269</v>
      </c>
      <c r="O3667" s="10" t="s">
        <v>8312</v>
      </c>
      <c r="P3667" t="s">
        <v>8313</v>
      </c>
      <c r="Q3667" s="15">
        <f t="shared" si="171"/>
        <v>42447.896666666667</v>
      </c>
      <c r="R3667" s="17">
        <f t="shared" si="172"/>
        <v>42470.166666666672</v>
      </c>
      <c r="S3667">
        <f t="shared" si="173"/>
        <v>2016</v>
      </c>
    </row>
    <row r="3668" spans="1:19" ht="60" x14ac:dyDescent="0.25">
      <c r="A3668">
        <v>3662</v>
      </c>
      <c r="B3668" s="3" t="s">
        <v>3659</v>
      </c>
      <c r="C3668" s="3" t="s">
        <v>7772</v>
      </c>
      <c r="D3668" s="6">
        <v>8000</v>
      </c>
      <c r="E3668" s="8">
        <v>8114</v>
      </c>
      <c r="F3668" t="s">
        <v>8218</v>
      </c>
      <c r="G3668" t="s">
        <v>8228</v>
      </c>
      <c r="H3668" t="s">
        <v>8250</v>
      </c>
      <c r="I3668">
        <v>1427775414</v>
      </c>
      <c r="J3668">
        <v>1425187014</v>
      </c>
      <c r="K3668" t="b">
        <v>0</v>
      </c>
      <c r="L3668">
        <v>40</v>
      </c>
      <c r="M3668" t="b">
        <v>1</v>
      </c>
      <c r="N3668" t="s">
        <v>8269</v>
      </c>
      <c r="O3668" s="10" t="s">
        <v>8312</v>
      </c>
      <c r="P3668" t="s">
        <v>8313</v>
      </c>
      <c r="Q3668" s="15">
        <f t="shared" si="171"/>
        <v>42064.220069444447</v>
      </c>
      <c r="R3668" s="17">
        <f t="shared" si="172"/>
        <v>42094.178402777776</v>
      </c>
      <c r="S3668">
        <f t="shared" si="173"/>
        <v>2015</v>
      </c>
    </row>
    <row r="3669" spans="1:19" ht="60" x14ac:dyDescent="0.25">
      <c r="A3669">
        <v>3663</v>
      </c>
      <c r="B3669" s="3" t="s">
        <v>3660</v>
      </c>
      <c r="C3669" s="3" t="s">
        <v>7773</v>
      </c>
      <c r="D3669" s="6">
        <v>225</v>
      </c>
      <c r="E3669" s="8">
        <v>234</v>
      </c>
      <c r="F3669" t="s">
        <v>8218</v>
      </c>
      <c r="G3669" t="s">
        <v>8224</v>
      </c>
      <c r="H3669" t="s">
        <v>8246</v>
      </c>
      <c r="I3669">
        <v>1482321030</v>
      </c>
      <c r="J3669">
        <v>1477133430</v>
      </c>
      <c r="K3669" t="b">
        <v>0</v>
      </c>
      <c r="L3669">
        <v>9</v>
      </c>
      <c r="M3669" t="b">
        <v>1</v>
      </c>
      <c r="N3669" t="s">
        <v>8269</v>
      </c>
      <c r="O3669" s="10" t="s">
        <v>8312</v>
      </c>
      <c r="P3669" t="s">
        <v>8313</v>
      </c>
      <c r="Q3669" s="15">
        <f t="shared" si="171"/>
        <v>42665.451736111107</v>
      </c>
      <c r="R3669" s="17">
        <f t="shared" si="172"/>
        <v>42725.493402777778</v>
      </c>
      <c r="S3669">
        <f t="shared" si="173"/>
        <v>2016</v>
      </c>
    </row>
    <row r="3670" spans="1:19" ht="60" x14ac:dyDescent="0.25">
      <c r="A3670">
        <v>3664</v>
      </c>
      <c r="B3670" s="3" t="s">
        <v>3661</v>
      </c>
      <c r="C3670" s="3" t="s">
        <v>7774</v>
      </c>
      <c r="D3670" s="6">
        <v>800</v>
      </c>
      <c r="E3670" s="8">
        <v>875</v>
      </c>
      <c r="F3670" t="s">
        <v>8218</v>
      </c>
      <c r="G3670" t="s">
        <v>8223</v>
      </c>
      <c r="H3670" t="s">
        <v>8245</v>
      </c>
      <c r="I3670">
        <v>1466056689</v>
      </c>
      <c r="J3670">
        <v>1464847089</v>
      </c>
      <c r="K3670" t="b">
        <v>0</v>
      </c>
      <c r="L3670">
        <v>19</v>
      </c>
      <c r="M3670" t="b">
        <v>1</v>
      </c>
      <c r="N3670" t="s">
        <v>8269</v>
      </c>
      <c r="O3670" s="10" t="s">
        <v>8312</v>
      </c>
      <c r="P3670" t="s">
        <v>8313</v>
      </c>
      <c r="Q3670" s="15">
        <f t="shared" si="171"/>
        <v>42523.248715277776</v>
      </c>
      <c r="R3670" s="17">
        <f t="shared" si="172"/>
        <v>42537.248715277776</v>
      </c>
      <c r="S3670">
        <f t="shared" si="173"/>
        <v>2016</v>
      </c>
    </row>
    <row r="3671" spans="1:19" ht="60" x14ac:dyDescent="0.25">
      <c r="A3671">
        <v>3665</v>
      </c>
      <c r="B3671" s="3" t="s">
        <v>3662</v>
      </c>
      <c r="C3671" s="3" t="s">
        <v>7775</v>
      </c>
      <c r="D3671" s="6">
        <v>620</v>
      </c>
      <c r="E3671" s="8">
        <v>714</v>
      </c>
      <c r="F3671" t="s">
        <v>8218</v>
      </c>
      <c r="G3671" t="s">
        <v>8229</v>
      </c>
      <c r="H3671" t="s">
        <v>8248</v>
      </c>
      <c r="I3671">
        <v>1446062040</v>
      </c>
      <c r="J3671">
        <v>1445109822</v>
      </c>
      <c r="K3671" t="b">
        <v>0</v>
      </c>
      <c r="L3671">
        <v>14</v>
      </c>
      <c r="M3671" t="b">
        <v>1</v>
      </c>
      <c r="N3671" t="s">
        <v>8269</v>
      </c>
      <c r="O3671" s="10" t="s">
        <v>8312</v>
      </c>
      <c r="P3671" t="s">
        <v>8313</v>
      </c>
      <c r="Q3671" s="15">
        <f t="shared" si="171"/>
        <v>42294.808124999996</v>
      </c>
      <c r="R3671" s="17">
        <f t="shared" si="172"/>
        <v>42305.829166666663</v>
      </c>
      <c r="S3671">
        <f t="shared" si="173"/>
        <v>2015</v>
      </c>
    </row>
    <row r="3672" spans="1:19" ht="30" x14ac:dyDescent="0.25">
      <c r="A3672">
        <v>3666</v>
      </c>
      <c r="B3672" s="3" t="s">
        <v>3663</v>
      </c>
      <c r="C3672" s="3" t="s">
        <v>7776</v>
      </c>
      <c r="D3672" s="6">
        <v>1200</v>
      </c>
      <c r="E3672" s="8">
        <v>1200</v>
      </c>
      <c r="F3672" t="s">
        <v>8218</v>
      </c>
      <c r="G3672" t="s">
        <v>8223</v>
      </c>
      <c r="H3672" t="s">
        <v>8245</v>
      </c>
      <c r="I3672">
        <v>1406185200</v>
      </c>
      <c r="J3672">
        <v>1404337382</v>
      </c>
      <c r="K3672" t="b">
        <v>0</v>
      </c>
      <c r="L3672">
        <v>38</v>
      </c>
      <c r="M3672" t="b">
        <v>1</v>
      </c>
      <c r="N3672" t="s">
        <v>8269</v>
      </c>
      <c r="O3672" s="10" t="s">
        <v>8312</v>
      </c>
      <c r="P3672" t="s">
        <v>8313</v>
      </c>
      <c r="Q3672" s="15">
        <f t="shared" si="171"/>
        <v>41822.90488425926</v>
      </c>
      <c r="R3672" s="17">
        <f t="shared" si="172"/>
        <v>41844.291666666664</v>
      </c>
      <c r="S3672">
        <f t="shared" si="173"/>
        <v>2014</v>
      </c>
    </row>
    <row r="3673" spans="1:19" ht="60" x14ac:dyDescent="0.25">
      <c r="A3673">
        <v>3667</v>
      </c>
      <c r="B3673" s="3" t="s">
        <v>3664</v>
      </c>
      <c r="C3673" s="3" t="s">
        <v>7777</v>
      </c>
      <c r="D3673" s="6">
        <v>3000</v>
      </c>
      <c r="E3673" s="8">
        <v>3095.11</v>
      </c>
      <c r="F3673" t="s">
        <v>8218</v>
      </c>
      <c r="G3673" t="s">
        <v>8224</v>
      </c>
      <c r="H3673" t="s">
        <v>8246</v>
      </c>
      <c r="I3673">
        <v>1437261419</v>
      </c>
      <c r="J3673">
        <v>1434669419</v>
      </c>
      <c r="K3673" t="b">
        <v>0</v>
      </c>
      <c r="L3673">
        <v>58</v>
      </c>
      <c r="M3673" t="b">
        <v>1</v>
      </c>
      <c r="N3673" t="s">
        <v>8269</v>
      </c>
      <c r="O3673" s="10" t="s">
        <v>8312</v>
      </c>
      <c r="P3673" t="s">
        <v>8313</v>
      </c>
      <c r="Q3673" s="15">
        <f t="shared" si="171"/>
        <v>42173.970127314817</v>
      </c>
      <c r="R3673" s="17">
        <f t="shared" si="172"/>
        <v>42203.970127314817</v>
      </c>
      <c r="S3673">
        <f t="shared" si="173"/>
        <v>2015</v>
      </c>
    </row>
    <row r="3674" spans="1:19" ht="60" x14ac:dyDescent="0.25">
      <c r="A3674">
        <v>3668</v>
      </c>
      <c r="B3674" s="3" t="s">
        <v>3665</v>
      </c>
      <c r="C3674" s="3" t="s">
        <v>7778</v>
      </c>
      <c r="D3674" s="6">
        <v>1000</v>
      </c>
      <c r="E3674" s="8">
        <v>1035</v>
      </c>
      <c r="F3674" t="s">
        <v>8218</v>
      </c>
      <c r="G3674" t="s">
        <v>8223</v>
      </c>
      <c r="H3674" t="s">
        <v>8245</v>
      </c>
      <c r="I3674">
        <v>1437676380</v>
      </c>
      <c r="J3674">
        <v>1435670452</v>
      </c>
      <c r="K3674" t="b">
        <v>0</v>
      </c>
      <c r="L3674">
        <v>28</v>
      </c>
      <c r="M3674" t="b">
        <v>1</v>
      </c>
      <c r="N3674" t="s">
        <v>8269</v>
      </c>
      <c r="O3674" s="10" t="s">
        <v>8312</v>
      </c>
      <c r="P3674" t="s">
        <v>8313</v>
      </c>
      <c r="Q3674" s="15">
        <f t="shared" si="171"/>
        <v>42185.556157407409</v>
      </c>
      <c r="R3674" s="17">
        <f t="shared" si="172"/>
        <v>42208.772916666669</v>
      </c>
      <c r="S3674">
        <f t="shared" si="173"/>
        <v>2015</v>
      </c>
    </row>
    <row r="3675" spans="1:19" ht="60" x14ac:dyDescent="0.25">
      <c r="A3675">
        <v>3669</v>
      </c>
      <c r="B3675" s="3" t="s">
        <v>3666</v>
      </c>
      <c r="C3675" s="3" t="s">
        <v>7779</v>
      </c>
      <c r="D3675" s="6">
        <v>1000</v>
      </c>
      <c r="E3675" s="8">
        <v>1382</v>
      </c>
      <c r="F3675" t="s">
        <v>8218</v>
      </c>
      <c r="G3675" t="s">
        <v>8224</v>
      </c>
      <c r="H3675" t="s">
        <v>8246</v>
      </c>
      <c r="I3675">
        <v>1434039137</v>
      </c>
      <c r="J3675">
        <v>1431447137</v>
      </c>
      <c r="K3675" t="b">
        <v>0</v>
      </c>
      <c r="L3675">
        <v>17</v>
      </c>
      <c r="M3675" t="b">
        <v>1</v>
      </c>
      <c r="N3675" t="s">
        <v>8269</v>
      </c>
      <c r="O3675" s="10" t="s">
        <v>8312</v>
      </c>
      <c r="P3675" t="s">
        <v>8313</v>
      </c>
      <c r="Q3675" s="15">
        <f t="shared" si="171"/>
        <v>42136.675196759257</v>
      </c>
      <c r="R3675" s="17">
        <f t="shared" si="172"/>
        <v>42166.675196759257</v>
      </c>
      <c r="S3675">
        <f t="shared" si="173"/>
        <v>2015</v>
      </c>
    </row>
    <row r="3676" spans="1:19" ht="60" x14ac:dyDescent="0.25">
      <c r="A3676">
        <v>3670</v>
      </c>
      <c r="B3676" s="3" t="s">
        <v>3667</v>
      </c>
      <c r="C3676" s="3" t="s">
        <v>7780</v>
      </c>
      <c r="D3676" s="6">
        <v>220</v>
      </c>
      <c r="E3676" s="8">
        <v>241</v>
      </c>
      <c r="F3676" t="s">
        <v>8218</v>
      </c>
      <c r="G3676" t="s">
        <v>8224</v>
      </c>
      <c r="H3676" t="s">
        <v>8246</v>
      </c>
      <c r="I3676">
        <v>1433113200</v>
      </c>
      <c r="J3676">
        <v>1431951611</v>
      </c>
      <c r="K3676" t="b">
        <v>0</v>
      </c>
      <c r="L3676">
        <v>12</v>
      </c>
      <c r="M3676" t="b">
        <v>1</v>
      </c>
      <c r="N3676" t="s">
        <v>8269</v>
      </c>
      <c r="O3676" s="10" t="s">
        <v>8312</v>
      </c>
      <c r="P3676" t="s">
        <v>8313</v>
      </c>
      <c r="Q3676" s="15">
        <f t="shared" si="171"/>
        <v>42142.514016203699</v>
      </c>
      <c r="R3676" s="17">
        <f t="shared" si="172"/>
        <v>42155.958333333328</v>
      </c>
      <c r="S3676">
        <f t="shared" si="173"/>
        <v>2015</v>
      </c>
    </row>
    <row r="3677" spans="1:19" ht="60" x14ac:dyDescent="0.25">
      <c r="A3677">
        <v>3671</v>
      </c>
      <c r="B3677" s="3" t="s">
        <v>3668</v>
      </c>
      <c r="C3677" s="3" t="s">
        <v>7781</v>
      </c>
      <c r="D3677" s="6">
        <v>3500</v>
      </c>
      <c r="E3677" s="8">
        <v>3530</v>
      </c>
      <c r="F3677" t="s">
        <v>8218</v>
      </c>
      <c r="G3677" t="s">
        <v>8223</v>
      </c>
      <c r="H3677" t="s">
        <v>8245</v>
      </c>
      <c r="I3677">
        <v>1405915140</v>
      </c>
      <c r="J3677">
        <v>1404140667</v>
      </c>
      <c r="K3677" t="b">
        <v>0</v>
      </c>
      <c r="L3677">
        <v>40</v>
      </c>
      <c r="M3677" t="b">
        <v>1</v>
      </c>
      <c r="N3677" t="s">
        <v>8269</v>
      </c>
      <c r="O3677" s="10" t="s">
        <v>8312</v>
      </c>
      <c r="P3677" t="s">
        <v>8313</v>
      </c>
      <c r="Q3677" s="15">
        <f t="shared" si="171"/>
        <v>41820.62809027778</v>
      </c>
      <c r="R3677" s="17">
        <f t="shared" si="172"/>
        <v>41841.165972222225</v>
      </c>
      <c r="S3677">
        <f t="shared" si="173"/>
        <v>2014</v>
      </c>
    </row>
    <row r="3678" spans="1:19" ht="60" x14ac:dyDescent="0.25">
      <c r="A3678">
        <v>3672</v>
      </c>
      <c r="B3678" s="3" t="s">
        <v>3669</v>
      </c>
      <c r="C3678" s="3" t="s">
        <v>7782</v>
      </c>
      <c r="D3678" s="6">
        <v>3000</v>
      </c>
      <c r="E3678" s="8">
        <v>3046</v>
      </c>
      <c r="F3678" t="s">
        <v>8218</v>
      </c>
      <c r="G3678" t="s">
        <v>8224</v>
      </c>
      <c r="H3678" t="s">
        <v>8246</v>
      </c>
      <c r="I3678">
        <v>1411771384</v>
      </c>
      <c r="J3678">
        <v>1409179384</v>
      </c>
      <c r="K3678" t="b">
        <v>0</v>
      </c>
      <c r="L3678">
        <v>57</v>
      </c>
      <c r="M3678" t="b">
        <v>1</v>
      </c>
      <c r="N3678" t="s">
        <v>8269</v>
      </c>
      <c r="O3678" s="10" t="s">
        <v>8312</v>
      </c>
      <c r="P3678" t="s">
        <v>8313</v>
      </c>
      <c r="Q3678" s="15">
        <f t="shared" si="171"/>
        <v>41878.946574074071</v>
      </c>
      <c r="R3678" s="17">
        <f t="shared" si="172"/>
        <v>41908.946574074071</v>
      </c>
      <c r="S3678">
        <f t="shared" si="173"/>
        <v>2014</v>
      </c>
    </row>
    <row r="3679" spans="1:19" ht="45" x14ac:dyDescent="0.25">
      <c r="A3679">
        <v>3673</v>
      </c>
      <c r="B3679" s="3" t="s">
        <v>3670</v>
      </c>
      <c r="C3679" s="3" t="s">
        <v>7783</v>
      </c>
      <c r="D3679" s="6">
        <v>4000</v>
      </c>
      <c r="E3679" s="8">
        <v>4545</v>
      </c>
      <c r="F3679" t="s">
        <v>8218</v>
      </c>
      <c r="G3679" t="s">
        <v>8224</v>
      </c>
      <c r="H3679" t="s">
        <v>8246</v>
      </c>
      <c r="I3679">
        <v>1415191920</v>
      </c>
      <c r="J3679">
        <v>1412233497</v>
      </c>
      <c r="K3679" t="b">
        <v>0</v>
      </c>
      <c r="L3679">
        <v>114</v>
      </c>
      <c r="M3679" t="b">
        <v>1</v>
      </c>
      <c r="N3679" t="s">
        <v>8269</v>
      </c>
      <c r="O3679" s="10" t="s">
        <v>8312</v>
      </c>
      <c r="P3679" t="s">
        <v>8313</v>
      </c>
      <c r="Q3679" s="15">
        <f t="shared" si="171"/>
        <v>41914.295104166667</v>
      </c>
      <c r="R3679" s="17">
        <f t="shared" si="172"/>
        <v>41948.536111111112</v>
      </c>
      <c r="S3679">
        <f t="shared" si="173"/>
        <v>2014</v>
      </c>
    </row>
    <row r="3680" spans="1:19" ht="60" x14ac:dyDescent="0.25">
      <c r="A3680">
        <v>3674</v>
      </c>
      <c r="B3680" s="3" t="s">
        <v>3671</v>
      </c>
      <c r="C3680" s="3" t="s">
        <v>7784</v>
      </c>
      <c r="D3680" s="6">
        <v>4500</v>
      </c>
      <c r="E3680" s="8">
        <v>4500</v>
      </c>
      <c r="F3680" t="s">
        <v>8218</v>
      </c>
      <c r="G3680" t="s">
        <v>8235</v>
      </c>
      <c r="H3680" t="s">
        <v>8248</v>
      </c>
      <c r="I3680">
        <v>1472936229</v>
      </c>
      <c r="J3680">
        <v>1467752229</v>
      </c>
      <c r="K3680" t="b">
        <v>0</v>
      </c>
      <c r="L3680">
        <v>31</v>
      </c>
      <c r="M3680" t="b">
        <v>1</v>
      </c>
      <c r="N3680" t="s">
        <v>8269</v>
      </c>
      <c r="O3680" s="10" t="s">
        <v>8312</v>
      </c>
      <c r="P3680" t="s">
        <v>8313</v>
      </c>
      <c r="Q3680" s="15">
        <f t="shared" si="171"/>
        <v>42556.873020833329</v>
      </c>
      <c r="R3680" s="17">
        <f t="shared" si="172"/>
        <v>42616.873020833329</v>
      </c>
      <c r="S3680">
        <f t="shared" si="173"/>
        <v>2016</v>
      </c>
    </row>
    <row r="3681" spans="1:19" ht="60" x14ac:dyDescent="0.25">
      <c r="A3681">
        <v>3675</v>
      </c>
      <c r="B3681" s="3" t="s">
        <v>3672</v>
      </c>
      <c r="C3681" s="3" t="s">
        <v>7785</v>
      </c>
      <c r="D3681" s="6">
        <v>50</v>
      </c>
      <c r="E3681" s="8">
        <v>70</v>
      </c>
      <c r="F3681" t="s">
        <v>8218</v>
      </c>
      <c r="G3681" t="s">
        <v>8224</v>
      </c>
      <c r="H3681" t="s">
        <v>8246</v>
      </c>
      <c r="I3681">
        <v>1463353200</v>
      </c>
      <c r="J3681">
        <v>1462285182</v>
      </c>
      <c r="K3681" t="b">
        <v>0</v>
      </c>
      <c r="L3681">
        <v>3</v>
      </c>
      <c r="M3681" t="b">
        <v>1</v>
      </c>
      <c r="N3681" t="s">
        <v>8269</v>
      </c>
      <c r="O3681" s="10" t="s">
        <v>8312</v>
      </c>
      <c r="P3681" t="s">
        <v>8313</v>
      </c>
      <c r="Q3681" s="15">
        <f t="shared" si="171"/>
        <v>42493.597013888888</v>
      </c>
      <c r="R3681" s="17">
        <f t="shared" si="172"/>
        <v>42505.958333333328</v>
      </c>
      <c r="S3681">
        <f t="shared" si="173"/>
        <v>2016</v>
      </c>
    </row>
    <row r="3682" spans="1:19" ht="60" x14ac:dyDescent="0.25">
      <c r="A3682">
        <v>3676</v>
      </c>
      <c r="B3682" s="3" t="s">
        <v>3673</v>
      </c>
      <c r="C3682" s="3" t="s">
        <v>7786</v>
      </c>
      <c r="D3682" s="6">
        <v>800</v>
      </c>
      <c r="E3682" s="8">
        <v>1030</v>
      </c>
      <c r="F3682" t="s">
        <v>8218</v>
      </c>
      <c r="G3682" t="s">
        <v>8223</v>
      </c>
      <c r="H3682" t="s">
        <v>8245</v>
      </c>
      <c r="I3682">
        <v>1410550484</v>
      </c>
      <c r="J3682">
        <v>1408995284</v>
      </c>
      <c r="K3682" t="b">
        <v>0</v>
      </c>
      <c r="L3682">
        <v>16</v>
      </c>
      <c r="M3682" t="b">
        <v>1</v>
      </c>
      <c r="N3682" t="s">
        <v>8269</v>
      </c>
      <c r="O3682" s="10" t="s">
        <v>8312</v>
      </c>
      <c r="P3682" t="s">
        <v>8313</v>
      </c>
      <c r="Q3682" s="15">
        <f t="shared" si="171"/>
        <v>41876.815787037034</v>
      </c>
      <c r="R3682" s="17">
        <f t="shared" si="172"/>
        <v>41894.815787037034</v>
      </c>
      <c r="S3682">
        <f t="shared" si="173"/>
        <v>2014</v>
      </c>
    </row>
    <row r="3683" spans="1:19" ht="45" x14ac:dyDescent="0.25">
      <c r="A3683">
        <v>3677</v>
      </c>
      <c r="B3683" s="3" t="s">
        <v>3674</v>
      </c>
      <c r="C3683" s="3" t="s">
        <v>7787</v>
      </c>
      <c r="D3683" s="6">
        <v>12000</v>
      </c>
      <c r="E3683" s="8">
        <v>12348.5</v>
      </c>
      <c r="F3683" t="s">
        <v>8218</v>
      </c>
      <c r="G3683" t="s">
        <v>8223</v>
      </c>
      <c r="H3683" t="s">
        <v>8245</v>
      </c>
      <c r="I3683">
        <v>1404359940</v>
      </c>
      <c r="J3683">
        <v>1402580818</v>
      </c>
      <c r="K3683" t="b">
        <v>0</v>
      </c>
      <c r="L3683">
        <v>199</v>
      </c>
      <c r="M3683" t="b">
        <v>1</v>
      </c>
      <c r="N3683" t="s">
        <v>8269</v>
      </c>
      <c r="O3683" s="10" t="s">
        <v>8312</v>
      </c>
      <c r="P3683" t="s">
        <v>8313</v>
      </c>
      <c r="Q3683" s="15">
        <f t="shared" si="171"/>
        <v>41802.574282407404</v>
      </c>
      <c r="R3683" s="17">
        <f t="shared" si="172"/>
        <v>41823.165972222225</v>
      </c>
      <c r="S3683">
        <f t="shared" si="173"/>
        <v>2014</v>
      </c>
    </row>
    <row r="3684" spans="1:19" ht="45" x14ac:dyDescent="0.25">
      <c r="A3684">
        <v>3678</v>
      </c>
      <c r="B3684" s="3" t="s">
        <v>3675</v>
      </c>
      <c r="C3684" s="3" t="s">
        <v>7788</v>
      </c>
      <c r="D3684" s="6">
        <v>2000</v>
      </c>
      <c r="E3684" s="8">
        <v>2050</v>
      </c>
      <c r="F3684" t="s">
        <v>8218</v>
      </c>
      <c r="G3684" t="s">
        <v>8224</v>
      </c>
      <c r="H3684" t="s">
        <v>8246</v>
      </c>
      <c r="I3684">
        <v>1433076298</v>
      </c>
      <c r="J3684">
        <v>1430052298</v>
      </c>
      <c r="K3684" t="b">
        <v>0</v>
      </c>
      <c r="L3684">
        <v>31</v>
      </c>
      <c r="M3684" t="b">
        <v>1</v>
      </c>
      <c r="N3684" t="s">
        <v>8269</v>
      </c>
      <c r="O3684" s="10" t="s">
        <v>8312</v>
      </c>
      <c r="P3684" t="s">
        <v>8313</v>
      </c>
      <c r="Q3684" s="15">
        <f t="shared" si="171"/>
        <v>42120.531226851846</v>
      </c>
      <c r="R3684" s="17">
        <f t="shared" si="172"/>
        <v>42155.531226851846</v>
      </c>
      <c r="S3684">
        <f t="shared" si="173"/>
        <v>2015</v>
      </c>
    </row>
    <row r="3685" spans="1:19" ht="60" x14ac:dyDescent="0.25">
      <c r="A3685">
        <v>3679</v>
      </c>
      <c r="B3685" s="3" t="s">
        <v>3676</v>
      </c>
      <c r="C3685" s="3" t="s">
        <v>7789</v>
      </c>
      <c r="D3685" s="6">
        <v>2000</v>
      </c>
      <c r="E3685" s="8">
        <v>2202</v>
      </c>
      <c r="F3685" t="s">
        <v>8218</v>
      </c>
      <c r="G3685" t="s">
        <v>8223</v>
      </c>
      <c r="H3685" t="s">
        <v>8245</v>
      </c>
      <c r="I3685">
        <v>1404190740</v>
      </c>
      <c r="J3685">
        <v>1401214581</v>
      </c>
      <c r="K3685" t="b">
        <v>0</v>
      </c>
      <c r="L3685">
        <v>30</v>
      </c>
      <c r="M3685" t="b">
        <v>1</v>
      </c>
      <c r="N3685" t="s">
        <v>8269</v>
      </c>
      <c r="O3685" s="10" t="s">
        <v>8312</v>
      </c>
      <c r="P3685" t="s">
        <v>8313</v>
      </c>
      <c r="Q3685" s="15">
        <f t="shared" si="171"/>
        <v>41786.761354166665</v>
      </c>
      <c r="R3685" s="17">
        <f t="shared" si="172"/>
        <v>41821.207638888889</v>
      </c>
      <c r="S3685">
        <f t="shared" si="173"/>
        <v>2014</v>
      </c>
    </row>
    <row r="3686" spans="1:19" ht="45" x14ac:dyDescent="0.25">
      <c r="A3686">
        <v>3680</v>
      </c>
      <c r="B3686" s="3" t="s">
        <v>3677</v>
      </c>
      <c r="C3686" s="3" t="s">
        <v>7790</v>
      </c>
      <c r="D3686" s="6">
        <v>3000</v>
      </c>
      <c r="E3686" s="8">
        <v>3383</v>
      </c>
      <c r="F3686" t="s">
        <v>8218</v>
      </c>
      <c r="G3686" t="s">
        <v>8223</v>
      </c>
      <c r="H3686" t="s">
        <v>8245</v>
      </c>
      <c r="I3686">
        <v>1475664834</v>
      </c>
      <c r="J3686">
        <v>1473850434</v>
      </c>
      <c r="K3686" t="b">
        <v>0</v>
      </c>
      <c r="L3686">
        <v>34</v>
      </c>
      <c r="M3686" t="b">
        <v>1</v>
      </c>
      <c r="N3686" t="s">
        <v>8269</v>
      </c>
      <c r="O3686" s="10" t="s">
        <v>8312</v>
      </c>
      <c r="P3686" t="s">
        <v>8313</v>
      </c>
      <c r="Q3686" s="15">
        <f t="shared" si="171"/>
        <v>42627.454097222217</v>
      </c>
      <c r="R3686" s="17">
        <f t="shared" si="172"/>
        <v>42648.454097222217</v>
      </c>
      <c r="S3686">
        <f t="shared" si="173"/>
        <v>2016</v>
      </c>
    </row>
    <row r="3687" spans="1:19" ht="60" x14ac:dyDescent="0.25">
      <c r="A3687">
        <v>3681</v>
      </c>
      <c r="B3687" s="3" t="s">
        <v>3678</v>
      </c>
      <c r="C3687" s="3" t="s">
        <v>7791</v>
      </c>
      <c r="D3687" s="6">
        <v>1000</v>
      </c>
      <c r="E3687" s="8">
        <v>1119</v>
      </c>
      <c r="F3687" t="s">
        <v>8218</v>
      </c>
      <c r="G3687" t="s">
        <v>8223</v>
      </c>
      <c r="H3687" t="s">
        <v>8245</v>
      </c>
      <c r="I3687">
        <v>1452872290</v>
      </c>
      <c r="J3687">
        <v>1452008290</v>
      </c>
      <c r="K3687" t="b">
        <v>0</v>
      </c>
      <c r="L3687">
        <v>18</v>
      </c>
      <c r="M3687" t="b">
        <v>1</v>
      </c>
      <c r="N3687" t="s">
        <v>8269</v>
      </c>
      <c r="O3687" s="10" t="s">
        <v>8312</v>
      </c>
      <c r="P3687" t="s">
        <v>8313</v>
      </c>
      <c r="Q3687" s="15">
        <f t="shared" si="171"/>
        <v>42374.651504629626</v>
      </c>
      <c r="R3687" s="17">
        <f t="shared" si="172"/>
        <v>42384.651504629626</v>
      </c>
      <c r="S3687">
        <f t="shared" si="173"/>
        <v>2016</v>
      </c>
    </row>
    <row r="3688" spans="1:19" ht="45" x14ac:dyDescent="0.25">
      <c r="A3688">
        <v>3682</v>
      </c>
      <c r="B3688" s="3" t="s">
        <v>3679</v>
      </c>
      <c r="C3688" s="3" t="s">
        <v>7792</v>
      </c>
      <c r="D3688" s="6">
        <v>3000</v>
      </c>
      <c r="E3688" s="8">
        <v>4176</v>
      </c>
      <c r="F3688" t="s">
        <v>8218</v>
      </c>
      <c r="G3688" t="s">
        <v>8223</v>
      </c>
      <c r="H3688" t="s">
        <v>8245</v>
      </c>
      <c r="I3688">
        <v>1402901940</v>
      </c>
      <c r="J3688">
        <v>1399998418</v>
      </c>
      <c r="K3688" t="b">
        <v>0</v>
      </c>
      <c r="L3688">
        <v>67</v>
      </c>
      <c r="M3688" t="b">
        <v>1</v>
      </c>
      <c r="N3688" t="s">
        <v>8269</v>
      </c>
      <c r="O3688" s="10" t="s">
        <v>8312</v>
      </c>
      <c r="P3688" t="s">
        <v>8313</v>
      </c>
      <c r="Q3688" s="15">
        <f t="shared" si="171"/>
        <v>41772.685393518521</v>
      </c>
      <c r="R3688" s="17">
        <f t="shared" si="172"/>
        <v>41806.290972222225</v>
      </c>
      <c r="S3688">
        <f t="shared" si="173"/>
        <v>2014</v>
      </c>
    </row>
    <row r="3689" spans="1:19" ht="45" x14ac:dyDescent="0.25">
      <c r="A3689">
        <v>3683</v>
      </c>
      <c r="B3689" s="3" t="s">
        <v>3680</v>
      </c>
      <c r="C3689" s="3" t="s">
        <v>7793</v>
      </c>
      <c r="D3689" s="6">
        <v>3500</v>
      </c>
      <c r="E3689" s="8">
        <v>3880</v>
      </c>
      <c r="F3689" t="s">
        <v>8218</v>
      </c>
      <c r="G3689" t="s">
        <v>8223</v>
      </c>
      <c r="H3689" t="s">
        <v>8245</v>
      </c>
      <c r="I3689">
        <v>1476931696</v>
      </c>
      <c r="J3689">
        <v>1474339696</v>
      </c>
      <c r="K3689" t="b">
        <v>0</v>
      </c>
      <c r="L3689">
        <v>66</v>
      </c>
      <c r="M3689" t="b">
        <v>1</v>
      </c>
      <c r="N3689" t="s">
        <v>8269</v>
      </c>
      <c r="O3689" s="10" t="s">
        <v>8312</v>
      </c>
      <c r="P3689" t="s">
        <v>8313</v>
      </c>
      <c r="Q3689" s="15">
        <f t="shared" si="171"/>
        <v>42633.116851851853</v>
      </c>
      <c r="R3689" s="17">
        <f t="shared" si="172"/>
        <v>42663.116851851853</v>
      </c>
      <c r="S3689">
        <f t="shared" si="173"/>
        <v>2016</v>
      </c>
    </row>
    <row r="3690" spans="1:19" ht="60" x14ac:dyDescent="0.25">
      <c r="A3690">
        <v>3684</v>
      </c>
      <c r="B3690" s="3" t="s">
        <v>3681</v>
      </c>
      <c r="C3690" s="3" t="s">
        <v>7794</v>
      </c>
      <c r="D3690" s="6">
        <v>750</v>
      </c>
      <c r="E3690" s="8">
        <v>1043</v>
      </c>
      <c r="F3690" t="s">
        <v>8218</v>
      </c>
      <c r="G3690" t="s">
        <v>8223</v>
      </c>
      <c r="H3690" t="s">
        <v>8245</v>
      </c>
      <c r="I3690">
        <v>1441167586</v>
      </c>
      <c r="J3690">
        <v>1438575586</v>
      </c>
      <c r="K3690" t="b">
        <v>0</v>
      </c>
      <c r="L3690">
        <v>23</v>
      </c>
      <c r="M3690" t="b">
        <v>1</v>
      </c>
      <c r="N3690" t="s">
        <v>8269</v>
      </c>
      <c r="O3690" s="10" t="s">
        <v>8312</v>
      </c>
      <c r="P3690" t="s">
        <v>8313</v>
      </c>
      <c r="Q3690" s="15">
        <f t="shared" si="171"/>
        <v>42219.180393518516</v>
      </c>
      <c r="R3690" s="17">
        <f t="shared" si="172"/>
        <v>42249.180393518516</v>
      </c>
      <c r="S3690">
        <f t="shared" si="173"/>
        <v>2015</v>
      </c>
    </row>
    <row r="3691" spans="1:19" ht="45" x14ac:dyDescent="0.25">
      <c r="A3691">
        <v>3685</v>
      </c>
      <c r="B3691" s="3" t="s">
        <v>3682</v>
      </c>
      <c r="C3691" s="3" t="s">
        <v>7795</v>
      </c>
      <c r="D3691" s="6">
        <v>5000</v>
      </c>
      <c r="E3691" s="8">
        <v>5285</v>
      </c>
      <c r="F3691" t="s">
        <v>8218</v>
      </c>
      <c r="G3691" t="s">
        <v>8223</v>
      </c>
      <c r="H3691" t="s">
        <v>8245</v>
      </c>
      <c r="I3691">
        <v>1400533200</v>
      </c>
      <c r="J3691">
        <v>1398348859</v>
      </c>
      <c r="K3691" t="b">
        <v>0</v>
      </c>
      <c r="L3691">
        <v>126</v>
      </c>
      <c r="M3691" t="b">
        <v>1</v>
      </c>
      <c r="N3691" t="s">
        <v>8269</v>
      </c>
      <c r="O3691" s="10" t="s">
        <v>8312</v>
      </c>
      <c r="P3691" t="s">
        <v>8313</v>
      </c>
      <c r="Q3691" s="15">
        <f t="shared" si="171"/>
        <v>41753.593275462961</v>
      </c>
      <c r="R3691" s="17">
        <f t="shared" si="172"/>
        <v>41778.875</v>
      </c>
      <c r="S3691">
        <f t="shared" si="173"/>
        <v>2014</v>
      </c>
    </row>
    <row r="3692" spans="1:19" ht="45" x14ac:dyDescent="0.25">
      <c r="A3692">
        <v>3686</v>
      </c>
      <c r="B3692" s="3" t="s">
        <v>3683</v>
      </c>
      <c r="C3692" s="3" t="s">
        <v>7796</v>
      </c>
      <c r="D3692" s="6">
        <v>350</v>
      </c>
      <c r="E3692" s="8">
        <v>355</v>
      </c>
      <c r="F3692" t="s">
        <v>8218</v>
      </c>
      <c r="G3692" t="s">
        <v>8223</v>
      </c>
      <c r="H3692" t="s">
        <v>8245</v>
      </c>
      <c r="I3692">
        <v>1440820740</v>
      </c>
      <c r="J3692">
        <v>1439567660</v>
      </c>
      <c r="K3692" t="b">
        <v>0</v>
      </c>
      <c r="L3692">
        <v>6</v>
      </c>
      <c r="M3692" t="b">
        <v>1</v>
      </c>
      <c r="N3692" t="s">
        <v>8269</v>
      </c>
      <c r="O3692" s="10" t="s">
        <v>8312</v>
      </c>
      <c r="P3692" t="s">
        <v>8313</v>
      </c>
      <c r="Q3692" s="15">
        <f t="shared" si="171"/>
        <v>42230.662731481483</v>
      </c>
      <c r="R3692" s="17">
        <f t="shared" si="172"/>
        <v>42245.165972222225</v>
      </c>
      <c r="S3692">
        <f t="shared" si="173"/>
        <v>2015</v>
      </c>
    </row>
    <row r="3693" spans="1:19" ht="60" x14ac:dyDescent="0.25">
      <c r="A3693">
        <v>3687</v>
      </c>
      <c r="B3693" s="3" t="s">
        <v>3684</v>
      </c>
      <c r="C3693" s="3" t="s">
        <v>7797</v>
      </c>
      <c r="D3693" s="6">
        <v>5000</v>
      </c>
      <c r="E3693" s="8">
        <v>5012.25</v>
      </c>
      <c r="F3693" t="s">
        <v>8218</v>
      </c>
      <c r="G3693" t="s">
        <v>8223</v>
      </c>
      <c r="H3693" t="s">
        <v>8245</v>
      </c>
      <c r="I3693">
        <v>1403846055</v>
      </c>
      <c r="J3693">
        <v>1401254055</v>
      </c>
      <c r="K3693" t="b">
        <v>0</v>
      </c>
      <c r="L3693">
        <v>25</v>
      </c>
      <c r="M3693" t="b">
        <v>1</v>
      </c>
      <c r="N3693" t="s">
        <v>8269</v>
      </c>
      <c r="O3693" s="10" t="s">
        <v>8312</v>
      </c>
      <c r="P3693" t="s">
        <v>8313</v>
      </c>
      <c r="Q3693" s="15">
        <f t="shared" si="171"/>
        <v>41787.218229166669</v>
      </c>
      <c r="R3693" s="17">
        <f t="shared" si="172"/>
        <v>41817.218229166669</v>
      </c>
      <c r="S3693">
        <f t="shared" si="173"/>
        <v>2014</v>
      </c>
    </row>
    <row r="3694" spans="1:19" ht="60" x14ac:dyDescent="0.25">
      <c r="A3694">
        <v>3688</v>
      </c>
      <c r="B3694" s="3" t="s">
        <v>3685</v>
      </c>
      <c r="C3694" s="3" t="s">
        <v>7798</v>
      </c>
      <c r="D3694" s="6">
        <v>3000</v>
      </c>
      <c r="E3694" s="8">
        <v>3275</v>
      </c>
      <c r="F3694" t="s">
        <v>8218</v>
      </c>
      <c r="G3694" t="s">
        <v>8224</v>
      </c>
      <c r="H3694" t="s">
        <v>8246</v>
      </c>
      <c r="I3694">
        <v>1407524004</v>
      </c>
      <c r="J3694">
        <v>1404932004</v>
      </c>
      <c r="K3694" t="b">
        <v>0</v>
      </c>
      <c r="L3694">
        <v>39</v>
      </c>
      <c r="M3694" t="b">
        <v>1</v>
      </c>
      <c r="N3694" t="s">
        <v>8269</v>
      </c>
      <c r="O3694" s="10" t="s">
        <v>8312</v>
      </c>
      <c r="P3694" t="s">
        <v>8313</v>
      </c>
      <c r="Q3694" s="15">
        <f t="shared" si="171"/>
        <v>41829.787083333329</v>
      </c>
      <c r="R3694" s="17">
        <f t="shared" si="172"/>
        <v>41859.787083333329</v>
      </c>
      <c r="S3694">
        <f t="shared" si="173"/>
        <v>2014</v>
      </c>
    </row>
    <row r="3695" spans="1:19" ht="60" x14ac:dyDescent="0.25">
      <c r="A3695">
        <v>3689</v>
      </c>
      <c r="B3695" s="3" t="s">
        <v>3686</v>
      </c>
      <c r="C3695" s="3" t="s">
        <v>7799</v>
      </c>
      <c r="D3695" s="6">
        <v>3000</v>
      </c>
      <c r="E3695" s="8">
        <v>3550</v>
      </c>
      <c r="F3695" t="s">
        <v>8218</v>
      </c>
      <c r="G3695" t="s">
        <v>8223</v>
      </c>
      <c r="H3695" t="s">
        <v>8245</v>
      </c>
      <c r="I3695">
        <v>1434925500</v>
      </c>
      <c r="J3695">
        <v>1432410639</v>
      </c>
      <c r="K3695" t="b">
        <v>0</v>
      </c>
      <c r="L3695">
        <v>62</v>
      </c>
      <c r="M3695" t="b">
        <v>1</v>
      </c>
      <c r="N3695" t="s">
        <v>8269</v>
      </c>
      <c r="O3695" s="10" t="s">
        <v>8312</v>
      </c>
      <c r="P3695" t="s">
        <v>8313</v>
      </c>
      <c r="Q3695" s="15">
        <f t="shared" si="171"/>
        <v>42147.826840277776</v>
      </c>
      <c r="R3695" s="17">
        <f t="shared" si="172"/>
        <v>42176.934027777781</v>
      </c>
      <c r="S3695">
        <f t="shared" si="173"/>
        <v>2015</v>
      </c>
    </row>
    <row r="3696" spans="1:19" ht="60" x14ac:dyDescent="0.25">
      <c r="A3696">
        <v>3690</v>
      </c>
      <c r="B3696" s="3" t="s">
        <v>3687</v>
      </c>
      <c r="C3696" s="3" t="s">
        <v>7800</v>
      </c>
      <c r="D3696" s="6">
        <v>1500</v>
      </c>
      <c r="E3696" s="8">
        <v>1800</v>
      </c>
      <c r="F3696" t="s">
        <v>8218</v>
      </c>
      <c r="G3696" t="s">
        <v>8223</v>
      </c>
      <c r="H3696" t="s">
        <v>8245</v>
      </c>
      <c r="I3696">
        <v>1417101683</v>
      </c>
      <c r="J3696">
        <v>1414506083</v>
      </c>
      <c r="K3696" t="b">
        <v>0</v>
      </c>
      <c r="L3696">
        <v>31</v>
      </c>
      <c r="M3696" t="b">
        <v>1</v>
      </c>
      <c r="N3696" t="s">
        <v>8269</v>
      </c>
      <c r="O3696" s="10" t="s">
        <v>8312</v>
      </c>
      <c r="P3696" t="s">
        <v>8313</v>
      </c>
      <c r="Q3696" s="15">
        <f t="shared" si="171"/>
        <v>41940.598182870373</v>
      </c>
      <c r="R3696" s="17">
        <f t="shared" si="172"/>
        <v>41970.639849537038</v>
      </c>
      <c r="S3696">
        <f t="shared" si="173"/>
        <v>2014</v>
      </c>
    </row>
    <row r="3697" spans="1:19" ht="30" x14ac:dyDescent="0.25">
      <c r="A3697">
        <v>3691</v>
      </c>
      <c r="B3697" s="3" t="s">
        <v>3688</v>
      </c>
      <c r="C3697" s="3" t="s">
        <v>7801</v>
      </c>
      <c r="D3697" s="6">
        <v>40000</v>
      </c>
      <c r="E3697" s="8">
        <v>51184</v>
      </c>
      <c r="F3697" t="s">
        <v>8218</v>
      </c>
      <c r="G3697" t="s">
        <v>8223</v>
      </c>
      <c r="H3697" t="s">
        <v>8245</v>
      </c>
      <c r="I3697">
        <v>1425272340</v>
      </c>
      <c r="J3697">
        <v>1421426929</v>
      </c>
      <c r="K3697" t="b">
        <v>0</v>
      </c>
      <c r="L3697">
        <v>274</v>
      </c>
      <c r="M3697" t="b">
        <v>1</v>
      </c>
      <c r="N3697" t="s">
        <v>8269</v>
      </c>
      <c r="O3697" s="10" t="s">
        <v>8312</v>
      </c>
      <c r="P3697" t="s">
        <v>8313</v>
      </c>
      <c r="Q3697" s="15">
        <f t="shared" si="171"/>
        <v>42020.700567129628</v>
      </c>
      <c r="R3697" s="17">
        <f t="shared" si="172"/>
        <v>42065.207638888889</v>
      </c>
      <c r="S3697">
        <f t="shared" si="173"/>
        <v>2015</v>
      </c>
    </row>
    <row r="3698" spans="1:19" ht="30" x14ac:dyDescent="0.25">
      <c r="A3698">
        <v>3692</v>
      </c>
      <c r="B3698" s="3" t="s">
        <v>3689</v>
      </c>
      <c r="C3698" s="3" t="s">
        <v>7802</v>
      </c>
      <c r="D3698" s="6">
        <v>1000</v>
      </c>
      <c r="E3698" s="8">
        <v>1260</v>
      </c>
      <c r="F3698" t="s">
        <v>8218</v>
      </c>
      <c r="G3698" t="s">
        <v>8223</v>
      </c>
      <c r="H3698" t="s">
        <v>8245</v>
      </c>
      <c r="I3698">
        <v>1411084800</v>
      </c>
      <c r="J3698">
        <v>1410304179</v>
      </c>
      <c r="K3698" t="b">
        <v>0</v>
      </c>
      <c r="L3698">
        <v>17</v>
      </c>
      <c r="M3698" t="b">
        <v>1</v>
      </c>
      <c r="N3698" t="s">
        <v>8269</v>
      </c>
      <c r="O3698" s="10" t="s">
        <v>8312</v>
      </c>
      <c r="P3698" t="s">
        <v>8313</v>
      </c>
      <c r="Q3698" s="15">
        <f t="shared" si="171"/>
        <v>41891.96503472222</v>
      </c>
      <c r="R3698" s="17">
        <f t="shared" si="172"/>
        <v>41901</v>
      </c>
      <c r="S3698">
        <f t="shared" si="173"/>
        <v>2014</v>
      </c>
    </row>
    <row r="3699" spans="1:19" ht="60" x14ac:dyDescent="0.25">
      <c r="A3699">
        <v>3693</v>
      </c>
      <c r="B3699" s="3" t="s">
        <v>3690</v>
      </c>
      <c r="C3699" s="3" t="s">
        <v>7803</v>
      </c>
      <c r="D3699" s="6">
        <v>333</v>
      </c>
      <c r="E3699" s="8">
        <v>430</v>
      </c>
      <c r="F3699" t="s">
        <v>8218</v>
      </c>
      <c r="G3699" t="s">
        <v>8224</v>
      </c>
      <c r="H3699" t="s">
        <v>8246</v>
      </c>
      <c r="I3699">
        <v>1448922600</v>
      </c>
      <c r="J3699">
        <v>1446352529</v>
      </c>
      <c r="K3699" t="b">
        <v>0</v>
      </c>
      <c r="L3699">
        <v>14</v>
      </c>
      <c r="M3699" t="b">
        <v>1</v>
      </c>
      <c r="N3699" t="s">
        <v>8269</v>
      </c>
      <c r="O3699" s="10" t="s">
        <v>8312</v>
      </c>
      <c r="P3699" t="s">
        <v>8313</v>
      </c>
      <c r="Q3699" s="15">
        <f t="shared" si="171"/>
        <v>42309.191307870366</v>
      </c>
      <c r="R3699" s="17">
        <f t="shared" si="172"/>
        <v>42338.9375</v>
      </c>
      <c r="S3699">
        <f t="shared" si="173"/>
        <v>2015</v>
      </c>
    </row>
    <row r="3700" spans="1:19" ht="60" x14ac:dyDescent="0.25">
      <c r="A3700">
        <v>3694</v>
      </c>
      <c r="B3700" s="3" t="s">
        <v>3691</v>
      </c>
      <c r="C3700" s="3" t="s">
        <v>7804</v>
      </c>
      <c r="D3700" s="6">
        <v>3500</v>
      </c>
      <c r="E3700" s="8">
        <v>3760</v>
      </c>
      <c r="F3700" t="s">
        <v>8218</v>
      </c>
      <c r="G3700" t="s">
        <v>8223</v>
      </c>
      <c r="H3700" t="s">
        <v>8245</v>
      </c>
      <c r="I3700">
        <v>1465178400</v>
      </c>
      <c r="J3700">
        <v>1461985967</v>
      </c>
      <c r="K3700" t="b">
        <v>0</v>
      </c>
      <c r="L3700">
        <v>60</v>
      </c>
      <c r="M3700" t="b">
        <v>1</v>
      </c>
      <c r="N3700" t="s">
        <v>8269</v>
      </c>
      <c r="O3700" s="10" t="s">
        <v>8312</v>
      </c>
      <c r="P3700" t="s">
        <v>8313</v>
      </c>
      <c r="Q3700" s="15">
        <f t="shared" si="171"/>
        <v>42490.133877314816</v>
      </c>
      <c r="R3700" s="17">
        <f t="shared" si="172"/>
        <v>42527.083333333328</v>
      </c>
      <c r="S3700">
        <f t="shared" si="173"/>
        <v>2016</v>
      </c>
    </row>
    <row r="3701" spans="1:19" ht="60" x14ac:dyDescent="0.25">
      <c r="A3701">
        <v>3695</v>
      </c>
      <c r="B3701" s="3" t="s">
        <v>3692</v>
      </c>
      <c r="C3701" s="3" t="s">
        <v>7805</v>
      </c>
      <c r="D3701" s="6">
        <v>4000</v>
      </c>
      <c r="E3701" s="8">
        <v>4005</v>
      </c>
      <c r="F3701" t="s">
        <v>8218</v>
      </c>
      <c r="G3701" t="s">
        <v>8223</v>
      </c>
      <c r="H3701" t="s">
        <v>8245</v>
      </c>
      <c r="I3701">
        <v>1421009610</v>
      </c>
      <c r="J3701">
        <v>1419281610</v>
      </c>
      <c r="K3701" t="b">
        <v>0</v>
      </c>
      <c r="L3701">
        <v>33</v>
      </c>
      <c r="M3701" t="b">
        <v>1</v>
      </c>
      <c r="N3701" t="s">
        <v>8269</v>
      </c>
      <c r="O3701" s="10" t="s">
        <v>8312</v>
      </c>
      <c r="P3701" t="s">
        <v>8313</v>
      </c>
      <c r="Q3701" s="15">
        <f t="shared" si="171"/>
        <v>41995.870486111111</v>
      </c>
      <c r="R3701" s="17">
        <f t="shared" si="172"/>
        <v>42015.870486111111</v>
      </c>
      <c r="S3701">
        <f t="shared" si="173"/>
        <v>2014</v>
      </c>
    </row>
    <row r="3702" spans="1:19" ht="45" x14ac:dyDescent="0.25">
      <c r="A3702">
        <v>3696</v>
      </c>
      <c r="B3702" s="3" t="s">
        <v>3693</v>
      </c>
      <c r="C3702" s="3" t="s">
        <v>7806</v>
      </c>
      <c r="D3702" s="6">
        <v>2000</v>
      </c>
      <c r="E3702" s="8">
        <v>3100</v>
      </c>
      <c r="F3702" t="s">
        <v>8218</v>
      </c>
      <c r="G3702" t="s">
        <v>8224</v>
      </c>
      <c r="H3702" t="s">
        <v>8246</v>
      </c>
      <c r="I3702">
        <v>1423838916</v>
      </c>
      <c r="J3702">
        <v>1418654916</v>
      </c>
      <c r="K3702" t="b">
        <v>0</v>
      </c>
      <c r="L3702">
        <v>78</v>
      </c>
      <c r="M3702" t="b">
        <v>1</v>
      </c>
      <c r="N3702" t="s">
        <v>8269</v>
      </c>
      <c r="O3702" s="10" t="s">
        <v>8312</v>
      </c>
      <c r="P3702" t="s">
        <v>8313</v>
      </c>
      <c r="Q3702" s="15">
        <f t="shared" si="171"/>
        <v>41988.617083333331</v>
      </c>
      <c r="R3702" s="17">
        <f t="shared" si="172"/>
        <v>42048.617083333331</v>
      </c>
      <c r="S3702">
        <f t="shared" si="173"/>
        <v>2014</v>
      </c>
    </row>
    <row r="3703" spans="1:19" ht="60" x14ac:dyDescent="0.25">
      <c r="A3703">
        <v>3697</v>
      </c>
      <c r="B3703" s="3" t="s">
        <v>3694</v>
      </c>
      <c r="C3703" s="3" t="s">
        <v>7807</v>
      </c>
      <c r="D3703" s="6">
        <v>2000</v>
      </c>
      <c r="E3703" s="8">
        <v>2160</v>
      </c>
      <c r="F3703" t="s">
        <v>8218</v>
      </c>
      <c r="G3703" t="s">
        <v>8224</v>
      </c>
      <c r="H3703" t="s">
        <v>8246</v>
      </c>
      <c r="I3703">
        <v>1462878648</v>
      </c>
      <c r="J3703">
        <v>1461064248</v>
      </c>
      <c r="K3703" t="b">
        <v>0</v>
      </c>
      <c r="L3703">
        <v>30</v>
      </c>
      <c r="M3703" t="b">
        <v>1</v>
      </c>
      <c r="N3703" t="s">
        <v>8269</v>
      </c>
      <c r="O3703" s="10" t="s">
        <v>8312</v>
      </c>
      <c r="P3703" t="s">
        <v>8313</v>
      </c>
      <c r="Q3703" s="15">
        <f t="shared" si="171"/>
        <v>42479.465833333335</v>
      </c>
      <c r="R3703" s="17">
        <f t="shared" si="172"/>
        <v>42500.465833333335</v>
      </c>
      <c r="S3703">
        <f t="shared" si="173"/>
        <v>2016</v>
      </c>
    </row>
    <row r="3704" spans="1:19" ht="45" x14ac:dyDescent="0.25">
      <c r="A3704">
        <v>3698</v>
      </c>
      <c r="B3704" s="3" t="s">
        <v>3695</v>
      </c>
      <c r="C3704" s="3" t="s">
        <v>7808</v>
      </c>
      <c r="D3704" s="6">
        <v>5000</v>
      </c>
      <c r="E3704" s="8">
        <v>5526</v>
      </c>
      <c r="F3704" t="s">
        <v>8218</v>
      </c>
      <c r="G3704" t="s">
        <v>8223</v>
      </c>
      <c r="H3704" t="s">
        <v>8245</v>
      </c>
      <c r="I3704">
        <v>1456946487</v>
      </c>
      <c r="J3704">
        <v>1454354487</v>
      </c>
      <c r="K3704" t="b">
        <v>0</v>
      </c>
      <c r="L3704">
        <v>136</v>
      </c>
      <c r="M3704" t="b">
        <v>1</v>
      </c>
      <c r="N3704" t="s">
        <v>8269</v>
      </c>
      <c r="O3704" s="10" t="s">
        <v>8312</v>
      </c>
      <c r="P3704" t="s">
        <v>8313</v>
      </c>
      <c r="Q3704" s="15">
        <f t="shared" si="171"/>
        <v>42401.806562500002</v>
      </c>
      <c r="R3704" s="17">
        <f t="shared" si="172"/>
        <v>42431.806562500002</v>
      </c>
      <c r="S3704">
        <f t="shared" si="173"/>
        <v>2016</v>
      </c>
    </row>
    <row r="3705" spans="1:19" ht="60" x14ac:dyDescent="0.25">
      <c r="A3705">
        <v>3699</v>
      </c>
      <c r="B3705" s="3" t="s">
        <v>3696</v>
      </c>
      <c r="C3705" s="3" t="s">
        <v>7809</v>
      </c>
      <c r="D3705" s="6">
        <v>2500</v>
      </c>
      <c r="E3705" s="8">
        <v>2520</v>
      </c>
      <c r="F3705" t="s">
        <v>8218</v>
      </c>
      <c r="G3705" t="s">
        <v>8223</v>
      </c>
      <c r="H3705" t="s">
        <v>8245</v>
      </c>
      <c r="I3705">
        <v>1413383216</v>
      </c>
      <c r="J3705">
        <v>1410791216</v>
      </c>
      <c r="K3705" t="b">
        <v>0</v>
      </c>
      <c r="L3705">
        <v>40</v>
      </c>
      <c r="M3705" t="b">
        <v>1</v>
      </c>
      <c r="N3705" t="s">
        <v>8269</v>
      </c>
      <c r="O3705" s="10" t="s">
        <v>8312</v>
      </c>
      <c r="P3705" t="s">
        <v>8313</v>
      </c>
      <c r="Q3705" s="15">
        <f t="shared" si="171"/>
        <v>41897.602037037039</v>
      </c>
      <c r="R3705" s="17">
        <f t="shared" si="172"/>
        <v>41927.602037037039</v>
      </c>
      <c r="S3705">
        <f t="shared" si="173"/>
        <v>2014</v>
      </c>
    </row>
    <row r="3706" spans="1:19" ht="30" x14ac:dyDescent="0.25">
      <c r="A3706">
        <v>3700</v>
      </c>
      <c r="B3706" s="3" t="s">
        <v>3697</v>
      </c>
      <c r="C3706" s="3" t="s">
        <v>7810</v>
      </c>
      <c r="D3706" s="6">
        <v>500</v>
      </c>
      <c r="E3706" s="8">
        <v>606</v>
      </c>
      <c r="F3706" t="s">
        <v>8218</v>
      </c>
      <c r="G3706" t="s">
        <v>8223</v>
      </c>
      <c r="H3706" t="s">
        <v>8245</v>
      </c>
      <c r="I3706">
        <v>1412092800</v>
      </c>
      <c r="J3706">
        <v>1409493800</v>
      </c>
      <c r="K3706" t="b">
        <v>0</v>
      </c>
      <c r="L3706">
        <v>18</v>
      </c>
      <c r="M3706" t="b">
        <v>1</v>
      </c>
      <c r="N3706" t="s">
        <v>8269</v>
      </c>
      <c r="O3706" s="10" t="s">
        <v>8312</v>
      </c>
      <c r="P3706" t="s">
        <v>8313</v>
      </c>
      <c r="Q3706" s="15">
        <f t="shared" si="171"/>
        <v>41882.585648148146</v>
      </c>
      <c r="R3706" s="17">
        <f t="shared" si="172"/>
        <v>41912.666666666664</v>
      </c>
      <c r="S3706">
        <f t="shared" si="173"/>
        <v>2014</v>
      </c>
    </row>
    <row r="3707" spans="1:19" ht="60" x14ac:dyDescent="0.25">
      <c r="A3707">
        <v>3701</v>
      </c>
      <c r="B3707" s="3" t="s">
        <v>3698</v>
      </c>
      <c r="C3707" s="3" t="s">
        <v>7811</v>
      </c>
      <c r="D3707" s="6">
        <v>1500</v>
      </c>
      <c r="E3707" s="8">
        <v>1505</v>
      </c>
      <c r="F3707" t="s">
        <v>8218</v>
      </c>
      <c r="G3707" t="s">
        <v>8224</v>
      </c>
      <c r="H3707" t="s">
        <v>8246</v>
      </c>
      <c r="I3707">
        <v>1433422793</v>
      </c>
      <c r="J3707">
        <v>1430830793</v>
      </c>
      <c r="K3707" t="b">
        <v>0</v>
      </c>
      <c r="L3707">
        <v>39</v>
      </c>
      <c r="M3707" t="b">
        <v>1</v>
      </c>
      <c r="N3707" t="s">
        <v>8269</v>
      </c>
      <c r="O3707" s="10" t="s">
        <v>8312</v>
      </c>
      <c r="P3707" t="s">
        <v>8313</v>
      </c>
      <c r="Q3707" s="15">
        <f t="shared" si="171"/>
        <v>42129.541585648149</v>
      </c>
      <c r="R3707" s="17">
        <f t="shared" si="172"/>
        <v>42159.541585648149</v>
      </c>
      <c r="S3707">
        <f t="shared" si="173"/>
        <v>2015</v>
      </c>
    </row>
    <row r="3708" spans="1:19" ht="60" x14ac:dyDescent="0.25">
      <c r="A3708">
        <v>3702</v>
      </c>
      <c r="B3708" s="3" t="s">
        <v>3699</v>
      </c>
      <c r="C3708" s="3" t="s">
        <v>7812</v>
      </c>
      <c r="D3708" s="6">
        <v>3000</v>
      </c>
      <c r="E3708" s="8">
        <v>3275</v>
      </c>
      <c r="F3708" t="s">
        <v>8218</v>
      </c>
      <c r="G3708" t="s">
        <v>8224</v>
      </c>
      <c r="H3708" t="s">
        <v>8246</v>
      </c>
      <c r="I3708">
        <v>1468191540</v>
      </c>
      <c r="J3708">
        <v>1464958484</v>
      </c>
      <c r="K3708" t="b">
        <v>0</v>
      </c>
      <c r="L3708">
        <v>21</v>
      </c>
      <c r="M3708" t="b">
        <v>1</v>
      </c>
      <c r="N3708" t="s">
        <v>8269</v>
      </c>
      <c r="O3708" s="10" t="s">
        <v>8312</v>
      </c>
      <c r="P3708" t="s">
        <v>8313</v>
      </c>
      <c r="Q3708" s="15">
        <f t="shared" si="171"/>
        <v>42524.53800925926</v>
      </c>
      <c r="R3708" s="17">
        <f t="shared" si="172"/>
        <v>42561.957638888889</v>
      </c>
      <c r="S3708">
        <f t="shared" si="173"/>
        <v>2016</v>
      </c>
    </row>
    <row r="3709" spans="1:19" ht="60" x14ac:dyDescent="0.25">
      <c r="A3709">
        <v>3703</v>
      </c>
      <c r="B3709" s="3" t="s">
        <v>3700</v>
      </c>
      <c r="C3709" s="3" t="s">
        <v>7813</v>
      </c>
      <c r="D3709" s="6">
        <v>1050</v>
      </c>
      <c r="E3709" s="8">
        <v>1296</v>
      </c>
      <c r="F3709" t="s">
        <v>8218</v>
      </c>
      <c r="G3709" t="s">
        <v>8223</v>
      </c>
      <c r="H3709" t="s">
        <v>8245</v>
      </c>
      <c r="I3709">
        <v>1471071540</v>
      </c>
      <c r="J3709">
        <v>1467720388</v>
      </c>
      <c r="K3709" t="b">
        <v>0</v>
      </c>
      <c r="L3709">
        <v>30</v>
      </c>
      <c r="M3709" t="b">
        <v>1</v>
      </c>
      <c r="N3709" t="s">
        <v>8269</v>
      </c>
      <c r="O3709" s="10" t="s">
        <v>8312</v>
      </c>
      <c r="P3709" t="s">
        <v>8313</v>
      </c>
      <c r="Q3709" s="15">
        <f t="shared" si="171"/>
        <v>42556.504490740743</v>
      </c>
      <c r="R3709" s="17">
        <f t="shared" si="172"/>
        <v>42595.290972222225</v>
      </c>
      <c r="S3709">
        <f t="shared" si="173"/>
        <v>2016</v>
      </c>
    </row>
    <row r="3710" spans="1:19" ht="60" x14ac:dyDescent="0.25">
      <c r="A3710">
        <v>3704</v>
      </c>
      <c r="B3710" s="3" t="s">
        <v>3701</v>
      </c>
      <c r="C3710" s="3" t="s">
        <v>7814</v>
      </c>
      <c r="D3710" s="6">
        <v>300</v>
      </c>
      <c r="E3710" s="8">
        <v>409.01</v>
      </c>
      <c r="F3710" t="s">
        <v>8218</v>
      </c>
      <c r="G3710" t="s">
        <v>8224</v>
      </c>
      <c r="H3710" t="s">
        <v>8246</v>
      </c>
      <c r="I3710">
        <v>1464712394</v>
      </c>
      <c r="J3710">
        <v>1459528394</v>
      </c>
      <c r="K3710" t="b">
        <v>0</v>
      </c>
      <c r="L3710">
        <v>27</v>
      </c>
      <c r="M3710" t="b">
        <v>1</v>
      </c>
      <c r="N3710" t="s">
        <v>8269</v>
      </c>
      <c r="O3710" s="10" t="s">
        <v>8312</v>
      </c>
      <c r="P3710" t="s">
        <v>8313</v>
      </c>
      <c r="Q3710" s="15">
        <f t="shared" si="171"/>
        <v>42461.689745370371</v>
      </c>
      <c r="R3710" s="17">
        <f t="shared" si="172"/>
        <v>42521.689745370371</v>
      </c>
      <c r="S3710">
        <f t="shared" si="173"/>
        <v>2016</v>
      </c>
    </row>
    <row r="3711" spans="1:19" ht="60" x14ac:dyDescent="0.25">
      <c r="A3711">
        <v>3705</v>
      </c>
      <c r="B3711" s="3" t="s">
        <v>3702</v>
      </c>
      <c r="C3711" s="3" t="s">
        <v>7815</v>
      </c>
      <c r="D3711" s="6">
        <v>2827</v>
      </c>
      <c r="E3711" s="8">
        <v>2925</v>
      </c>
      <c r="F3711" t="s">
        <v>8218</v>
      </c>
      <c r="G3711" t="s">
        <v>8223</v>
      </c>
      <c r="H3711" t="s">
        <v>8245</v>
      </c>
      <c r="I3711">
        <v>1403546400</v>
      </c>
      <c r="J3711">
        <v>1401714114</v>
      </c>
      <c r="K3711" t="b">
        <v>0</v>
      </c>
      <c r="L3711">
        <v>35</v>
      </c>
      <c r="M3711" t="b">
        <v>1</v>
      </c>
      <c r="N3711" t="s">
        <v>8269</v>
      </c>
      <c r="O3711" s="10" t="s">
        <v>8312</v>
      </c>
      <c r="P3711" t="s">
        <v>8313</v>
      </c>
      <c r="Q3711" s="15">
        <f t="shared" si="171"/>
        <v>41792.542986111112</v>
      </c>
      <c r="R3711" s="17">
        <f t="shared" si="172"/>
        <v>41813.75</v>
      </c>
      <c r="S3711">
        <f t="shared" si="173"/>
        <v>2014</v>
      </c>
    </row>
    <row r="3712" spans="1:19" ht="45" x14ac:dyDescent="0.25">
      <c r="A3712">
        <v>3706</v>
      </c>
      <c r="B3712" s="3" t="s">
        <v>3703</v>
      </c>
      <c r="C3712" s="3" t="s">
        <v>7816</v>
      </c>
      <c r="D3712" s="6">
        <v>1500</v>
      </c>
      <c r="E3712" s="8">
        <v>1820</v>
      </c>
      <c r="F3712" t="s">
        <v>8218</v>
      </c>
      <c r="G3712" t="s">
        <v>8223</v>
      </c>
      <c r="H3712" t="s">
        <v>8245</v>
      </c>
      <c r="I3712">
        <v>1410558949</v>
      </c>
      <c r="J3712">
        <v>1409262949</v>
      </c>
      <c r="K3712" t="b">
        <v>0</v>
      </c>
      <c r="L3712">
        <v>13</v>
      </c>
      <c r="M3712" t="b">
        <v>1</v>
      </c>
      <c r="N3712" t="s">
        <v>8269</v>
      </c>
      <c r="O3712" s="10" t="s">
        <v>8312</v>
      </c>
      <c r="P3712" t="s">
        <v>8313</v>
      </c>
      <c r="Q3712" s="15">
        <f t="shared" si="171"/>
        <v>41879.913761574076</v>
      </c>
      <c r="R3712" s="17">
        <f t="shared" si="172"/>
        <v>41894.913761574076</v>
      </c>
      <c r="S3712">
        <f t="shared" si="173"/>
        <v>2014</v>
      </c>
    </row>
    <row r="3713" spans="1:19" ht="45" x14ac:dyDescent="0.25">
      <c r="A3713">
        <v>3707</v>
      </c>
      <c r="B3713" s="3" t="s">
        <v>3704</v>
      </c>
      <c r="C3713" s="3" t="s">
        <v>7817</v>
      </c>
      <c r="D3713" s="6">
        <v>1000</v>
      </c>
      <c r="E3713" s="8">
        <v>1860</v>
      </c>
      <c r="F3713" t="s">
        <v>8218</v>
      </c>
      <c r="G3713" t="s">
        <v>8223</v>
      </c>
      <c r="H3713" t="s">
        <v>8245</v>
      </c>
      <c r="I3713">
        <v>1469165160</v>
      </c>
      <c r="J3713">
        <v>1467335378</v>
      </c>
      <c r="K3713" t="b">
        <v>0</v>
      </c>
      <c r="L3713">
        <v>23</v>
      </c>
      <c r="M3713" t="b">
        <v>1</v>
      </c>
      <c r="N3713" t="s">
        <v>8269</v>
      </c>
      <c r="O3713" s="10" t="s">
        <v>8312</v>
      </c>
      <c r="P3713" t="s">
        <v>8313</v>
      </c>
      <c r="Q3713" s="15">
        <f t="shared" si="171"/>
        <v>42552.048356481479</v>
      </c>
      <c r="R3713" s="17">
        <f t="shared" si="172"/>
        <v>42573.226388888885</v>
      </c>
      <c r="S3713">
        <f t="shared" si="173"/>
        <v>2016</v>
      </c>
    </row>
    <row r="3714" spans="1:19" ht="60" x14ac:dyDescent="0.25">
      <c r="A3714">
        <v>3708</v>
      </c>
      <c r="B3714" s="3" t="s">
        <v>3705</v>
      </c>
      <c r="C3714" s="3" t="s">
        <v>7818</v>
      </c>
      <c r="D3714" s="6">
        <v>700</v>
      </c>
      <c r="E3714" s="8">
        <v>2100</v>
      </c>
      <c r="F3714" t="s">
        <v>8218</v>
      </c>
      <c r="G3714" t="s">
        <v>8223</v>
      </c>
      <c r="H3714" t="s">
        <v>8245</v>
      </c>
      <c r="I3714">
        <v>1404444286</v>
      </c>
      <c r="J3714">
        <v>1403234686</v>
      </c>
      <c r="K3714" t="b">
        <v>0</v>
      </c>
      <c r="L3714">
        <v>39</v>
      </c>
      <c r="M3714" t="b">
        <v>1</v>
      </c>
      <c r="N3714" t="s">
        <v>8269</v>
      </c>
      <c r="O3714" s="10" t="s">
        <v>8312</v>
      </c>
      <c r="P3714" t="s">
        <v>8313</v>
      </c>
      <c r="Q3714" s="15">
        <f t="shared" ref="Q3714:Q3777" si="174">(((J3714/60)/60)/24)+DATE(1970,1,1)</f>
        <v>41810.142199074071</v>
      </c>
      <c r="R3714" s="17">
        <f t="shared" ref="R3714:R3777" si="175">(((I3714/60)/60)/24)+DATE(1970,1,1)</f>
        <v>41824.142199074071</v>
      </c>
      <c r="S3714">
        <f t="shared" ref="S3714:S3777" si="176">YEAR(Q:Q)</f>
        <v>2014</v>
      </c>
    </row>
    <row r="3715" spans="1:19" ht="45" x14ac:dyDescent="0.25">
      <c r="A3715">
        <v>3709</v>
      </c>
      <c r="B3715" s="3" t="s">
        <v>3706</v>
      </c>
      <c r="C3715" s="3" t="s">
        <v>7819</v>
      </c>
      <c r="D3715" s="6">
        <v>1000</v>
      </c>
      <c r="E3715" s="8">
        <v>1082.5</v>
      </c>
      <c r="F3715" t="s">
        <v>8218</v>
      </c>
      <c r="G3715" t="s">
        <v>8224</v>
      </c>
      <c r="H3715" t="s">
        <v>8246</v>
      </c>
      <c r="I3715">
        <v>1403715546</v>
      </c>
      <c r="J3715">
        <v>1401123546</v>
      </c>
      <c r="K3715" t="b">
        <v>0</v>
      </c>
      <c r="L3715">
        <v>35</v>
      </c>
      <c r="M3715" t="b">
        <v>1</v>
      </c>
      <c r="N3715" t="s">
        <v>8269</v>
      </c>
      <c r="O3715" s="10" t="s">
        <v>8312</v>
      </c>
      <c r="P3715" t="s">
        <v>8313</v>
      </c>
      <c r="Q3715" s="15">
        <f t="shared" si="174"/>
        <v>41785.707708333335</v>
      </c>
      <c r="R3715" s="17">
        <f t="shared" si="175"/>
        <v>41815.707708333335</v>
      </c>
      <c r="S3715">
        <f t="shared" si="176"/>
        <v>2014</v>
      </c>
    </row>
    <row r="3716" spans="1:19" ht="30" x14ac:dyDescent="0.25">
      <c r="A3716">
        <v>3710</v>
      </c>
      <c r="B3716" s="3" t="s">
        <v>3707</v>
      </c>
      <c r="C3716" s="3" t="s">
        <v>7820</v>
      </c>
      <c r="D3716" s="6">
        <v>1300</v>
      </c>
      <c r="E3716" s="8">
        <v>1835</v>
      </c>
      <c r="F3716" t="s">
        <v>8218</v>
      </c>
      <c r="G3716" t="s">
        <v>8223</v>
      </c>
      <c r="H3716" t="s">
        <v>8245</v>
      </c>
      <c r="I3716">
        <v>1428068988</v>
      </c>
      <c r="J3716">
        <v>1425908988</v>
      </c>
      <c r="K3716" t="b">
        <v>0</v>
      </c>
      <c r="L3716">
        <v>27</v>
      </c>
      <c r="M3716" t="b">
        <v>1</v>
      </c>
      <c r="N3716" t="s">
        <v>8269</v>
      </c>
      <c r="O3716" s="10" t="s">
        <v>8312</v>
      </c>
      <c r="P3716" t="s">
        <v>8313</v>
      </c>
      <c r="Q3716" s="15">
        <f t="shared" si="174"/>
        <v>42072.576249999998</v>
      </c>
      <c r="R3716" s="17">
        <f t="shared" si="175"/>
        <v>42097.576249999998</v>
      </c>
      <c r="S3716">
        <f t="shared" si="176"/>
        <v>2015</v>
      </c>
    </row>
    <row r="3717" spans="1:19" ht="30" x14ac:dyDescent="0.25">
      <c r="A3717">
        <v>3711</v>
      </c>
      <c r="B3717" s="3" t="s">
        <v>3708</v>
      </c>
      <c r="C3717" s="3" t="s">
        <v>7821</v>
      </c>
      <c r="D3717" s="6">
        <v>500</v>
      </c>
      <c r="E3717" s="8">
        <v>570</v>
      </c>
      <c r="F3717" t="s">
        <v>8218</v>
      </c>
      <c r="G3717" t="s">
        <v>8223</v>
      </c>
      <c r="H3717" t="s">
        <v>8245</v>
      </c>
      <c r="I3717">
        <v>1402848000</v>
      </c>
      <c r="J3717">
        <v>1400606573</v>
      </c>
      <c r="K3717" t="b">
        <v>0</v>
      </c>
      <c r="L3717">
        <v>21</v>
      </c>
      <c r="M3717" t="b">
        <v>1</v>
      </c>
      <c r="N3717" t="s">
        <v>8269</v>
      </c>
      <c r="O3717" s="10" t="s">
        <v>8312</v>
      </c>
      <c r="P3717" t="s">
        <v>8313</v>
      </c>
      <c r="Q3717" s="15">
        <f t="shared" si="174"/>
        <v>41779.724224537036</v>
      </c>
      <c r="R3717" s="17">
        <f t="shared" si="175"/>
        <v>41805.666666666664</v>
      </c>
      <c r="S3717">
        <f t="shared" si="176"/>
        <v>2014</v>
      </c>
    </row>
    <row r="3718" spans="1:19" ht="60" x14ac:dyDescent="0.25">
      <c r="A3718">
        <v>3712</v>
      </c>
      <c r="B3718" s="3" t="s">
        <v>3709</v>
      </c>
      <c r="C3718" s="3" t="s">
        <v>7822</v>
      </c>
      <c r="D3718" s="6">
        <v>7500</v>
      </c>
      <c r="E3718" s="8">
        <v>11530</v>
      </c>
      <c r="F3718" t="s">
        <v>8218</v>
      </c>
      <c r="G3718" t="s">
        <v>8223</v>
      </c>
      <c r="H3718" t="s">
        <v>8245</v>
      </c>
      <c r="I3718">
        <v>1433055540</v>
      </c>
      <c r="J3718">
        <v>1431230867</v>
      </c>
      <c r="K3718" t="b">
        <v>0</v>
      </c>
      <c r="L3718">
        <v>104</v>
      </c>
      <c r="M3718" t="b">
        <v>1</v>
      </c>
      <c r="N3718" t="s">
        <v>8269</v>
      </c>
      <c r="O3718" s="10" t="s">
        <v>8312</v>
      </c>
      <c r="P3718" t="s">
        <v>8313</v>
      </c>
      <c r="Q3718" s="15">
        <f t="shared" si="174"/>
        <v>42134.172071759262</v>
      </c>
      <c r="R3718" s="17">
        <f t="shared" si="175"/>
        <v>42155.290972222225</v>
      </c>
      <c r="S3718">
        <f t="shared" si="176"/>
        <v>2015</v>
      </c>
    </row>
    <row r="3719" spans="1:19" ht="45" x14ac:dyDescent="0.25">
      <c r="A3719">
        <v>3713</v>
      </c>
      <c r="B3719" s="3" t="s">
        <v>3710</v>
      </c>
      <c r="C3719" s="3" t="s">
        <v>7823</v>
      </c>
      <c r="D3719" s="6">
        <v>2000</v>
      </c>
      <c r="E3719" s="8">
        <v>2030</v>
      </c>
      <c r="F3719" t="s">
        <v>8218</v>
      </c>
      <c r="G3719" t="s">
        <v>8223</v>
      </c>
      <c r="H3719" t="s">
        <v>8245</v>
      </c>
      <c r="I3719">
        <v>1465062166</v>
      </c>
      <c r="J3719">
        <v>1463334166</v>
      </c>
      <c r="K3719" t="b">
        <v>0</v>
      </c>
      <c r="L3719">
        <v>19</v>
      </c>
      <c r="M3719" t="b">
        <v>1</v>
      </c>
      <c r="N3719" t="s">
        <v>8269</v>
      </c>
      <c r="O3719" s="10" t="s">
        <v>8312</v>
      </c>
      <c r="P3719" t="s">
        <v>8313</v>
      </c>
      <c r="Q3719" s="15">
        <f t="shared" si="174"/>
        <v>42505.738032407404</v>
      </c>
      <c r="R3719" s="17">
        <f t="shared" si="175"/>
        <v>42525.738032407404</v>
      </c>
      <c r="S3719">
        <f t="shared" si="176"/>
        <v>2016</v>
      </c>
    </row>
    <row r="3720" spans="1:19" ht="60" x14ac:dyDescent="0.25">
      <c r="A3720">
        <v>3714</v>
      </c>
      <c r="B3720" s="3" t="s">
        <v>3711</v>
      </c>
      <c r="C3720" s="3" t="s">
        <v>7824</v>
      </c>
      <c r="D3720" s="6">
        <v>10000</v>
      </c>
      <c r="E3720" s="8">
        <v>10235</v>
      </c>
      <c r="F3720" t="s">
        <v>8218</v>
      </c>
      <c r="G3720" t="s">
        <v>8223</v>
      </c>
      <c r="H3720" t="s">
        <v>8245</v>
      </c>
      <c r="I3720">
        <v>1432612740</v>
      </c>
      <c r="J3720">
        <v>1429881667</v>
      </c>
      <c r="K3720" t="b">
        <v>0</v>
      </c>
      <c r="L3720">
        <v>97</v>
      </c>
      <c r="M3720" t="b">
        <v>1</v>
      </c>
      <c r="N3720" t="s">
        <v>8269</v>
      </c>
      <c r="O3720" s="10" t="s">
        <v>8312</v>
      </c>
      <c r="P3720" t="s">
        <v>8313</v>
      </c>
      <c r="Q3720" s="15">
        <f t="shared" si="174"/>
        <v>42118.556331018524</v>
      </c>
      <c r="R3720" s="17">
        <f t="shared" si="175"/>
        <v>42150.165972222225</v>
      </c>
      <c r="S3720">
        <f t="shared" si="176"/>
        <v>2015</v>
      </c>
    </row>
    <row r="3721" spans="1:19" ht="60" x14ac:dyDescent="0.25">
      <c r="A3721">
        <v>3715</v>
      </c>
      <c r="B3721" s="3" t="s">
        <v>3712</v>
      </c>
      <c r="C3721" s="3" t="s">
        <v>7825</v>
      </c>
      <c r="D3721" s="6">
        <v>3500</v>
      </c>
      <c r="E3721" s="8">
        <v>3590</v>
      </c>
      <c r="F3721" t="s">
        <v>8218</v>
      </c>
      <c r="G3721" t="s">
        <v>8224</v>
      </c>
      <c r="H3721" t="s">
        <v>8246</v>
      </c>
      <c r="I3721">
        <v>1427806320</v>
      </c>
      <c r="J3721">
        <v>1422834819</v>
      </c>
      <c r="K3721" t="b">
        <v>0</v>
      </c>
      <c r="L3721">
        <v>27</v>
      </c>
      <c r="M3721" t="b">
        <v>1</v>
      </c>
      <c r="N3721" t="s">
        <v>8269</v>
      </c>
      <c r="O3721" s="10" t="s">
        <v>8312</v>
      </c>
      <c r="P3721" t="s">
        <v>8313</v>
      </c>
      <c r="Q3721" s="15">
        <f t="shared" si="174"/>
        <v>42036.995590277773</v>
      </c>
      <c r="R3721" s="17">
        <f t="shared" si="175"/>
        <v>42094.536111111112</v>
      </c>
      <c r="S3721">
        <f t="shared" si="176"/>
        <v>2015</v>
      </c>
    </row>
    <row r="3722" spans="1:19" ht="45" x14ac:dyDescent="0.25">
      <c r="A3722">
        <v>3716</v>
      </c>
      <c r="B3722" s="3" t="s">
        <v>3713</v>
      </c>
      <c r="C3722" s="3" t="s">
        <v>7826</v>
      </c>
      <c r="D3722" s="6">
        <v>800</v>
      </c>
      <c r="E3722" s="8">
        <v>1246</v>
      </c>
      <c r="F3722" t="s">
        <v>8218</v>
      </c>
      <c r="G3722" t="s">
        <v>8223</v>
      </c>
      <c r="H3722" t="s">
        <v>8245</v>
      </c>
      <c r="I3722">
        <v>1453411109</v>
      </c>
      <c r="J3722">
        <v>1450819109</v>
      </c>
      <c r="K3722" t="b">
        <v>0</v>
      </c>
      <c r="L3722">
        <v>24</v>
      </c>
      <c r="M3722" t="b">
        <v>1</v>
      </c>
      <c r="N3722" t="s">
        <v>8269</v>
      </c>
      <c r="O3722" s="10" t="s">
        <v>8312</v>
      </c>
      <c r="P3722" t="s">
        <v>8313</v>
      </c>
      <c r="Q3722" s="15">
        <f t="shared" si="174"/>
        <v>42360.887835648144</v>
      </c>
      <c r="R3722" s="17">
        <f t="shared" si="175"/>
        <v>42390.887835648144</v>
      </c>
      <c r="S3722">
        <f t="shared" si="176"/>
        <v>2015</v>
      </c>
    </row>
    <row r="3723" spans="1:19" ht="45" x14ac:dyDescent="0.25">
      <c r="A3723">
        <v>3717</v>
      </c>
      <c r="B3723" s="3" t="s">
        <v>3714</v>
      </c>
      <c r="C3723" s="3" t="s">
        <v>7827</v>
      </c>
      <c r="D3723" s="6">
        <v>4000</v>
      </c>
      <c r="E3723" s="8">
        <v>4030</v>
      </c>
      <c r="F3723" t="s">
        <v>8218</v>
      </c>
      <c r="G3723" t="s">
        <v>8224</v>
      </c>
      <c r="H3723" t="s">
        <v>8246</v>
      </c>
      <c r="I3723">
        <v>1431204449</v>
      </c>
      <c r="J3723">
        <v>1428526049</v>
      </c>
      <c r="K3723" t="b">
        <v>0</v>
      </c>
      <c r="L3723">
        <v>13</v>
      </c>
      <c r="M3723" t="b">
        <v>1</v>
      </c>
      <c r="N3723" t="s">
        <v>8269</v>
      </c>
      <c r="O3723" s="10" t="s">
        <v>8312</v>
      </c>
      <c r="P3723" t="s">
        <v>8313</v>
      </c>
      <c r="Q3723" s="15">
        <f t="shared" si="174"/>
        <v>42102.866307870368</v>
      </c>
      <c r="R3723" s="17">
        <f t="shared" si="175"/>
        <v>42133.866307870368</v>
      </c>
      <c r="S3723">
        <f t="shared" si="176"/>
        <v>2015</v>
      </c>
    </row>
    <row r="3724" spans="1:19" ht="45" x14ac:dyDescent="0.25">
      <c r="A3724">
        <v>3718</v>
      </c>
      <c r="B3724" s="3" t="s">
        <v>3715</v>
      </c>
      <c r="C3724" s="3" t="s">
        <v>7828</v>
      </c>
      <c r="D3724" s="6">
        <v>500</v>
      </c>
      <c r="E3724" s="8">
        <v>1197</v>
      </c>
      <c r="F3724" t="s">
        <v>8218</v>
      </c>
      <c r="G3724" t="s">
        <v>8224</v>
      </c>
      <c r="H3724" t="s">
        <v>8246</v>
      </c>
      <c r="I3724">
        <v>1425057075</v>
      </c>
      <c r="J3724">
        <v>1422465075</v>
      </c>
      <c r="K3724" t="b">
        <v>0</v>
      </c>
      <c r="L3724">
        <v>46</v>
      </c>
      <c r="M3724" t="b">
        <v>1</v>
      </c>
      <c r="N3724" t="s">
        <v>8269</v>
      </c>
      <c r="O3724" s="10" t="s">
        <v>8312</v>
      </c>
      <c r="P3724" t="s">
        <v>8313</v>
      </c>
      <c r="Q3724" s="15">
        <f t="shared" si="174"/>
        <v>42032.716145833328</v>
      </c>
      <c r="R3724" s="17">
        <f t="shared" si="175"/>
        <v>42062.716145833328</v>
      </c>
      <c r="S3724">
        <f t="shared" si="176"/>
        <v>2015</v>
      </c>
    </row>
    <row r="3725" spans="1:19" ht="30" x14ac:dyDescent="0.25">
      <c r="A3725">
        <v>3719</v>
      </c>
      <c r="B3725" s="3" t="s">
        <v>3716</v>
      </c>
      <c r="C3725" s="3" t="s">
        <v>7829</v>
      </c>
      <c r="D3725" s="6">
        <v>200</v>
      </c>
      <c r="E3725" s="8">
        <v>420</v>
      </c>
      <c r="F3725" t="s">
        <v>8218</v>
      </c>
      <c r="G3725" t="s">
        <v>8224</v>
      </c>
      <c r="H3725" t="s">
        <v>8246</v>
      </c>
      <c r="I3725">
        <v>1434994266</v>
      </c>
      <c r="J3725">
        <v>1432402266</v>
      </c>
      <c r="K3725" t="b">
        <v>0</v>
      </c>
      <c r="L3725">
        <v>4</v>
      </c>
      <c r="M3725" t="b">
        <v>1</v>
      </c>
      <c r="N3725" t="s">
        <v>8269</v>
      </c>
      <c r="O3725" s="10" t="s">
        <v>8312</v>
      </c>
      <c r="P3725" t="s">
        <v>8313</v>
      </c>
      <c r="Q3725" s="15">
        <f t="shared" si="174"/>
        <v>42147.729930555557</v>
      </c>
      <c r="R3725" s="17">
        <f t="shared" si="175"/>
        <v>42177.729930555557</v>
      </c>
      <c r="S3725">
        <f t="shared" si="176"/>
        <v>2015</v>
      </c>
    </row>
    <row r="3726" spans="1:19" ht="30" x14ac:dyDescent="0.25">
      <c r="A3726">
        <v>3720</v>
      </c>
      <c r="B3726" s="3" t="s">
        <v>3717</v>
      </c>
      <c r="C3726" s="3" t="s">
        <v>7830</v>
      </c>
      <c r="D3726" s="6">
        <v>3300</v>
      </c>
      <c r="E3726" s="8">
        <v>3449</v>
      </c>
      <c r="F3726" t="s">
        <v>8218</v>
      </c>
      <c r="G3726" t="s">
        <v>8223</v>
      </c>
      <c r="H3726" t="s">
        <v>8245</v>
      </c>
      <c r="I3726">
        <v>1435881006</v>
      </c>
      <c r="J3726">
        <v>1433980206</v>
      </c>
      <c r="K3726" t="b">
        <v>0</v>
      </c>
      <c r="L3726">
        <v>40</v>
      </c>
      <c r="M3726" t="b">
        <v>1</v>
      </c>
      <c r="N3726" t="s">
        <v>8269</v>
      </c>
      <c r="O3726" s="10" t="s">
        <v>8312</v>
      </c>
      <c r="P3726" t="s">
        <v>8313</v>
      </c>
      <c r="Q3726" s="15">
        <f t="shared" si="174"/>
        <v>42165.993125000001</v>
      </c>
      <c r="R3726" s="17">
        <f t="shared" si="175"/>
        <v>42187.993125000001</v>
      </c>
      <c r="S3726">
        <f t="shared" si="176"/>
        <v>2015</v>
      </c>
    </row>
    <row r="3727" spans="1:19" ht="60" x14ac:dyDescent="0.25">
      <c r="A3727">
        <v>3721</v>
      </c>
      <c r="B3727" s="3" t="s">
        <v>3718</v>
      </c>
      <c r="C3727" s="3" t="s">
        <v>7831</v>
      </c>
      <c r="D3727" s="6">
        <v>5000</v>
      </c>
      <c r="E3727" s="8">
        <v>5040</v>
      </c>
      <c r="F3727" t="s">
        <v>8218</v>
      </c>
      <c r="G3727" t="s">
        <v>8223</v>
      </c>
      <c r="H3727" t="s">
        <v>8245</v>
      </c>
      <c r="I3727">
        <v>1415230084</v>
      </c>
      <c r="J3727">
        <v>1413412084</v>
      </c>
      <c r="K3727" t="b">
        <v>0</v>
      </c>
      <c r="L3727">
        <v>44</v>
      </c>
      <c r="M3727" t="b">
        <v>1</v>
      </c>
      <c r="N3727" t="s">
        <v>8269</v>
      </c>
      <c r="O3727" s="10" t="s">
        <v>8312</v>
      </c>
      <c r="P3727" t="s">
        <v>8313</v>
      </c>
      <c r="Q3727" s="15">
        <f t="shared" si="174"/>
        <v>41927.936157407406</v>
      </c>
      <c r="R3727" s="17">
        <f t="shared" si="175"/>
        <v>41948.977824074071</v>
      </c>
      <c r="S3727">
        <f t="shared" si="176"/>
        <v>2014</v>
      </c>
    </row>
    <row r="3728" spans="1:19" ht="60" x14ac:dyDescent="0.25">
      <c r="A3728">
        <v>3722</v>
      </c>
      <c r="B3728" s="3" t="s">
        <v>3719</v>
      </c>
      <c r="C3728" s="3" t="s">
        <v>7832</v>
      </c>
      <c r="D3728" s="6">
        <v>1500</v>
      </c>
      <c r="E3728" s="8">
        <v>1668</v>
      </c>
      <c r="F3728" t="s">
        <v>8218</v>
      </c>
      <c r="G3728" t="s">
        <v>8228</v>
      </c>
      <c r="H3728" t="s">
        <v>8250</v>
      </c>
      <c r="I3728">
        <v>1455231540</v>
      </c>
      <c r="J3728">
        <v>1452614847</v>
      </c>
      <c r="K3728" t="b">
        <v>0</v>
      </c>
      <c r="L3728">
        <v>35</v>
      </c>
      <c r="M3728" t="b">
        <v>1</v>
      </c>
      <c r="N3728" t="s">
        <v>8269</v>
      </c>
      <c r="O3728" s="10" t="s">
        <v>8312</v>
      </c>
      <c r="P3728" t="s">
        <v>8313</v>
      </c>
      <c r="Q3728" s="15">
        <f t="shared" si="174"/>
        <v>42381.671840277777</v>
      </c>
      <c r="R3728" s="17">
        <f t="shared" si="175"/>
        <v>42411.957638888889</v>
      </c>
      <c r="S3728">
        <f t="shared" si="176"/>
        <v>2016</v>
      </c>
    </row>
    <row r="3729" spans="1:19" ht="30" x14ac:dyDescent="0.25">
      <c r="A3729">
        <v>3723</v>
      </c>
      <c r="B3729" s="3" t="s">
        <v>3720</v>
      </c>
      <c r="C3729" s="3" t="s">
        <v>7833</v>
      </c>
      <c r="D3729" s="6">
        <v>4500</v>
      </c>
      <c r="E3729" s="8">
        <v>4592</v>
      </c>
      <c r="F3729" t="s">
        <v>8218</v>
      </c>
      <c r="G3729" t="s">
        <v>8224</v>
      </c>
      <c r="H3729" t="s">
        <v>8246</v>
      </c>
      <c r="I3729">
        <v>1417374262</v>
      </c>
      <c r="J3729">
        <v>1414778662</v>
      </c>
      <c r="K3729" t="b">
        <v>0</v>
      </c>
      <c r="L3729">
        <v>63</v>
      </c>
      <c r="M3729" t="b">
        <v>1</v>
      </c>
      <c r="N3729" t="s">
        <v>8269</v>
      </c>
      <c r="O3729" s="10" t="s">
        <v>8312</v>
      </c>
      <c r="P3729" t="s">
        <v>8313</v>
      </c>
      <c r="Q3729" s="15">
        <f t="shared" si="174"/>
        <v>41943.753032407411</v>
      </c>
      <c r="R3729" s="17">
        <f t="shared" si="175"/>
        <v>41973.794699074075</v>
      </c>
      <c r="S3729">
        <f t="shared" si="176"/>
        <v>2014</v>
      </c>
    </row>
    <row r="3730" spans="1:19" ht="60" x14ac:dyDescent="0.25">
      <c r="A3730">
        <v>3724</v>
      </c>
      <c r="B3730" s="3" t="s">
        <v>3721</v>
      </c>
      <c r="C3730" s="3" t="s">
        <v>7834</v>
      </c>
      <c r="D3730" s="6">
        <v>4300</v>
      </c>
      <c r="E3730" s="8">
        <v>4409.55</v>
      </c>
      <c r="F3730" t="s">
        <v>8218</v>
      </c>
      <c r="G3730" t="s">
        <v>8224</v>
      </c>
      <c r="H3730" t="s">
        <v>8246</v>
      </c>
      <c r="I3730">
        <v>1462402800</v>
      </c>
      <c r="J3730">
        <v>1459856860</v>
      </c>
      <c r="K3730" t="b">
        <v>0</v>
      </c>
      <c r="L3730">
        <v>89</v>
      </c>
      <c r="M3730" t="b">
        <v>1</v>
      </c>
      <c r="N3730" t="s">
        <v>8269</v>
      </c>
      <c r="O3730" s="10" t="s">
        <v>8312</v>
      </c>
      <c r="P3730" t="s">
        <v>8313</v>
      </c>
      <c r="Q3730" s="15">
        <f t="shared" si="174"/>
        <v>42465.491435185191</v>
      </c>
      <c r="R3730" s="17">
        <f t="shared" si="175"/>
        <v>42494.958333333328</v>
      </c>
      <c r="S3730">
        <f t="shared" si="176"/>
        <v>2016</v>
      </c>
    </row>
    <row r="3731" spans="1:19" ht="60" x14ac:dyDescent="0.25">
      <c r="A3731">
        <v>3725</v>
      </c>
      <c r="B3731" s="3" t="s">
        <v>3722</v>
      </c>
      <c r="C3731" s="3" t="s">
        <v>7835</v>
      </c>
      <c r="D3731" s="6">
        <v>300</v>
      </c>
      <c r="E3731" s="8">
        <v>381</v>
      </c>
      <c r="F3731" t="s">
        <v>8218</v>
      </c>
      <c r="G3731" t="s">
        <v>8224</v>
      </c>
      <c r="H3731" t="s">
        <v>8246</v>
      </c>
      <c r="I3731">
        <v>1455831000</v>
      </c>
      <c r="J3731">
        <v>1454366467</v>
      </c>
      <c r="K3731" t="b">
        <v>0</v>
      </c>
      <c r="L3731">
        <v>15</v>
      </c>
      <c r="M3731" t="b">
        <v>1</v>
      </c>
      <c r="N3731" t="s">
        <v>8269</v>
      </c>
      <c r="O3731" s="10" t="s">
        <v>8312</v>
      </c>
      <c r="P3731" t="s">
        <v>8313</v>
      </c>
      <c r="Q3731" s="15">
        <f t="shared" si="174"/>
        <v>42401.945219907408</v>
      </c>
      <c r="R3731" s="17">
        <f t="shared" si="175"/>
        <v>42418.895833333328</v>
      </c>
      <c r="S3731">
        <f t="shared" si="176"/>
        <v>2016</v>
      </c>
    </row>
    <row r="3732" spans="1:19" ht="45" x14ac:dyDescent="0.25">
      <c r="A3732">
        <v>3726</v>
      </c>
      <c r="B3732" s="3" t="s">
        <v>3723</v>
      </c>
      <c r="C3732" s="3" t="s">
        <v>7836</v>
      </c>
      <c r="D3732" s="6">
        <v>850</v>
      </c>
      <c r="E3732" s="8">
        <v>2879</v>
      </c>
      <c r="F3732" t="s">
        <v>8218</v>
      </c>
      <c r="G3732" t="s">
        <v>8223</v>
      </c>
      <c r="H3732" t="s">
        <v>8245</v>
      </c>
      <c r="I3732">
        <v>1461963600</v>
      </c>
      <c r="J3732">
        <v>1459567371</v>
      </c>
      <c r="K3732" t="b">
        <v>0</v>
      </c>
      <c r="L3732">
        <v>46</v>
      </c>
      <c r="M3732" t="b">
        <v>1</v>
      </c>
      <c r="N3732" t="s">
        <v>8269</v>
      </c>
      <c r="O3732" s="10" t="s">
        <v>8312</v>
      </c>
      <c r="P3732" t="s">
        <v>8313</v>
      </c>
      <c r="Q3732" s="15">
        <f t="shared" si="174"/>
        <v>42462.140868055561</v>
      </c>
      <c r="R3732" s="17">
        <f t="shared" si="175"/>
        <v>42489.875</v>
      </c>
      <c r="S3732">
        <f t="shared" si="176"/>
        <v>2016</v>
      </c>
    </row>
    <row r="3733" spans="1:19" ht="45" x14ac:dyDescent="0.25">
      <c r="A3733">
        <v>3727</v>
      </c>
      <c r="B3733" s="3" t="s">
        <v>3724</v>
      </c>
      <c r="C3733" s="3" t="s">
        <v>7837</v>
      </c>
      <c r="D3733" s="6">
        <v>2000</v>
      </c>
      <c r="E3733" s="8">
        <v>2015</v>
      </c>
      <c r="F3733" t="s">
        <v>8218</v>
      </c>
      <c r="G3733" t="s">
        <v>8223</v>
      </c>
      <c r="H3733" t="s">
        <v>8245</v>
      </c>
      <c r="I3733">
        <v>1476939300</v>
      </c>
      <c r="J3733">
        <v>1474273294</v>
      </c>
      <c r="K3733" t="b">
        <v>0</v>
      </c>
      <c r="L3733">
        <v>33</v>
      </c>
      <c r="M3733" t="b">
        <v>1</v>
      </c>
      <c r="N3733" t="s">
        <v>8269</v>
      </c>
      <c r="O3733" s="10" t="s">
        <v>8312</v>
      </c>
      <c r="P3733" t="s">
        <v>8313</v>
      </c>
      <c r="Q3733" s="15">
        <f t="shared" si="174"/>
        <v>42632.348310185189</v>
      </c>
      <c r="R3733" s="17">
        <f t="shared" si="175"/>
        <v>42663.204861111109</v>
      </c>
      <c r="S3733">
        <f t="shared" si="176"/>
        <v>2016</v>
      </c>
    </row>
    <row r="3734" spans="1:19" ht="45" x14ac:dyDescent="0.25">
      <c r="A3734">
        <v>3808</v>
      </c>
      <c r="B3734" s="3" t="s">
        <v>3805</v>
      </c>
      <c r="C3734" s="3" t="s">
        <v>7918</v>
      </c>
      <c r="D3734" s="6">
        <v>1000</v>
      </c>
      <c r="E3734" s="8">
        <v>1000</v>
      </c>
      <c r="F3734" t="s">
        <v>8218</v>
      </c>
      <c r="G3734" t="s">
        <v>8224</v>
      </c>
      <c r="H3734" t="s">
        <v>8246</v>
      </c>
      <c r="I3734">
        <v>1429955619</v>
      </c>
      <c r="J3734">
        <v>1424775219</v>
      </c>
      <c r="K3734" t="b">
        <v>0</v>
      </c>
      <c r="L3734">
        <v>24</v>
      </c>
      <c r="M3734" t="b">
        <v>1</v>
      </c>
      <c r="N3734" t="s">
        <v>8269</v>
      </c>
      <c r="O3734" s="10" t="s">
        <v>8312</v>
      </c>
      <c r="P3734" t="s">
        <v>8313</v>
      </c>
      <c r="Q3734" s="15">
        <f t="shared" si="174"/>
        <v>42059.453923611116</v>
      </c>
      <c r="R3734" s="17">
        <f t="shared" si="175"/>
        <v>42119.412256944444</v>
      </c>
      <c r="S3734">
        <f t="shared" si="176"/>
        <v>2015</v>
      </c>
    </row>
    <row r="3735" spans="1:19" ht="60" x14ac:dyDescent="0.25">
      <c r="A3735">
        <v>3809</v>
      </c>
      <c r="B3735" s="3" t="s">
        <v>3806</v>
      </c>
      <c r="C3735" s="3" t="s">
        <v>7919</v>
      </c>
      <c r="D3735" s="6">
        <v>2000</v>
      </c>
      <c r="E3735" s="8">
        <v>2025</v>
      </c>
      <c r="F3735" t="s">
        <v>8218</v>
      </c>
      <c r="G3735" t="s">
        <v>8224</v>
      </c>
      <c r="H3735" t="s">
        <v>8246</v>
      </c>
      <c r="I3735">
        <v>1406761200</v>
      </c>
      <c r="J3735">
        <v>1402403907</v>
      </c>
      <c r="K3735" t="b">
        <v>0</v>
      </c>
      <c r="L3735">
        <v>38</v>
      </c>
      <c r="M3735" t="b">
        <v>1</v>
      </c>
      <c r="N3735" t="s">
        <v>8269</v>
      </c>
      <c r="O3735" s="10" t="s">
        <v>8312</v>
      </c>
      <c r="P3735" t="s">
        <v>8313</v>
      </c>
      <c r="Q3735" s="15">
        <f t="shared" si="174"/>
        <v>41800.526701388888</v>
      </c>
      <c r="R3735" s="17">
        <f t="shared" si="175"/>
        <v>41850.958333333336</v>
      </c>
      <c r="S3735">
        <f t="shared" si="176"/>
        <v>2014</v>
      </c>
    </row>
    <row r="3736" spans="1:19" ht="60" x14ac:dyDescent="0.25">
      <c r="A3736">
        <v>3810</v>
      </c>
      <c r="B3736" s="3" t="s">
        <v>3807</v>
      </c>
      <c r="C3736" s="3" t="s">
        <v>7920</v>
      </c>
      <c r="D3736" s="6">
        <v>1500</v>
      </c>
      <c r="E3736" s="8">
        <v>1826</v>
      </c>
      <c r="F3736" t="s">
        <v>8218</v>
      </c>
      <c r="G3736" t="s">
        <v>8223</v>
      </c>
      <c r="H3736" t="s">
        <v>8245</v>
      </c>
      <c r="I3736">
        <v>1426965758</v>
      </c>
      <c r="J3736">
        <v>1424377358</v>
      </c>
      <c r="K3736" t="b">
        <v>0</v>
      </c>
      <c r="L3736">
        <v>26</v>
      </c>
      <c r="M3736" t="b">
        <v>1</v>
      </c>
      <c r="N3736" t="s">
        <v>8269</v>
      </c>
      <c r="O3736" s="10" t="s">
        <v>8312</v>
      </c>
      <c r="P3736" t="s">
        <v>8313</v>
      </c>
      <c r="Q3736" s="15">
        <f t="shared" si="174"/>
        <v>42054.849050925928</v>
      </c>
      <c r="R3736" s="17">
        <f t="shared" si="175"/>
        <v>42084.807384259257</v>
      </c>
      <c r="S3736">
        <f t="shared" si="176"/>
        <v>2015</v>
      </c>
    </row>
    <row r="3737" spans="1:19" ht="60" x14ac:dyDescent="0.25">
      <c r="A3737">
        <v>3811</v>
      </c>
      <c r="B3737" s="3" t="s">
        <v>3808</v>
      </c>
      <c r="C3737" s="3" t="s">
        <v>7921</v>
      </c>
      <c r="D3737" s="6">
        <v>250</v>
      </c>
      <c r="E3737" s="8">
        <v>825</v>
      </c>
      <c r="F3737" t="s">
        <v>8218</v>
      </c>
      <c r="G3737" t="s">
        <v>8224</v>
      </c>
      <c r="H3737" t="s">
        <v>8246</v>
      </c>
      <c r="I3737">
        <v>1464692400</v>
      </c>
      <c r="J3737">
        <v>1461769373</v>
      </c>
      <c r="K3737" t="b">
        <v>0</v>
      </c>
      <c r="L3737">
        <v>19</v>
      </c>
      <c r="M3737" t="b">
        <v>1</v>
      </c>
      <c r="N3737" t="s">
        <v>8269</v>
      </c>
      <c r="O3737" s="10" t="s">
        <v>8312</v>
      </c>
      <c r="P3737" t="s">
        <v>8313</v>
      </c>
      <c r="Q3737" s="15">
        <f t="shared" si="174"/>
        <v>42487.62700231481</v>
      </c>
      <c r="R3737" s="17">
        <f t="shared" si="175"/>
        <v>42521.458333333328</v>
      </c>
      <c r="S3737">
        <f t="shared" si="176"/>
        <v>2016</v>
      </c>
    </row>
    <row r="3738" spans="1:19" ht="60" x14ac:dyDescent="0.25">
      <c r="A3738">
        <v>3812</v>
      </c>
      <c r="B3738" s="3" t="s">
        <v>3809</v>
      </c>
      <c r="C3738" s="3" t="s">
        <v>7922</v>
      </c>
      <c r="D3738" s="6">
        <v>2000</v>
      </c>
      <c r="E3738" s="8">
        <v>2191</v>
      </c>
      <c r="F3738" t="s">
        <v>8218</v>
      </c>
      <c r="G3738" t="s">
        <v>8228</v>
      </c>
      <c r="H3738" t="s">
        <v>8250</v>
      </c>
      <c r="I3738">
        <v>1433131140</v>
      </c>
      <c r="J3738">
        <v>1429120908</v>
      </c>
      <c r="K3738" t="b">
        <v>0</v>
      </c>
      <c r="L3738">
        <v>11</v>
      </c>
      <c r="M3738" t="b">
        <v>1</v>
      </c>
      <c r="N3738" t="s">
        <v>8269</v>
      </c>
      <c r="O3738" s="10" t="s">
        <v>8312</v>
      </c>
      <c r="P3738" t="s">
        <v>8313</v>
      </c>
      <c r="Q3738" s="15">
        <f t="shared" si="174"/>
        <v>42109.751250000001</v>
      </c>
      <c r="R3738" s="17">
        <f t="shared" si="175"/>
        <v>42156.165972222225</v>
      </c>
      <c r="S3738">
        <f t="shared" si="176"/>
        <v>2015</v>
      </c>
    </row>
    <row r="3739" spans="1:19" ht="60" x14ac:dyDescent="0.25">
      <c r="A3739">
        <v>3813</v>
      </c>
      <c r="B3739" s="3" t="s">
        <v>3810</v>
      </c>
      <c r="C3739" s="3" t="s">
        <v>7923</v>
      </c>
      <c r="D3739" s="6">
        <v>2100</v>
      </c>
      <c r="E3739" s="8">
        <v>2119.9899999999998</v>
      </c>
      <c r="F3739" t="s">
        <v>8218</v>
      </c>
      <c r="G3739" t="s">
        <v>8223</v>
      </c>
      <c r="H3739" t="s">
        <v>8245</v>
      </c>
      <c r="I3739">
        <v>1465940580</v>
      </c>
      <c r="J3739">
        <v>1462603021</v>
      </c>
      <c r="K3739" t="b">
        <v>0</v>
      </c>
      <c r="L3739">
        <v>27</v>
      </c>
      <c r="M3739" t="b">
        <v>1</v>
      </c>
      <c r="N3739" t="s">
        <v>8269</v>
      </c>
      <c r="O3739" s="10" t="s">
        <v>8312</v>
      </c>
      <c r="P3739" t="s">
        <v>8313</v>
      </c>
      <c r="Q3739" s="15">
        <f t="shared" si="174"/>
        <v>42497.275706018518</v>
      </c>
      <c r="R3739" s="17">
        <f t="shared" si="175"/>
        <v>42535.904861111107</v>
      </c>
      <c r="S3739">
        <f t="shared" si="176"/>
        <v>2016</v>
      </c>
    </row>
    <row r="3740" spans="1:19" ht="60" x14ac:dyDescent="0.25">
      <c r="A3740">
        <v>3814</v>
      </c>
      <c r="B3740" s="3" t="s">
        <v>3811</v>
      </c>
      <c r="C3740" s="3" t="s">
        <v>7924</v>
      </c>
      <c r="D3740" s="6">
        <v>1500</v>
      </c>
      <c r="E3740" s="8">
        <v>2102</v>
      </c>
      <c r="F3740" t="s">
        <v>8218</v>
      </c>
      <c r="G3740" t="s">
        <v>8223</v>
      </c>
      <c r="H3740" t="s">
        <v>8245</v>
      </c>
      <c r="I3740">
        <v>1427860740</v>
      </c>
      <c r="J3740">
        <v>1424727712</v>
      </c>
      <c r="K3740" t="b">
        <v>0</v>
      </c>
      <c r="L3740">
        <v>34</v>
      </c>
      <c r="M3740" t="b">
        <v>1</v>
      </c>
      <c r="N3740" t="s">
        <v>8269</v>
      </c>
      <c r="O3740" s="10" t="s">
        <v>8312</v>
      </c>
      <c r="P3740" t="s">
        <v>8313</v>
      </c>
      <c r="Q3740" s="15">
        <f t="shared" si="174"/>
        <v>42058.904074074075</v>
      </c>
      <c r="R3740" s="17">
        <f t="shared" si="175"/>
        <v>42095.165972222225</v>
      </c>
      <c r="S3740">
        <f t="shared" si="176"/>
        <v>2015</v>
      </c>
    </row>
    <row r="3741" spans="1:19" ht="30" x14ac:dyDescent="0.25">
      <c r="A3741">
        <v>3815</v>
      </c>
      <c r="B3741" s="3" t="s">
        <v>3812</v>
      </c>
      <c r="C3741" s="3" t="s">
        <v>7925</v>
      </c>
      <c r="D3741" s="6">
        <v>1000</v>
      </c>
      <c r="E3741" s="8">
        <v>1000.01</v>
      </c>
      <c r="F3741" t="s">
        <v>8218</v>
      </c>
      <c r="G3741" t="s">
        <v>8224</v>
      </c>
      <c r="H3741" t="s">
        <v>8246</v>
      </c>
      <c r="I3741">
        <v>1440111600</v>
      </c>
      <c r="J3741">
        <v>1437545657</v>
      </c>
      <c r="K3741" t="b">
        <v>0</v>
      </c>
      <c r="L3741">
        <v>20</v>
      </c>
      <c r="M3741" t="b">
        <v>1</v>
      </c>
      <c r="N3741" t="s">
        <v>8269</v>
      </c>
      <c r="O3741" s="10" t="s">
        <v>8312</v>
      </c>
      <c r="P3741" t="s">
        <v>8313</v>
      </c>
      <c r="Q3741" s="15">
        <f t="shared" si="174"/>
        <v>42207.259918981479</v>
      </c>
      <c r="R3741" s="17">
        <f t="shared" si="175"/>
        <v>42236.958333333328</v>
      </c>
      <c r="S3741">
        <f t="shared" si="176"/>
        <v>2015</v>
      </c>
    </row>
    <row r="3742" spans="1:19" ht="60" x14ac:dyDescent="0.25">
      <c r="A3742">
        <v>3816</v>
      </c>
      <c r="B3742" s="3" t="s">
        <v>3813</v>
      </c>
      <c r="C3742" s="3" t="s">
        <v>7926</v>
      </c>
      <c r="D3742" s="6">
        <v>1500</v>
      </c>
      <c r="E3742" s="8">
        <v>1788.57</v>
      </c>
      <c r="F3742" t="s">
        <v>8218</v>
      </c>
      <c r="G3742" t="s">
        <v>8223</v>
      </c>
      <c r="H3742" t="s">
        <v>8245</v>
      </c>
      <c r="I3742">
        <v>1405614823</v>
      </c>
      <c r="J3742">
        <v>1403022823</v>
      </c>
      <c r="K3742" t="b">
        <v>0</v>
      </c>
      <c r="L3742">
        <v>37</v>
      </c>
      <c r="M3742" t="b">
        <v>1</v>
      </c>
      <c r="N3742" t="s">
        <v>8269</v>
      </c>
      <c r="O3742" s="10" t="s">
        <v>8312</v>
      </c>
      <c r="P3742" t="s">
        <v>8313</v>
      </c>
      <c r="Q3742" s="15">
        <f t="shared" si="174"/>
        <v>41807.690081018518</v>
      </c>
      <c r="R3742" s="17">
        <f t="shared" si="175"/>
        <v>41837.690081018518</v>
      </c>
      <c r="S3742">
        <f t="shared" si="176"/>
        <v>2014</v>
      </c>
    </row>
    <row r="3743" spans="1:19" ht="60" x14ac:dyDescent="0.25">
      <c r="A3743">
        <v>3817</v>
      </c>
      <c r="B3743" s="3" t="s">
        <v>3814</v>
      </c>
      <c r="C3743" s="3" t="s">
        <v>7927</v>
      </c>
      <c r="D3743" s="6">
        <v>2000</v>
      </c>
      <c r="E3743" s="8">
        <v>2145</v>
      </c>
      <c r="F3743" t="s">
        <v>8218</v>
      </c>
      <c r="G3743" t="s">
        <v>8223</v>
      </c>
      <c r="H3743" t="s">
        <v>8245</v>
      </c>
      <c r="I3743">
        <v>1445659140</v>
      </c>
      <c r="J3743">
        <v>1444236216</v>
      </c>
      <c r="K3743" t="b">
        <v>0</v>
      </c>
      <c r="L3743">
        <v>20</v>
      </c>
      <c r="M3743" t="b">
        <v>1</v>
      </c>
      <c r="N3743" t="s">
        <v>8269</v>
      </c>
      <c r="O3743" s="10" t="s">
        <v>8312</v>
      </c>
      <c r="P3743" t="s">
        <v>8313</v>
      </c>
      <c r="Q3743" s="15">
        <f t="shared" si="174"/>
        <v>42284.69694444444</v>
      </c>
      <c r="R3743" s="17">
        <f t="shared" si="175"/>
        <v>42301.165972222225</v>
      </c>
      <c r="S3743">
        <f t="shared" si="176"/>
        <v>2015</v>
      </c>
    </row>
    <row r="3744" spans="1:19" ht="45" x14ac:dyDescent="0.25">
      <c r="A3744">
        <v>3818</v>
      </c>
      <c r="B3744" s="3" t="s">
        <v>3815</v>
      </c>
      <c r="C3744" s="3" t="s">
        <v>7928</v>
      </c>
      <c r="D3744" s="6">
        <v>250</v>
      </c>
      <c r="E3744" s="8">
        <v>570</v>
      </c>
      <c r="F3744" t="s">
        <v>8218</v>
      </c>
      <c r="G3744" t="s">
        <v>8223</v>
      </c>
      <c r="H3744" t="s">
        <v>8245</v>
      </c>
      <c r="I3744">
        <v>1426187582</v>
      </c>
      <c r="J3744">
        <v>1423599182</v>
      </c>
      <c r="K3744" t="b">
        <v>0</v>
      </c>
      <c r="L3744">
        <v>10</v>
      </c>
      <c r="M3744" t="b">
        <v>1</v>
      </c>
      <c r="N3744" t="s">
        <v>8269</v>
      </c>
      <c r="O3744" s="10" t="s">
        <v>8312</v>
      </c>
      <c r="P3744" t="s">
        <v>8313</v>
      </c>
      <c r="Q3744" s="15">
        <f t="shared" si="174"/>
        <v>42045.84238425926</v>
      </c>
      <c r="R3744" s="17">
        <f t="shared" si="175"/>
        <v>42075.800717592589</v>
      </c>
      <c r="S3744">
        <f t="shared" si="176"/>
        <v>2015</v>
      </c>
    </row>
    <row r="3745" spans="1:19" ht="45" x14ac:dyDescent="0.25">
      <c r="A3745">
        <v>3819</v>
      </c>
      <c r="B3745" s="3" t="s">
        <v>3816</v>
      </c>
      <c r="C3745" s="3" t="s">
        <v>7817</v>
      </c>
      <c r="D3745" s="6">
        <v>1000</v>
      </c>
      <c r="E3745" s="8">
        <v>1064</v>
      </c>
      <c r="F3745" t="s">
        <v>8218</v>
      </c>
      <c r="G3745" t="s">
        <v>8223</v>
      </c>
      <c r="H3745" t="s">
        <v>8245</v>
      </c>
      <c r="I3745">
        <v>1437166920</v>
      </c>
      <c r="J3745">
        <v>1435554104</v>
      </c>
      <c r="K3745" t="b">
        <v>0</v>
      </c>
      <c r="L3745">
        <v>26</v>
      </c>
      <c r="M3745" t="b">
        <v>1</v>
      </c>
      <c r="N3745" t="s">
        <v>8269</v>
      </c>
      <c r="O3745" s="10" t="s">
        <v>8312</v>
      </c>
      <c r="P3745" t="s">
        <v>8313</v>
      </c>
      <c r="Q3745" s="15">
        <f t="shared" si="174"/>
        <v>42184.209537037037</v>
      </c>
      <c r="R3745" s="17">
        <f t="shared" si="175"/>
        <v>42202.876388888893</v>
      </c>
      <c r="S3745">
        <f t="shared" si="176"/>
        <v>2015</v>
      </c>
    </row>
    <row r="3746" spans="1:19" ht="45" x14ac:dyDescent="0.25">
      <c r="A3746">
        <v>3820</v>
      </c>
      <c r="B3746" s="3" t="s">
        <v>3817</v>
      </c>
      <c r="C3746" s="3" t="s">
        <v>7929</v>
      </c>
      <c r="D3746" s="6">
        <v>300</v>
      </c>
      <c r="E3746" s="8">
        <v>430</v>
      </c>
      <c r="F3746" t="s">
        <v>8218</v>
      </c>
      <c r="G3746" t="s">
        <v>8224</v>
      </c>
      <c r="H3746" t="s">
        <v>8246</v>
      </c>
      <c r="I3746">
        <v>1436110717</v>
      </c>
      <c r="J3746">
        <v>1433518717</v>
      </c>
      <c r="K3746" t="b">
        <v>0</v>
      </c>
      <c r="L3746">
        <v>20</v>
      </c>
      <c r="M3746" t="b">
        <v>1</v>
      </c>
      <c r="N3746" t="s">
        <v>8269</v>
      </c>
      <c r="O3746" s="10" t="s">
        <v>8312</v>
      </c>
      <c r="P3746" t="s">
        <v>8313</v>
      </c>
      <c r="Q3746" s="15">
        <f t="shared" si="174"/>
        <v>42160.651817129634</v>
      </c>
      <c r="R3746" s="17">
        <f t="shared" si="175"/>
        <v>42190.651817129634</v>
      </c>
      <c r="S3746">
        <f t="shared" si="176"/>
        <v>2015</v>
      </c>
    </row>
    <row r="3747" spans="1:19" ht="60" x14ac:dyDescent="0.25">
      <c r="A3747">
        <v>3821</v>
      </c>
      <c r="B3747" s="3" t="s">
        <v>3818</v>
      </c>
      <c r="C3747" s="3" t="s">
        <v>7930</v>
      </c>
      <c r="D3747" s="6">
        <v>3500</v>
      </c>
      <c r="E3747" s="8">
        <v>3659</v>
      </c>
      <c r="F3747" t="s">
        <v>8218</v>
      </c>
      <c r="G3747" t="s">
        <v>8223</v>
      </c>
      <c r="H3747" t="s">
        <v>8245</v>
      </c>
      <c r="I3747">
        <v>1451881207</v>
      </c>
      <c r="J3747">
        <v>1449116407</v>
      </c>
      <c r="K3747" t="b">
        <v>0</v>
      </c>
      <c r="L3747">
        <v>46</v>
      </c>
      <c r="M3747" t="b">
        <v>1</v>
      </c>
      <c r="N3747" t="s">
        <v>8269</v>
      </c>
      <c r="O3747" s="10" t="s">
        <v>8312</v>
      </c>
      <c r="P3747" t="s">
        <v>8313</v>
      </c>
      <c r="Q3747" s="15">
        <f t="shared" si="174"/>
        <v>42341.180636574078</v>
      </c>
      <c r="R3747" s="17">
        <f t="shared" si="175"/>
        <v>42373.180636574078</v>
      </c>
      <c r="S3747">
        <f t="shared" si="176"/>
        <v>2015</v>
      </c>
    </row>
    <row r="3748" spans="1:19" ht="60" x14ac:dyDescent="0.25">
      <c r="A3748">
        <v>3822</v>
      </c>
      <c r="B3748" s="3" t="s">
        <v>3819</v>
      </c>
      <c r="C3748" s="3" t="s">
        <v>7931</v>
      </c>
      <c r="D3748" s="6">
        <v>5000</v>
      </c>
      <c r="E3748" s="8">
        <v>5501</v>
      </c>
      <c r="F3748" t="s">
        <v>8218</v>
      </c>
      <c r="G3748" t="s">
        <v>8235</v>
      </c>
      <c r="H3748" t="s">
        <v>8248</v>
      </c>
      <c r="I3748">
        <v>1453244340</v>
      </c>
      <c r="J3748">
        <v>1448136417</v>
      </c>
      <c r="K3748" t="b">
        <v>0</v>
      </c>
      <c r="L3748">
        <v>76</v>
      </c>
      <c r="M3748" t="b">
        <v>1</v>
      </c>
      <c r="N3748" t="s">
        <v>8269</v>
      </c>
      <c r="O3748" s="10" t="s">
        <v>8312</v>
      </c>
      <c r="P3748" t="s">
        <v>8313</v>
      </c>
      <c r="Q3748" s="15">
        <f t="shared" si="174"/>
        <v>42329.838159722218</v>
      </c>
      <c r="R3748" s="17">
        <f t="shared" si="175"/>
        <v>42388.957638888889</v>
      </c>
      <c r="S3748">
        <f t="shared" si="176"/>
        <v>2015</v>
      </c>
    </row>
    <row r="3749" spans="1:19" ht="60" x14ac:dyDescent="0.25">
      <c r="A3749">
        <v>3823</v>
      </c>
      <c r="B3749" s="3" t="s">
        <v>3820</v>
      </c>
      <c r="C3749" s="3" t="s">
        <v>7932</v>
      </c>
      <c r="D3749" s="6">
        <v>2500</v>
      </c>
      <c r="E3749" s="8">
        <v>2650</v>
      </c>
      <c r="F3749" t="s">
        <v>8218</v>
      </c>
      <c r="G3749" t="s">
        <v>8223</v>
      </c>
      <c r="H3749" t="s">
        <v>8245</v>
      </c>
      <c r="I3749">
        <v>1437364740</v>
      </c>
      <c r="J3749">
        <v>1434405044</v>
      </c>
      <c r="K3749" t="b">
        <v>0</v>
      </c>
      <c r="L3749">
        <v>41</v>
      </c>
      <c r="M3749" t="b">
        <v>1</v>
      </c>
      <c r="N3749" t="s">
        <v>8269</v>
      </c>
      <c r="O3749" s="10" t="s">
        <v>8312</v>
      </c>
      <c r="P3749" t="s">
        <v>8313</v>
      </c>
      <c r="Q3749" s="15">
        <f t="shared" si="174"/>
        <v>42170.910231481481</v>
      </c>
      <c r="R3749" s="17">
        <f t="shared" si="175"/>
        <v>42205.165972222225</v>
      </c>
      <c r="S3749">
        <f t="shared" si="176"/>
        <v>2015</v>
      </c>
    </row>
    <row r="3750" spans="1:19" ht="60" x14ac:dyDescent="0.25">
      <c r="A3750">
        <v>3824</v>
      </c>
      <c r="B3750" s="3" t="s">
        <v>3821</v>
      </c>
      <c r="C3750" s="3" t="s">
        <v>7933</v>
      </c>
      <c r="D3750" s="6">
        <v>250</v>
      </c>
      <c r="E3750" s="8">
        <v>270</v>
      </c>
      <c r="F3750" t="s">
        <v>8218</v>
      </c>
      <c r="G3750" t="s">
        <v>8224</v>
      </c>
      <c r="H3750" t="s">
        <v>8246</v>
      </c>
      <c r="I3750">
        <v>1470058860</v>
      </c>
      <c r="J3750">
        <v>1469026903</v>
      </c>
      <c r="K3750" t="b">
        <v>0</v>
      </c>
      <c r="L3750">
        <v>7</v>
      </c>
      <c r="M3750" t="b">
        <v>1</v>
      </c>
      <c r="N3750" t="s">
        <v>8269</v>
      </c>
      <c r="O3750" s="10" t="s">
        <v>8312</v>
      </c>
      <c r="P3750" t="s">
        <v>8313</v>
      </c>
      <c r="Q3750" s="15">
        <f t="shared" si="174"/>
        <v>42571.626192129625</v>
      </c>
      <c r="R3750" s="17">
        <f t="shared" si="175"/>
        <v>42583.570138888885</v>
      </c>
      <c r="S3750">
        <f t="shared" si="176"/>
        <v>2016</v>
      </c>
    </row>
    <row r="3751" spans="1:19" ht="60" x14ac:dyDescent="0.25">
      <c r="A3751">
        <v>3825</v>
      </c>
      <c r="B3751" s="3" t="s">
        <v>3822</v>
      </c>
      <c r="C3751" s="3" t="s">
        <v>7934</v>
      </c>
      <c r="D3751" s="6">
        <v>5000</v>
      </c>
      <c r="E3751" s="8">
        <v>5271</v>
      </c>
      <c r="F3751" t="s">
        <v>8218</v>
      </c>
      <c r="G3751" t="s">
        <v>8223</v>
      </c>
      <c r="H3751" t="s">
        <v>8245</v>
      </c>
      <c r="I3751">
        <v>1434505214</v>
      </c>
      <c r="J3751">
        <v>1432690814</v>
      </c>
      <c r="K3751" t="b">
        <v>0</v>
      </c>
      <c r="L3751">
        <v>49</v>
      </c>
      <c r="M3751" t="b">
        <v>1</v>
      </c>
      <c r="N3751" t="s">
        <v>8269</v>
      </c>
      <c r="O3751" s="10" t="s">
        <v>8312</v>
      </c>
      <c r="P3751" t="s">
        <v>8313</v>
      </c>
      <c r="Q3751" s="15">
        <f t="shared" si="174"/>
        <v>42151.069606481484</v>
      </c>
      <c r="R3751" s="17">
        <f t="shared" si="175"/>
        <v>42172.069606481484</v>
      </c>
      <c r="S3751">
        <f t="shared" si="176"/>
        <v>2015</v>
      </c>
    </row>
    <row r="3752" spans="1:19" ht="45" x14ac:dyDescent="0.25">
      <c r="A3752">
        <v>3826</v>
      </c>
      <c r="B3752" s="3" t="s">
        <v>3823</v>
      </c>
      <c r="C3752" s="3" t="s">
        <v>7935</v>
      </c>
      <c r="D3752" s="6">
        <v>600</v>
      </c>
      <c r="E3752" s="8">
        <v>715</v>
      </c>
      <c r="F3752" t="s">
        <v>8218</v>
      </c>
      <c r="G3752" t="s">
        <v>8224</v>
      </c>
      <c r="H3752" t="s">
        <v>8246</v>
      </c>
      <c r="I3752">
        <v>1430993394</v>
      </c>
      <c r="J3752">
        <v>1428401394</v>
      </c>
      <c r="K3752" t="b">
        <v>0</v>
      </c>
      <c r="L3752">
        <v>26</v>
      </c>
      <c r="M3752" t="b">
        <v>1</v>
      </c>
      <c r="N3752" t="s">
        <v>8269</v>
      </c>
      <c r="O3752" s="10" t="s">
        <v>8312</v>
      </c>
      <c r="P3752" t="s">
        <v>8313</v>
      </c>
      <c r="Q3752" s="15">
        <f t="shared" si="174"/>
        <v>42101.423541666663</v>
      </c>
      <c r="R3752" s="17">
        <f t="shared" si="175"/>
        <v>42131.423541666663</v>
      </c>
      <c r="S3752">
        <f t="shared" si="176"/>
        <v>2015</v>
      </c>
    </row>
    <row r="3753" spans="1:19" ht="60" x14ac:dyDescent="0.25">
      <c r="A3753">
        <v>3827</v>
      </c>
      <c r="B3753" s="3" t="s">
        <v>3824</v>
      </c>
      <c r="C3753" s="3" t="s">
        <v>7936</v>
      </c>
      <c r="D3753" s="6">
        <v>3000</v>
      </c>
      <c r="E3753" s="8">
        <v>4580</v>
      </c>
      <c r="F3753" t="s">
        <v>8218</v>
      </c>
      <c r="G3753" t="s">
        <v>8224</v>
      </c>
      <c r="H3753" t="s">
        <v>8246</v>
      </c>
      <c r="I3753">
        <v>1427414400</v>
      </c>
      <c r="J3753">
        <v>1422656201</v>
      </c>
      <c r="K3753" t="b">
        <v>0</v>
      </c>
      <c r="L3753">
        <v>65</v>
      </c>
      <c r="M3753" t="b">
        <v>1</v>
      </c>
      <c r="N3753" t="s">
        <v>8269</v>
      </c>
      <c r="O3753" s="10" t="s">
        <v>8312</v>
      </c>
      <c r="P3753" t="s">
        <v>8313</v>
      </c>
      <c r="Q3753" s="15">
        <f t="shared" si="174"/>
        <v>42034.928252314814</v>
      </c>
      <c r="R3753" s="17">
        <f t="shared" si="175"/>
        <v>42090</v>
      </c>
      <c r="S3753">
        <f t="shared" si="176"/>
        <v>2015</v>
      </c>
    </row>
    <row r="3754" spans="1:19" ht="60" x14ac:dyDescent="0.25">
      <c r="A3754">
        <v>3828</v>
      </c>
      <c r="B3754" s="3" t="s">
        <v>3825</v>
      </c>
      <c r="C3754" s="3" t="s">
        <v>7937</v>
      </c>
      <c r="D3754" s="6">
        <v>5000</v>
      </c>
      <c r="E3754" s="8">
        <v>5000</v>
      </c>
      <c r="F3754" t="s">
        <v>8218</v>
      </c>
      <c r="G3754" t="s">
        <v>8223</v>
      </c>
      <c r="H3754" t="s">
        <v>8245</v>
      </c>
      <c r="I3754">
        <v>1420033187</v>
      </c>
      <c r="J3754">
        <v>1414845587</v>
      </c>
      <c r="K3754" t="b">
        <v>0</v>
      </c>
      <c r="L3754">
        <v>28</v>
      </c>
      <c r="M3754" t="b">
        <v>1</v>
      </c>
      <c r="N3754" t="s">
        <v>8269</v>
      </c>
      <c r="O3754" s="10" t="s">
        <v>8312</v>
      </c>
      <c r="P3754" t="s">
        <v>8313</v>
      </c>
      <c r="Q3754" s="15">
        <f t="shared" si="174"/>
        <v>41944.527627314819</v>
      </c>
      <c r="R3754" s="17">
        <f t="shared" si="175"/>
        <v>42004.569293981483</v>
      </c>
      <c r="S3754">
        <f t="shared" si="176"/>
        <v>2014</v>
      </c>
    </row>
    <row r="3755" spans="1:19" ht="60" x14ac:dyDescent="0.25">
      <c r="A3755">
        <v>3829</v>
      </c>
      <c r="B3755" s="3" t="s">
        <v>3826</v>
      </c>
      <c r="C3755" s="3" t="s">
        <v>7938</v>
      </c>
      <c r="D3755" s="6">
        <v>500</v>
      </c>
      <c r="E3755" s="8">
        <v>501</v>
      </c>
      <c r="F3755" t="s">
        <v>8218</v>
      </c>
      <c r="G3755" t="s">
        <v>8223</v>
      </c>
      <c r="H3755" t="s">
        <v>8245</v>
      </c>
      <c r="I3755">
        <v>1472676371</v>
      </c>
      <c r="J3755">
        <v>1470948371</v>
      </c>
      <c r="K3755" t="b">
        <v>0</v>
      </c>
      <c r="L3755">
        <v>8</v>
      </c>
      <c r="M3755" t="b">
        <v>1</v>
      </c>
      <c r="N3755" t="s">
        <v>8269</v>
      </c>
      <c r="O3755" s="10" t="s">
        <v>8312</v>
      </c>
      <c r="P3755" t="s">
        <v>8313</v>
      </c>
      <c r="Q3755" s="15">
        <f t="shared" si="174"/>
        <v>42593.865405092598</v>
      </c>
      <c r="R3755" s="17">
        <f t="shared" si="175"/>
        <v>42613.865405092598</v>
      </c>
      <c r="S3755">
        <f t="shared" si="176"/>
        <v>2016</v>
      </c>
    </row>
    <row r="3756" spans="1:19" ht="45" x14ac:dyDescent="0.25">
      <c r="A3756">
        <v>3830</v>
      </c>
      <c r="B3756" s="3" t="s">
        <v>3827</v>
      </c>
      <c r="C3756" s="3" t="s">
        <v>7939</v>
      </c>
      <c r="D3756" s="6">
        <v>100</v>
      </c>
      <c r="E3756" s="8">
        <v>225</v>
      </c>
      <c r="F3756" t="s">
        <v>8218</v>
      </c>
      <c r="G3756" t="s">
        <v>8223</v>
      </c>
      <c r="H3756" t="s">
        <v>8245</v>
      </c>
      <c r="I3756">
        <v>1464371211</v>
      </c>
      <c r="J3756">
        <v>1463161611</v>
      </c>
      <c r="K3756" t="b">
        <v>0</v>
      </c>
      <c r="L3756">
        <v>3</v>
      </c>
      <c r="M3756" t="b">
        <v>1</v>
      </c>
      <c r="N3756" t="s">
        <v>8269</v>
      </c>
      <c r="O3756" s="10" t="s">
        <v>8312</v>
      </c>
      <c r="P3756" t="s">
        <v>8313</v>
      </c>
      <c r="Q3756" s="15">
        <f t="shared" si="174"/>
        <v>42503.740868055553</v>
      </c>
      <c r="R3756" s="17">
        <f t="shared" si="175"/>
        <v>42517.740868055553</v>
      </c>
      <c r="S3756">
        <f t="shared" si="176"/>
        <v>2016</v>
      </c>
    </row>
    <row r="3757" spans="1:19" ht="60" x14ac:dyDescent="0.25">
      <c r="A3757">
        <v>3831</v>
      </c>
      <c r="B3757" s="3" t="s">
        <v>3828</v>
      </c>
      <c r="C3757" s="3" t="s">
        <v>7940</v>
      </c>
      <c r="D3757" s="6">
        <v>500</v>
      </c>
      <c r="E3757" s="8">
        <v>530.11</v>
      </c>
      <c r="F3757" t="s">
        <v>8218</v>
      </c>
      <c r="G3757" t="s">
        <v>8223</v>
      </c>
      <c r="H3757" t="s">
        <v>8245</v>
      </c>
      <c r="I3757">
        <v>1415222545</v>
      </c>
      <c r="J3757">
        <v>1413404545</v>
      </c>
      <c r="K3757" t="b">
        <v>0</v>
      </c>
      <c r="L3757">
        <v>9</v>
      </c>
      <c r="M3757" t="b">
        <v>1</v>
      </c>
      <c r="N3757" t="s">
        <v>8269</v>
      </c>
      <c r="O3757" s="10" t="s">
        <v>8312</v>
      </c>
      <c r="P3757" t="s">
        <v>8313</v>
      </c>
      <c r="Q3757" s="15">
        <f t="shared" si="174"/>
        <v>41927.848900462966</v>
      </c>
      <c r="R3757" s="17">
        <f t="shared" si="175"/>
        <v>41948.890567129631</v>
      </c>
      <c r="S3757">
        <f t="shared" si="176"/>
        <v>2014</v>
      </c>
    </row>
    <row r="3758" spans="1:19" ht="60" x14ac:dyDescent="0.25">
      <c r="A3758">
        <v>3832</v>
      </c>
      <c r="B3758" s="3" t="s">
        <v>3829</v>
      </c>
      <c r="C3758" s="3" t="s">
        <v>7941</v>
      </c>
      <c r="D3758" s="6">
        <v>1200</v>
      </c>
      <c r="E3758" s="8">
        <v>1256</v>
      </c>
      <c r="F3758" t="s">
        <v>8218</v>
      </c>
      <c r="G3758" t="s">
        <v>8223</v>
      </c>
      <c r="H3758" t="s">
        <v>8245</v>
      </c>
      <c r="I3758">
        <v>1455936335</v>
      </c>
      <c r="J3758">
        <v>1452048335</v>
      </c>
      <c r="K3758" t="b">
        <v>0</v>
      </c>
      <c r="L3758">
        <v>9</v>
      </c>
      <c r="M3758" t="b">
        <v>1</v>
      </c>
      <c r="N3758" t="s">
        <v>8269</v>
      </c>
      <c r="O3758" s="10" t="s">
        <v>8312</v>
      </c>
      <c r="P3758" t="s">
        <v>8313</v>
      </c>
      <c r="Q3758" s="15">
        <f t="shared" si="174"/>
        <v>42375.114988425921</v>
      </c>
      <c r="R3758" s="17">
        <f t="shared" si="175"/>
        <v>42420.114988425921</v>
      </c>
      <c r="S3758">
        <f t="shared" si="176"/>
        <v>2016</v>
      </c>
    </row>
    <row r="3759" spans="1:19" ht="60" x14ac:dyDescent="0.25">
      <c r="A3759">
        <v>3833</v>
      </c>
      <c r="B3759" s="3" t="s">
        <v>3830</v>
      </c>
      <c r="C3759" s="3" t="s">
        <v>7942</v>
      </c>
      <c r="D3759" s="6">
        <v>1200</v>
      </c>
      <c r="E3759" s="8">
        <v>1400</v>
      </c>
      <c r="F3759" t="s">
        <v>8218</v>
      </c>
      <c r="G3759" t="s">
        <v>8228</v>
      </c>
      <c r="H3759" t="s">
        <v>8250</v>
      </c>
      <c r="I3759">
        <v>1417460940</v>
      </c>
      <c r="J3759">
        <v>1416516972</v>
      </c>
      <c r="K3759" t="b">
        <v>0</v>
      </c>
      <c r="L3759">
        <v>20</v>
      </c>
      <c r="M3759" t="b">
        <v>1</v>
      </c>
      <c r="N3759" t="s">
        <v>8269</v>
      </c>
      <c r="O3759" s="10" t="s">
        <v>8312</v>
      </c>
      <c r="P3759" t="s">
        <v>8313</v>
      </c>
      <c r="Q3759" s="15">
        <f t="shared" si="174"/>
        <v>41963.872361111105</v>
      </c>
      <c r="R3759" s="17">
        <f t="shared" si="175"/>
        <v>41974.797916666663</v>
      </c>
      <c r="S3759">
        <f t="shared" si="176"/>
        <v>2014</v>
      </c>
    </row>
    <row r="3760" spans="1:19" ht="60" x14ac:dyDescent="0.25">
      <c r="A3760">
        <v>3834</v>
      </c>
      <c r="B3760" s="3" t="s">
        <v>3831</v>
      </c>
      <c r="C3760" s="3" t="s">
        <v>7943</v>
      </c>
      <c r="D3760" s="6">
        <v>3000</v>
      </c>
      <c r="E3760" s="8">
        <v>3271</v>
      </c>
      <c r="F3760" t="s">
        <v>8218</v>
      </c>
      <c r="G3760" t="s">
        <v>8224</v>
      </c>
      <c r="H3760" t="s">
        <v>8246</v>
      </c>
      <c r="I3760">
        <v>1434624067</v>
      </c>
      <c r="J3760">
        <v>1432032067</v>
      </c>
      <c r="K3760" t="b">
        <v>0</v>
      </c>
      <c r="L3760">
        <v>57</v>
      </c>
      <c r="M3760" t="b">
        <v>1</v>
      </c>
      <c r="N3760" t="s">
        <v>8269</v>
      </c>
      <c r="O3760" s="10" t="s">
        <v>8312</v>
      </c>
      <c r="P3760" t="s">
        <v>8313</v>
      </c>
      <c r="Q3760" s="15">
        <f t="shared" si="174"/>
        <v>42143.445219907408</v>
      </c>
      <c r="R3760" s="17">
        <f t="shared" si="175"/>
        <v>42173.445219907408</v>
      </c>
      <c r="S3760">
        <f t="shared" si="176"/>
        <v>2015</v>
      </c>
    </row>
    <row r="3761" spans="1:19" ht="60" x14ac:dyDescent="0.25">
      <c r="A3761">
        <v>3835</v>
      </c>
      <c r="B3761" s="3" t="s">
        <v>3832</v>
      </c>
      <c r="C3761" s="3" t="s">
        <v>7944</v>
      </c>
      <c r="D3761" s="6">
        <v>200</v>
      </c>
      <c r="E3761" s="8">
        <v>320</v>
      </c>
      <c r="F3761" t="s">
        <v>8218</v>
      </c>
      <c r="G3761" t="s">
        <v>8224</v>
      </c>
      <c r="H3761" t="s">
        <v>8246</v>
      </c>
      <c r="I3761">
        <v>1461278208</v>
      </c>
      <c r="J3761">
        <v>1459463808</v>
      </c>
      <c r="K3761" t="b">
        <v>0</v>
      </c>
      <c r="L3761">
        <v>8</v>
      </c>
      <c r="M3761" t="b">
        <v>1</v>
      </c>
      <c r="N3761" t="s">
        <v>8269</v>
      </c>
      <c r="O3761" s="10" t="s">
        <v>8312</v>
      </c>
      <c r="P3761" t="s">
        <v>8313</v>
      </c>
      <c r="Q3761" s="15">
        <f t="shared" si="174"/>
        <v>42460.94222222222</v>
      </c>
      <c r="R3761" s="17">
        <f t="shared" si="175"/>
        <v>42481.94222222222</v>
      </c>
      <c r="S3761">
        <f t="shared" si="176"/>
        <v>2016</v>
      </c>
    </row>
    <row r="3762" spans="1:19" ht="45" x14ac:dyDescent="0.25">
      <c r="A3762">
        <v>3836</v>
      </c>
      <c r="B3762" s="3" t="s">
        <v>3833</v>
      </c>
      <c r="C3762" s="3" t="s">
        <v>7945</v>
      </c>
      <c r="D3762" s="6">
        <v>800</v>
      </c>
      <c r="E3762" s="8">
        <v>900</v>
      </c>
      <c r="F3762" t="s">
        <v>8218</v>
      </c>
      <c r="G3762" t="s">
        <v>8223</v>
      </c>
      <c r="H3762" t="s">
        <v>8245</v>
      </c>
      <c r="I3762">
        <v>1470197340</v>
      </c>
      <c r="J3762">
        <v>1467497652</v>
      </c>
      <c r="K3762" t="b">
        <v>0</v>
      </c>
      <c r="L3762">
        <v>14</v>
      </c>
      <c r="M3762" t="b">
        <v>1</v>
      </c>
      <c r="N3762" t="s">
        <v>8269</v>
      </c>
      <c r="O3762" s="10" t="s">
        <v>8312</v>
      </c>
      <c r="P3762" t="s">
        <v>8313</v>
      </c>
      <c r="Q3762" s="15">
        <f t="shared" si="174"/>
        <v>42553.926527777774</v>
      </c>
      <c r="R3762" s="17">
        <f t="shared" si="175"/>
        <v>42585.172916666663</v>
      </c>
      <c r="S3762">
        <f t="shared" si="176"/>
        <v>2016</v>
      </c>
    </row>
    <row r="3763" spans="1:19" ht="30" x14ac:dyDescent="0.25">
      <c r="A3763">
        <v>3837</v>
      </c>
      <c r="B3763" s="3" t="s">
        <v>3834</v>
      </c>
      <c r="C3763" s="3" t="s">
        <v>7946</v>
      </c>
      <c r="D3763" s="6">
        <v>2000</v>
      </c>
      <c r="E3763" s="8">
        <v>2042</v>
      </c>
      <c r="F3763" t="s">
        <v>8218</v>
      </c>
      <c r="G3763" t="s">
        <v>8224</v>
      </c>
      <c r="H3763" t="s">
        <v>8246</v>
      </c>
      <c r="I3763">
        <v>1435947758</v>
      </c>
      <c r="J3763">
        <v>1432837358</v>
      </c>
      <c r="K3763" t="b">
        <v>0</v>
      </c>
      <c r="L3763">
        <v>17</v>
      </c>
      <c r="M3763" t="b">
        <v>1</v>
      </c>
      <c r="N3763" t="s">
        <v>8269</v>
      </c>
      <c r="O3763" s="10" t="s">
        <v>8312</v>
      </c>
      <c r="P3763" t="s">
        <v>8313</v>
      </c>
      <c r="Q3763" s="15">
        <f t="shared" si="174"/>
        <v>42152.765717592592</v>
      </c>
      <c r="R3763" s="17">
        <f t="shared" si="175"/>
        <v>42188.765717592592</v>
      </c>
      <c r="S3763">
        <f t="shared" si="176"/>
        <v>2015</v>
      </c>
    </row>
    <row r="3764" spans="1:19" ht="60" x14ac:dyDescent="0.25">
      <c r="A3764">
        <v>3838</v>
      </c>
      <c r="B3764" s="3" t="s">
        <v>3835</v>
      </c>
      <c r="C3764" s="3" t="s">
        <v>7947</v>
      </c>
      <c r="D3764" s="6">
        <v>100000</v>
      </c>
      <c r="E3764" s="8">
        <v>100824</v>
      </c>
      <c r="F3764" t="s">
        <v>8218</v>
      </c>
      <c r="G3764" t="s">
        <v>8234</v>
      </c>
      <c r="H3764" t="s">
        <v>8254</v>
      </c>
      <c r="I3764">
        <v>1432314209</v>
      </c>
      <c r="J3764">
        <v>1429722209</v>
      </c>
      <c r="K3764" t="b">
        <v>0</v>
      </c>
      <c r="L3764">
        <v>100</v>
      </c>
      <c r="M3764" t="b">
        <v>1</v>
      </c>
      <c r="N3764" t="s">
        <v>8269</v>
      </c>
      <c r="O3764" s="10" t="s">
        <v>8312</v>
      </c>
      <c r="P3764" t="s">
        <v>8313</v>
      </c>
      <c r="Q3764" s="15">
        <f t="shared" si="174"/>
        <v>42116.710752314815</v>
      </c>
      <c r="R3764" s="17">
        <f t="shared" si="175"/>
        <v>42146.710752314815</v>
      </c>
      <c r="S3764">
        <f t="shared" si="176"/>
        <v>2015</v>
      </c>
    </row>
    <row r="3765" spans="1:19" ht="60" x14ac:dyDescent="0.25">
      <c r="A3765">
        <v>3839</v>
      </c>
      <c r="B3765" s="3" t="s">
        <v>3836</v>
      </c>
      <c r="C3765" s="3" t="s">
        <v>7948</v>
      </c>
      <c r="D3765" s="6">
        <v>2000</v>
      </c>
      <c r="E3765" s="8">
        <v>2025</v>
      </c>
      <c r="F3765" t="s">
        <v>8218</v>
      </c>
      <c r="G3765" t="s">
        <v>8223</v>
      </c>
      <c r="H3765" t="s">
        <v>8245</v>
      </c>
      <c r="I3765">
        <v>1438226724</v>
      </c>
      <c r="J3765">
        <v>1433042724</v>
      </c>
      <c r="K3765" t="b">
        <v>0</v>
      </c>
      <c r="L3765">
        <v>32</v>
      </c>
      <c r="M3765" t="b">
        <v>1</v>
      </c>
      <c r="N3765" t="s">
        <v>8269</v>
      </c>
      <c r="O3765" s="10" t="s">
        <v>8312</v>
      </c>
      <c r="P3765" t="s">
        <v>8313</v>
      </c>
      <c r="Q3765" s="15">
        <f t="shared" si="174"/>
        <v>42155.142638888887</v>
      </c>
      <c r="R3765" s="17">
        <f t="shared" si="175"/>
        <v>42215.142638888887</v>
      </c>
      <c r="S3765">
        <f t="shared" si="176"/>
        <v>2015</v>
      </c>
    </row>
    <row r="3766" spans="1:19" ht="45" x14ac:dyDescent="0.25">
      <c r="A3766">
        <v>3840</v>
      </c>
      <c r="B3766" s="3" t="s">
        <v>3837</v>
      </c>
      <c r="C3766" s="3" t="s">
        <v>7949</v>
      </c>
      <c r="D3766" s="6">
        <v>1</v>
      </c>
      <c r="E3766" s="8">
        <v>65</v>
      </c>
      <c r="F3766" t="s">
        <v>8218</v>
      </c>
      <c r="G3766" t="s">
        <v>8224</v>
      </c>
      <c r="H3766" t="s">
        <v>8246</v>
      </c>
      <c r="I3766">
        <v>1459180229</v>
      </c>
      <c r="J3766">
        <v>1457023829</v>
      </c>
      <c r="K3766" t="b">
        <v>0</v>
      </c>
      <c r="L3766">
        <v>3</v>
      </c>
      <c r="M3766" t="b">
        <v>1</v>
      </c>
      <c r="N3766" t="s">
        <v>8269</v>
      </c>
      <c r="O3766" s="10" t="s">
        <v>8312</v>
      </c>
      <c r="P3766" t="s">
        <v>8313</v>
      </c>
      <c r="Q3766" s="15">
        <f t="shared" si="174"/>
        <v>42432.701724537037</v>
      </c>
      <c r="R3766" s="17">
        <f t="shared" si="175"/>
        <v>42457.660057870366</v>
      </c>
      <c r="S3766">
        <f t="shared" si="176"/>
        <v>2016</v>
      </c>
    </row>
    <row r="3767" spans="1:19" ht="60" x14ac:dyDescent="0.25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 s="10" t="s">
        <v>8305</v>
      </c>
      <c r="P3767" t="s">
        <v>8308</v>
      </c>
      <c r="Q3767" s="15">
        <f t="shared" si="174"/>
        <v>42616.049849537041</v>
      </c>
      <c r="R3767" s="17">
        <f t="shared" si="175"/>
        <v>42646.049849537041</v>
      </c>
      <c r="S3767">
        <f t="shared" si="176"/>
        <v>2016</v>
      </c>
    </row>
    <row r="3768" spans="1:19" ht="60" x14ac:dyDescent="0.25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 s="10" t="s">
        <v>8305</v>
      </c>
      <c r="P3768" t="s">
        <v>8308</v>
      </c>
      <c r="Q3768" s="15">
        <f t="shared" si="174"/>
        <v>42096.704976851848</v>
      </c>
      <c r="R3768" s="17">
        <f t="shared" si="175"/>
        <v>42112.427777777775</v>
      </c>
      <c r="S3768">
        <f t="shared" si="176"/>
        <v>2015</v>
      </c>
    </row>
    <row r="3769" spans="1:19" ht="45" x14ac:dyDescent="0.25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 s="10" t="s">
        <v>8305</v>
      </c>
      <c r="P3769" t="s">
        <v>8308</v>
      </c>
      <c r="Q3769" s="15">
        <f t="shared" si="174"/>
        <v>42593.431793981479</v>
      </c>
      <c r="R3769" s="17">
        <f t="shared" si="175"/>
        <v>42653.431793981479</v>
      </c>
      <c r="S3769">
        <f t="shared" si="176"/>
        <v>2016</v>
      </c>
    </row>
    <row r="3770" spans="1:19" ht="60" x14ac:dyDescent="0.25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 s="10" t="s">
        <v>8305</v>
      </c>
      <c r="P3770" t="s">
        <v>8308</v>
      </c>
      <c r="Q3770" s="15">
        <f t="shared" si="174"/>
        <v>41904.781990740739</v>
      </c>
      <c r="R3770" s="17">
        <f t="shared" si="175"/>
        <v>41940.916666666664</v>
      </c>
      <c r="S3770">
        <f t="shared" si="176"/>
        <v>2014</v>
      </c>
    </row>
    <row r="3771" spans="1:19" ht="45" x14ac:dyDescent="0.25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 s="10" t="s">
        <v>8305</v>
      </c>
      <c r="P3771" t="s">
        <v>8308</v>
      </c>
      <c r="Q3771" s="15">
        <f t="shared" si="174"/>
        <v>42114.928726851853</v>
      </c>
      <c r="R3771" s="17">
        <f t="shared" si="175"/>
        <v>42139.928726851853</v>
      </c>
      <c r="S3771">
        <f t="shared" si="176"/>
        <v>2015</v>
      </c>
    </row>
    <row r="3772" spans="1:19" ht="60" x14ac:dyDescent="0.25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 s="10" t="s">
        <v>8305</v>
      </c>
      <c r="P3772" t="s">
        <v>8308</v>
      </c>
      <c r="Q3772" s="15">
        <f t="shared" si="174"/>
        <v>42709.993981481486</v>
      </c>
      <c r="R3772" s="17">
        <f t="shared" si="175"/>
        <v>42769.993981481486</v>
      </c>
      <c r="S3772">
        <f t="shared" si="176"/>
        <v>2016</v>
      </c>
    </row>
    <row r="3773" spans="1:19" ht="60" x14ac:dyDescent="0.25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 s="10" t="s">
        <v>8305</v>
      </c>
      <c r="P3773" t="s">
        <v>8308</v>
      </c>
      <c r="Q3773" s="15">
        <f t="shared" si="174"/>
        <v>42135.589548611111</v>
      </c>
      <c r="R3773" s="17">
        <f t="shared" si="175"/>
        <v>42166.083333333328</v>
      </c>
      <c r="S3773">
        <f t="shared" si="176"/>
        <v>2015</v>
      </c>
    </row>
    <row r="3774" spans="1:19" ht="60" x14ac:dyDescent="0.25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 s="10" t="s">
        <v>8305</v>
      </c>
      <c r="P3774" t="s">
        <v>8308</v>
      </c>
      <c r="Q3774" s="15">
        <f t="shared" si="174"/>
        <v>42067.62431712963</v>
      </c>
      <c r="R3774" s="17">
        <f t="shared" si="175"/>
        <v>42097.582650462966</v>
      </c>
      <c r="S3774">
        <f t="shared" si="176"/>
        <v>2015</v>
      </c>
    </row>
    <row r="3775" spans="1:19" ht="30" x14ac:dyDescent="0.25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 s="10" t="s">
        <v>8305</v>
      </c>
      <c r="P3775" t="s">
        <v>8308</v>
      </c>
      <c r="Q3775" s="15">
        <f t="shared" si="174"/>
        <v>42628.22792824074</v>
      </c>
      <c r="R3775" s="17">
        <f t="shared" si="175"/>
        <v>42663.22792824074</v>
      </c>
      <c r="S3775">
        <f t="shared" si="176"/>
        <v>2016</v>
      </c>
    </row>
    <row r="3776" spans="1:19" ht="60" x14ac:dyDescent="0.25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 s="10" t="s">
        <v>8305</v>
      </c>
      <c r="P3776" t="s">
        <v>8308</v>
      </c>
      <c r="Q3776" s="15">
        <f t="shared" si="174"/>
        <v>41882.937303240738</v>
      </c>
      <c r="R3776" s="17">
        <f t="shared" si="175"/>
        <v>41942.937303240738</v>
      </c>
      <c r="S3776">
        <f t="shared" si="176"/>
        <v>2014</v>
      </c>
    </row>
    <row r="3777" spans="1:19" ht="60" x14ac:dyDescent="0.25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 s="10" t="s">
        <v>8305</v>
      </c>
      <c r="P3777" t="s">
        <v>8308</v>
      </c>
      <c r="Q3777" s="15">
        <f t="shared" si="174"/>
        <v>41778.915416666663</v>
      </c>
      <c r="R3777" s="17">
        <f t="shared" si="175"/>
        <v>41806.844444444447</v>
      </c>
      <c r="S3777">
        <f t="shared" si="176"/>
        <v>2014</v>
      </c>
    </row>
    <row r="3778" spans="1:19" ht="15.75" x14ac:dyDescent="0.25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 s="10" t="s">
        <v>8305</v>
      </c>
      <c r="P3778" t="s">
        <v>8308</v>
      </c>
      <c r="Q3778" s="15">
        <f t="shared" ref="Q3778:Q3841" si="177">(((J3778/60)/60)/24)+DATE(1970,1,1)</f>
        <v>42541.837511574078</v>
      </c>
      <c r="R3778" s="17">
        <f t="shared" ref="R3778:R3841" si="178">(((I3778/60)/60)/24)+DATE(1970,1,1)</f>
        <v>42557</v>
      </c>
      <c r="S3778">
        <f t="shared" ref="S3778:S3841" si="179">YEAR(Q:Q)</f>
        <v>2016</v>
      </c>
    </row>
    <row r="3779" spans="1:19" ht="60" x14ac:dyDescent="0.25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 s="10" t="s">
        <v>8305</v>
      </c>
      <c r="P3779" t="s">
        <v>8308</v>
      </c>
      <c r="Q3779" s="15">
        <f t="shared" si="177"/>
        <v>41905.812581018516</v>
      </c>
      <c r="R3779" s="17">
        <f t="shared" si="178"/>
        <v>41950.854247685187</v>
      </c>
      <c r="S3779">
        <f t="shared" si="179"/>
        <v>2014</v>
      </c>
    </row>
    <row r="3780" spans="1:19" ht="45" x14ac:dyDescent="0.25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 s="10" t="s">
        <v>8305</v>
      </c>
      <c r="P3780" t="s">
        <v>8308</v>
      </c>
      <c r="Q3780" s="15">
        <f t="shared" si="177"/>
        <v>42491.80768518518</v>
      </c>
      <c r="R3780" s="17">
        <f t="shared" si="178"/>
        <v>42521.729861111111</v>
      </c>
      <c r="S3780">
        <f t="shared" si="179"/>
        <v>2016</v>
      </c>
    </row>
    <row r="3781" spans="1:19" ht="30" x14ac:dyDescent="0.25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 s="10" t="s">
        <v>8305</v>
      </c>
      <c r="P3781" t="s">
        <v>8308</v>
      </c>
      <c r="Q3781" s="15">
        <f t="shared" si="177"/>
        <v>42221.909930555557</v>
      </c>
      <c r="R3781" s="17">
        <f t="shared" si="178"/>
        <v>42251.708333333328</v>
      </c>
      <c r="S3781">
        <f t="shared" si="179"/>
        <v>2015</v>
      </c>
    </row>
    <row r="3782" spans="1:19" ht="45" x14ac:dyDescent="0.25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 s="10" t="s">
        <v>8305</v>
      </c>
      <c r="P3782" t="s">
        <v>8308</v>
      </c>
      <c r="Q3782" s="15">
        <f t="shared" si="177"/>
        <v>41788.381909722222</v>
      </c>
      <c r="R3782" s="17">
        <f t="shared" si="178"/>
        <v>41821.791666666664</v>
      </c>
      <c r="S3782">
        <f t="shared" si="179"/>
        <v>2014</v>
      </c>
    </row>
    <row r="3783" spans="1:19" ht="60" x14ac:dyDescent="0.25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 s="10" t="s">
        <v>8305</v>
      </c>
      <c r="P3783" t="s">
        <v>8308</v>
      </c>
      <c r="Q3783" s="15">
        <f t="shared" si="177"/>
        <v>42096.410115740742</v>
      </c>
      <c r="R3783" s="17">
        <f t="shared" si="178"/>
        <v>42140.427777777775</v>
      </c>
      <c r="S3783">
        <f t="shared" si="179"/>
        <v>2015</v>
      </c>
    </row>
    <row r="3784" spans="1:19" ht="60" x14ac:dyDescent="0.25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 s="10" t="s">
        <v>8305</v>
      </c>
      <c r="P3784" t="s">
        <v>8308</v>
      </c>
      <c r="Q3784" s="15">
        <f t="shared" si="177"/>
        <v>42239.573993055557</v>
      </c>
      <c r="R3784" s="17">
        <f t="shared" si="178"/>
        <v>42289.573993055557</v>
      </c>
      <c r="S3784">
        <f t="shared" si="179"/>
        <v>2015</v>
      </c>
    </row>
    <row r="3785" spans="1:19" ht="60" x14ac:dyDescent="0.25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 s="10" t="s">
        <v>8305</v>
      </c>
      <c r="P3785" t="s">
        <v>8308</v>
      </c>
      <c r="Q3785" s="15">
        <f t="shared" si="177"/>
        <v>42186.257418981477</v>
      </c>
      <c r="R3785" s="17">
        <f t="shared" si="178"/>
        <v>42217.207638888889</v>
      </c>
      <c r="S3785">
        <f t="shared" si="179"/>
        <v>2015</v>
      </c>
    </row>
    <row r="3786" spans="1:19" ht="45" x14ac:dyDescent="0.25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 s="10" t="s">
        <v>8305</v>
      </c>
      <c r="P3786" t="s">
        <v>8308</v>
      </c>
      <c r="Q3786" s="15">
        <f t="shared" si="177"/>
        <v>42187.920972222222</v>
      </c>
      <c r="R3786" s="17">
        <f t="shared" si="178"/>
        <v>42197.920972222222</v>
      </c>
      <c r="S3786">
        <f t="shared" si="179"/>
        <v>2015</v>
      </c>
    </row>
    <row r="3787" spans="1:19" ht="60" x14ac:dyDescent="0.25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 s="10" t="s">
        <v>8305</v>
      </c>
      <c r="P3787" t="s">
        <v>8308</v>
      </c>
      <c r="Q3787" s="15">
        <f t="shared" si="177"/>
        <v>42053.198287037041</v>
      </c>
      <c r="R3787" s="17">
        <f t="shared" si="178"/>
        <v>42083.15662037037</v>
      </c>
      <c r="S3787">
        <f t="shared" si="179"/>
        <v>2015</v>
      </c>
    </row>
    <row r="3788" spans="1:19" ht="45" x14ac:dyDescent="0.25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 s="10" t="s">
        <v>8305</v>
      </c>
      <c r="P3788" t="s">
        <v>8308</v>
      </c>
      <c r="Q3788" s="15">
        <f t="shared" si="177"/>
        <v>42110.153043981481</v>
      </c>
      <c r="R3788" s="17">
        <f t="shared" si="178"/>
        <v>42155.153043981481</v>
      </c>
      <c r="S3788">
        <f t="shared" si="179"/>
        <v>2015</v>
      </c>
    </row>
    <row r="3789" spans="1:19" ht="60" x14ac:dyDescent="0.25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 s="10" t="s">
        <v>8305</v>
      </c>
      <c r="P3789" t="s">
        <v>8308</v>
      </c>
      <c r="Q3789" s="15">
        <f t="shared" si="177"/>
        <v>41938.893263888887</v>
      </c>
      <c r="R3789" s="17">
        <f t="shared" si="178"/>
        <v>41959.934930555552</v>
      </c>
      <c r="S3789">
        <f t="shared" si="179"/>
        <v>2014</v>
      </c>
    </row>
    <row r="3790" spans="1:19" ht="60" x14ac:dyDescent="0.25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 s="10" t="s">
        <v>8305</v>
      </c>
      <c r="P3790" t="s">
        <v>8308</v>
      </c>
      <c r="Q3790" s="15">
        <f t="shared" si="177"/>
        <v>42559.064143518524</v>
      </c>
      <c r="R3790" s="17">
        <f t="shared" si="178"/>
        <v>42616.246527777781</v>
      </c>
      <c r="S3790">
        <f t="shared" si="179"/>
        <v>2016</v>
      </c>
    </row>
    <row r="3791" spans="1:19" ht="45" x14ac:dyDescent="0.25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 s="10" t="s">
        <v>8305</v>
      </c>
      <c r="P3791" t="s">
        <v>8308</v>
      </c>
      <c r="Q3791" s="15">
        <f t="shared" si="177"/>
        <v>42047.762407407412</v>
      </c>
      <c r="R3791" s="17">
        <f t="shared" si="178"/>
        <v>42107.72074074074</v>
      </c>
      <c r="S3791">
        <f t="shared" si="179"/>
        <v>2015</v>
      </c>
    </row>
    <row r="3792" spans="1:19" ht="60" x14ac:dyDescent="0.25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 s="10" t="s">
        <v>8305</v>
      </c>
      <c r="P3792" t="s">
        <v>8308</v>
      </c>
      <c r="Q3792" s="15">
        <f t="shared" si="177"/>
        <v>42200.542268518519</v>
      </c>
      <c r="R3792" s="17">
        <f t="shared" si="178"/>
        <v>42227.542268518519</v>
      </c>
      <c r="S3792">
        <f t="shared" si="179"/>
        <v>2015</v>
      </c>
    </row>
    <row r="3793" spans="1:19" ht="60" x14ac:dyDescent="0.25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 s="10" t="s">
        <v>8305</v>
      </c>
      <c r="P3793" t="s">
        <v>8308</v>
      </c>
      <c r="Q3793" s="15">
        <f t="shared" si="177"/>
        <v>42693.016180555554</v>
      </c>
      <c r="R3793" s="17">
        <f t="shared" si="178"/>
        <v>42753.016180555554</v>
      </c>
      <c r="S3793">
        <f t="shared" si="179"/>
        <v>2016</v>
      </c>
    </row>
    <row r="3794" spans="1:19" ht="30" x14ac:dyDescent="0.25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 s="10" t="s">
        <v>8305</v>
      </c>
      <c r="P3794" t="s">
        <v>8308</v>
      </c>
      <c r="Q3794" s="15">
        <f t="shared" si="177"/>
        <v>41969.767824074079</v>
      </c>
      <c r="R3794" s="17">
        <f t="shared" si="178"/>
        <v>42012.762499999997</v>
      </c>
      <c r="S3794">
        <f t="shared" si="179"/>
        <v>2014</v>
      </c>
    </row>
    <row r="3795" spans="1:19" ht="60" x14ac:dyDescent="0.25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 s="10" t="s">
        <v>8305</v>
      </c>
      <c r="P3795" t="s">
        <v>8308</v>
      </c>
      <c r="Q3795" s="15">
        <f t="shared" si="177"/>
        <v>42397.281666666662</v>
      </c>
      <c r="R3795" s="17">
        <f t="shared" si="178"/>
        <v>42427.281666666662</v>
      </c>
      <c r="S3795">
        <f t="shared" si="179"/>
        <v>2016</v>
      </c>
    </row>
    <row r="3796" spans="1:19" ht="60" x14ac:dyDescent="0.25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 s="10" t="s">
        <v>8305</v>
      </c>
      <c r="P3796" t="s">
        <v>8308</v>
      </c>
      <c r="Q3796" s="15">
        <f t="shared" si="177"/>
        <v>41968.172106481477</v>
      </c>
      <c r="R3796" s="17">
        <f t="shared" si="178"/>
        <v>41998.333333333328</v>
      </c>
      <c r="S3796">
        <f t="shared" si="179"/>
        <v>2014</v>
      </c>
    </row>
    <row r="3797" spans="1:19" ht="45" x14ac:dyDescent="0.25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 s="10" t="s">
        <v>8305</v>
      </c>
      <c r="P3797" t="s">
        <v>8308</v>
      </c>
      <c r="Q3797" s="15">
        <f t="shared" si="177"/>
        <v>42090.161828703705</v>
      </c>
      <c r="R3797" s="17">
        <f t="shared" si="178"/>
        <v>42150.161828703705</v>
      </c>
      <c r="S3797">
        <f t="shared" si="179"/>
        <v>2015</v>
      </c>
    </row>
    <row r="3798" spans="1:19" ht="60" x14ac:dyDescent="0.25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 s="10" t="s">
        <v>8305</v>
      </c>
      <c r="P3798" t="s">
        <v>8308</v>
      </c>
      <c r="Q3798" s="15">
        <f t="shared" si="177"/>
        <v>42113.550821759258</v>
      </c>
      <c r="R3798" s="17">
        <f t="shared" si="178"/>
        <v>42173.550821759258</v>
      </c>
      <c r="S3798">
        <f t="shared" si="179"/>
        <v>2015</v>
      </c>
    </row>
    <row r="3799" spans="1:19" ht="30" x14ac:dyDescent="0.25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 s="10" t="s">
        <v>8305</v>
      </c>
      <c r="P3799" t="s">
        <v>8308</v>
      </c>
      <c r="Q3799" s="15">
        <f t="shared" si="177"/>
        <v>41875.077546296299</v>
      </c>
      <c r="R3799" s="17">
        <f t="shared" si="178"/>
        <v>41905.077546296299</v>
      </c>
      <c r="S3799">
        <f t="shared" si="179"/>
        <v>2014</v>
      </c>
    </row>
    <row r="3800" spans="1:19" ht="45" x14ac:dyDescent="0.25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 s="10" t="s">
        <v>8305</v>
      </c>
      <c r="P3800" t="s">
        <v>8308</v>
      </c>
      <c r="Q3800" s="15">
        <f t="shared" si="177"/>
        <v>41933.586157407408</v>
      </c>
      <c r="R3800" s="17">
        <f t="shared" si="178"/>
        <v>41975.627824074079</v>
      </c>
      <c r="S3800">
        <f t="shared" si="179"/>
        <v>2014</v>
      </c>
    </row>
    <row r="3801" spans="1:19" ht="45" x14ac:dyDescent="0.25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 s="10" t="s">
        <v>8305</v>
      </c>
      <c r="P3801" t="s">
        <v>8308</v>
      </c>
      <c r="Q3801" s="15">
        <f t="shared" si="177"/>
        <v>42115.547395833331</v>
      </c>
      <c r="R3801" s="17">
        <f t="shared" si="178"/>
        <v>42158.547395833331</v>
      </c>
      <c r="S3801">
        <f t="shared" si="179"/>
        <v>2015</v>
      </c>
    </row>
    <row r="3802" spans="1:19" ht="60" x14ac:dyDescent="0.25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 s="10" t="s">
        <v>8305</v>
      </c>
      <c r="P3802" t="s">
        <v>8308</v>
      </c>
      <c r="Q3802" s="15">
        <f t="shared" si="177"/>
        <v>42168.559432870374</v>
      </c>
      <c r="R3802" s="17">
        <f t="shared" si="178"/>
        <v>42208.559432870374</v>
      </c>
      <c r="S3802">
        <f t="shared" si="179"/>
        <v>2015</v>
      </c>
    </row>
    <row r="3803" spans="1:19" ht="60" x14ac:dyDescent="0.25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 s="10" t="s">
        <v>8305</v>
      </c>
      <c r="P3803" t="s">
        <v>8308</v>
      </c>
      <c r="Q3803" s="15">
        <f t="shared" si="177"/>
        <v>41794.124953703707</v>
      </c>
      <c r="R3803" s="17">
        <f t="shared" si="178"/>
        <v>41854.124953703707</v>
      </c>
      <c r="S3803">
        <f t="shared" si="179"/>
        <v>2014</v>
      </c>
    </row>
    <row r="3804" spans="1:19" ht="45" x14ac:dyDescent="0.25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 s="10" t="s">
        <v>8305</v>
      </c>
      <c r="P3804" t="s">
        <v>8308</v>
      </c>
      <c r="Q3804" s="15">
        <f t="shared" si="177"/>
        <v>42396.911712962959</v>
      </c>
      <c r="R3804" s="17">
        <f t="shared" si="178"/>
        <v>42426.911712962959</v>
      </c>
      <c r="S3804">
        <f t="shared" si="179"/>
        <v>2016</v>
      </c>
    </row>
    <row r="3805" spans="1:19" ht="60" x14ac:dyDescent="0.25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 s="10" t="s">
        <v>8305</v>
      </c>
      <c r="P3805" t="s">
        <v>8308</v>
      </c>
      <c r="Q3805" s="15">
        <f t="shared" si="177"/>
        <v>41904.07671296296</v>
      </c>
      <c r="R3805" s="17">
        <f t="shared" si="178"/>
        <v>41934.07671296296</v>
      </c>
      <c r="S3805">
        <f t="shared" si="179"/>
        <v>2014</v>
      </c>
    </row>
    <row r="3806" spans="1:19" ht="60" x14ac:dyDescent="0.25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 s="10" t="s">
        <v>8305</v>
      </c>
      <c r="P3806" t="s">
        <v>8308</v>
      </c>
      <c r="Q3806" s="15">
        <f t="shared" si="177"/>
        <v>42514.434548611112</v>
      </c>
      <c r="R3806" s="17">
        <f t="shared" si="178"/>
        <v>42554.434548611112</v>
      </c>
      <c r="S3806">
        <f t="shared" si="179"/>
        <v>2016</v>
      </c>
    </row>
    <row r="3807" spans="1:19" ht="30" x14ac:dyDescent="0.25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 s="10" t="s">
        <v>8314</v>
      </c>
      <c r="P3807" t="s">
        <v>8315</v>
      </c>
      <c r="Q3807" s="15">
        <f t="shared" si="177"/>
        <v>42073.798171296294</v>
      </c>
      <c r="R3807" s="17">
        <f t="shared" si="178"/>
        <v>42133.798171296294</v>
      </c>
      <c r="S3807">
        <f t="shared" si="179"/>
        <v>2015</v>
      </c>
    </row>
    <row r="3808" spans="1:19" ht="60" x14ac:dyDescent="0.25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 s="10" t="s">
        <v>8314</v>
      </c>
      <c r="P3808" t="s">
        <v>8315</v>
      </c>
      <c r="Q3808" s="15">
        <f t="shared" si="177"/>
        <v>41969.858090277776</v>
      </c>
      <c r="R3808" s="17">
        <f t="shared" si="178"/>
        <v>41999.858090277776</v>
      </c>
      <c r="S3808">
        <f t="shared" si="179"/>
        <v>2014</v>
      </c>
    </row>
    <row r="3809" spans="1:19" ht="45" x14ac:dyDescent="0.25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 s="10" t="s">
        <v>8314</v>
      </c>
      <c r="P3809" t="s">
        <v>8315</v>
      </c>
      <c r="Q3809" s="15">
        <f t="shared" si="177"/>
        <v>42143.79415509259</v>
      </c>
      <c r="R3809" s="17">
        <f t="shared" si="178"/>
        <v>42173.79415509259</v>
      </c>
      <c r="S3809">
        <f t="shared" si="179"/>
        <v>2015</v>
      </c>
    </row>
    <row r="3810" spans="1:19" ht="45" x14ac:dyDescent="0.25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 s="10" t="s">
        <v>8314</v>
      </c>
      <c r="P3810" t="s">
        <v>8315</v>
      </c>
      <c r="Q3810" s="15">
        <f t="shared" si="177"/>
        <v>41835.639155092591</v>
      </c>
      <c r="R3810" s="17">
        <f t="shared" si="178"/>
        <v>41865.639155092591</v>
      </c>
      <c r="S3810">
        <f t="shared" si="179"/>
        <v>2014</v>
      </c>
    </row>
    <row r="3811" spans="1:19" ht="60" x14ac:dyDescent="0.25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 s="10" t="s">
        <v>8314</v>
      </c>
      <c r="P3811" t="s">
        <v>8315</v>
      </c>
      <c r="Q3811" s="15">
        <f t="shared" si="177"/>
        <v>41849.035370370373</v>
      </c>
      <c r="R3811" s="17">
        <f t="shared" si="178"/>
        <v>41879.035370370373</v>
      </c>
      <c r="S3811">
        <f t="shared" si="179"/>
        <v>2014</v>
      </c>
    </row>
    <row r="3812" spans="1:19" ht="30" x14ac:dyDescent="0.25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 s="10" t="s">
        <v>8314</v>
      </c>
      <c r="P3812" t="s">
        <v>8315</v>
      </c>
      <c r="Q3812" s="15">
        <f t="shared" si="177"/>
        <v>42194.357731481476</v>
      </c>
      <c r="R3812" s="17">
        <f t="shared" si="178"/>
        <v>42239.357731481476</v>
      </c>
      <c r="S3812">
        <f t="shared" si="179"/>
        <v>2015</v>
      </c>
    </row>
    <row r="3813" spans="1:19" ht="60" x14ac:dyDescent="0.25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 s="10" t="s">
        <v>8314</v>
      </c>
      <c r="P3813" t="s">
        <v>8315</v>
      </c>
      <c r="Q3813" s="15">
        <f t="shared" si="177"/>
        <v>42102.650567129633</v>
      </c>
      <c r="R3813" s="17">
        <f t="shared" si="178"/>
        <v>42148.625</v>
      </c>
      <c r="S3813">
        <f t="shared" si="179"/>
        <v>2015</v>
      </c>
    </row>
    <row r="3814" spans="1:19" ht="60" x14ac:dyDescent="0.25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 s="10" t="s">
        <v>8314</v>
      </c>
      <c r="P3814" t="s">
        <v>8315</v>
      </c>
      <c r="Q3814" s="15">
        <f t="shared" si="177"/>
        <v>42300.825648148151</v>
      </c>
      <c r="R3814" s="17">
        <f t="shared" si="178"/>
        <v>42330.867314814815</v>
      </c>
      <c r="S3814">
        <f t="shared" si="179"/>
        <v>2015</v>
      </c>
    </row>
    <row r="3815" spans="1:19" ht="60" x14ac:dyDescent="0.25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 s="10" t="s">
        <v>8314</v>
      </c>
      <c r="P3815" t="s">
        <v>8315</v>
      </c>
      <c r="Q3815" s="15">
        <f t="shared" si="177"/>
        <v>42140.921064814815</v>
      </c>
      <c r="R3815" s="17">
        <f t="shared" si="178"/>
        <v>42170.921064814815</v>
      </c>
      <c r="S3815">
        <f t="shared" si="179"/>
        <v>2015</v>
      </c>
    </row>
    <row r="3816" spans="1:19" ht="60" x14ac:dyDescent="0.25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 s="10" t="s">
        <v>8314</v>
      </c>
      <c r="P3816" t="s">
        <v>8315</v>
      </c>
      <c r="Q3816" s="15">
        <f t="shared" si="177"/>
        <v>42307.034074074079</v>
      </c>
      <c r="R3816" s="17">
        <f t="shared" si="178"/>
        <v>42337.075740740736</v>
      </c>
      <c r="S3816">
        <f t="shared" si="179"/>
        <v>2015</v>
      </c>
    </row>
    <row r="3817" spans="1:19" ht="45" x14ac:dyDescent="0.25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 s="10" t="s">
        <v>8314</v>
      </c>
      <c r="P3817" t="s">
        <v>8315</v>
      </c>
      <c r="Q3817" s="15">
        <f t="shared" si="177"/>
        <v>42086.83085648148</v>
      </c>
      <c r="R3817" s="17">
        <f t="shared" si="178"/>
        <v>42116.83085648148</v>
      </c>
      <c r="S3817">
        <f t="shared" si="179"/>
        <v>2015</v>
      </c>
    </row>
    <row r="3818" spans="1:19" ht="60" x14ac:dyDescent="0.25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 s="10" t="s">
        <v>8314</v>
      </c>
      <c r="P3818" t="s">
        <v>8315</v>
      </c>
      <c r="Q3818" s="15">
        <f t="shared" si="177"/>
        <v>42328.560613425929</v>
      </c>
      <c r="R3818" s="17">
        <f t="shared" si="178"/>
        <v>42388.560613425929</v>
      </c>
      <c r="S3818">
        <f t="shared" si="179"/>
        <v>2015</v>
      </c>
    </row>
    <row r="3819" spans="1:19" ht="30" x14ac:dyDescent="0.25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 s="10" t="s">
        <v>8314</v>
      </c>
      <c r="P3819" t="s">
        <v>8315</v>
      </c>
      <c r="Q3819" s="15">
        <f t="shared" si="177"/>
        <v>42585.031782407401</v>
      </c>
      <c r="R3819" s="17">
        <f t="shared" si="178"/>
        <v>42615.031782407401</v>
      </c>
      <c r="S3819">
        <f t="shared" si="179"/>
        <v>2016</v>
      </c>
    </row>
    <row r="3820" spans="1:19" ht="60" x14ac:dyDescent="0.25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 s="10" t="s">
        <v>8314</v>
      </c>
      <c r="P3820" t="s">
        <v>8315</v>
      </c>
      <c r="Q3820" s="15">
        <f t="shared" si="177"/>
        <v>42247.496759259258</v>
      </c>
      <c r="R3820" s="17">
        <f t="shared" si="178"/>
        <v>42278.207638888889</v>
      </c>
      <c r="S3820">
        <f t="shared" si="179"/>
        <v>2015</v>
      </c>
    </row>
    <row r="3821" spans="1:19" ht="45" x14ac:dyDescent="0.25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 s="10" t="s">
        <v>8314</v>
      </c>
      <c r="P3821" t="s">
        <v>8315</v>
      </c>
      <c r="Q3821" s="15">
        <f t="shared" si="177"/>
        <v>42515.061805555553</v>
      </c>
      <c r="R3821" s="17">
        <f t="shared" si="178"/>
        <v>42545.061805555553</v>
      </c>
      <c r="S3821">
        <f t="shared" si="179"/>
        <v>2016</v>
      </c>
    </row>
    <row r="3822" spans="1:19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0" t="s">
        <v>8314</v>
      </c>
      <c r="P3822" t="s">
        <v>8315</v>
      </c>
      <c r="Q3822" s="15">
        <f t="shared" si="177"/>
        <v>42242.122210648144</v>
      </c>
      <c r="R3822" s="17">
        <f t="shared" si="178"/>
        <v>42272.122210648144</v>
      </c>
      <c r="S3822">
        <f t="shared" si="179"/>
        <v>2015</v>
      </c>
    </row>
    <row r="3823" spans="1:19" ht="60" x14ac:dyDescent="0.25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 s="10" t="s">
        <v>8314</v>
      </c>
      <c r="P3823" t="s">
        <v>8315</v>
      </c>
      <c r="Q3823" s="15">
        <f t="shared" si="177"/>
        <v>42761.376238425932</v>
      </c>
      <c r="R3823" s="17">
        <f t="shared" si="178"/>
        <v>42791.376238425932</v>
      </c>
      <c r="S3823">
        <f t="shared" si="179"/>
        <v>2017</v>
      </c>
    </row>
    <row r="3824" spans="1:19" ht="60" x14ac:dyDescent="0.25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 s="10" t="s">
        <v>8314</v>
      </c>
      <c r="P3824" t="s">
        <v>8315</v>
      </c>
      <c r="Q3824" s="15">
        <f t="shared" si="177"/>
        <v>42087.343090277776</v>
      </c>
      <c r="R3824" s="17">
        <f t="shared" si="178"/>
        <v>42132.343090277776</v>
      </c>
      <c r="S3824">
        <f t="shared" si="179"/>
        <v>2015</v>
      </c>
    </row>
    <row r="3825" spans="1:19" ht="60" x14ac:dyDescent="0.25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 s="10" t="s">
        <v>8314</v>
      </c>
      <c r="P3825" t="s">
        <v>8315</v>
      </c>
      <c r="Q3825" s="15">
        <f t="shared" si="177"/>
        <v>42317.810219907406</v>
      </c>
      <c r="R3825" s="17">
        <f t="shared" si="178"/>
        <v>42347.810219907406</v>
      </c>
      <c r="S3825">
        <f t="shared" si="179"/>
        <v>2015</v>
      </c>
    </row>
    <row r="3826" spans="1:19" ht="30" x14ac:dyDescent="0.25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 s="10" t="s">
        <v>8314</v>
      </c>
      <c r="P3826" t="s">
        <v>8315</v>
      </c>
      <c r="Q3826" s="15">
        <f t="shared" si="177"/>
        <v>41908.650347222225</v>
      </c>
      <c r="R3826" s="17">
        <f t="shared" si="178"/>
        <v>41968.692013888889</v>
      </c>
      <c r="S3826">
        <f t="shared" si="179"/>
        <v>2014</v>
      </c>
    </row>
    <row r="3827" spans="1:19" ht="45" x14ac:dyDescent="0.25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 s="10" t="s">
        <v>8314</v>
      </c>
      <c r="P3827" t="s">
        <v>8315</v>
      </c>
      <c r="Q3827" s="15">
        <f t="shared" si="177"/>
        <v>41831.716874999998</v>
      </c>
      <c r="R3827" s="17">
        <f t="shared" si="178"/>
        <v>41876.716874999998</v>
      </c>
      <c r="S3827">
        <f t="shared" si="179"/>
        <v>2014</v>
      </c>
    </row>
    <row r="3828" spans="1:19" ht="60" x14ac:dyDescent="0.25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 s="10" t="s">
        <v>8314</v>
      </c>
      <c r="P3828" t="s">
        <v>8315</v>
      </c>
      <c r="Q3828" s="15">
        <f t="shared" si="177"/>
        <v>42528.987696759257</v>
      </c>
      <c r="R3828" s="17">
        <f t="shared" si="178"/>
        <v>42558.987696759257</v>
      </c>
      <c r="S3828">
        <f t="shared" si="179"/>
        <v>2016</v>
      </c>
    </row>
    <row r="3829" spans="1:19" ht="60" x14ac:dyDescent="0.25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 s="10" t="s">
        <v>8314</v>
      </c>
      <c r="P3829" t="s">
        <v>8315</v>
      </c>
      <c r="Q3829" s="15">
        <f t="shared" si="177"/>
        <v>42532.774745370371</v>
      </c>
      <c r="R3829" s="17">
        <f t="shared" si="178"/>
        <v>42552.774745370371</v>
      </c>
      <c r="S3829">
        <f t="shared" si="179"/>
        <v>2016</v>
      </c>
    </row>
    <row r="3830" spans="1:19" ht="60" x14ac:dyDescent="0.25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 s="10" t="s">
        <v>8314</v>
      </c>
      <c r="P3830" t="s">
        <v>8315</v>
      </c>
      <c r="Q3830" s="15">
        <f t="shared" si="177"/>
        <v>42122.009224537032</v>
      </c>
      <c r="R3830" s="17">
        <f t="shared" si="178"/>
        <v>42152.009224537032</v>
      </c>
      <c r="S3830">
        <f t="shared" si="179"/>
        <v>2015</v>
      </c>
    </row>
    <row r="3831" spans="1:19" ht="45" x14ac:dyDescent="0.25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 s="10" t="s">
        <v>8314</v>
      </c>
      <c r="P3831" t="s">
        <v>8315</v>
      </c>
      <c r="Q3831" s="15">
        <f t="shared" si="177"/>
        <v>42108.988900462966</v>
      </c>
      <c r="R3831" s="17">
        <f t="shared" si="178"/>
        <v>42138.988900462966</v>
      </c>
      <c r="S3831">
        <f t="shared" si="179"/>
        <v>2015</v>
      </c>
    </row>
    <row r="3832" spans="1:19" ht="60" x14ac:dyDescent="0.25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 s="10" t="s">
        <v>8314</v>
      </c>
      <c r="P3832" t="s">
        <v>8315</v>
      </c>
      <c r="Q3832" s="15">
        <f t="shared" si="177"/>
        <v>42790.895567129628</v>
      </c>
      <c r="R3832" s="17">
        <f t="shared" si="178"/>
        <v>42820.853900462964</v>
      </c>
      <c r="S3832">
        <f t="shared" si="179"/>
        <v>2017</v>
      </c>
    </row>
    <row r="3833" spans="1:19" ht="60" x14ac:dyDescent="0.25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 s="10" t="s">
        <v>8314</v>
      </c>
      <c r="P3833" t="s">
        <v>8315</v>
      </c>
      <c r="Q3833" s="15">
        <f t="shared" si="177"/>
        <v>42198.559479166666</v>
      </c>
      <c r="R3833" s="17">
        <f t="shared" si="178"/>
        <v>42231.556944444441</v>
      </c>
      <c r="S3833">
        <f t="shared" si="179"/>
        <v>2015</v>
      </c>
    </row>
    <row r="3834" spans="1:19" ht="60" x14ac:dyDescent="0.25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 s="10" t="s">
        <v>8314</v>
      </c>
      <c r="P3834" t="s">
        <v>8315</v>
      </c>
      <c r="Q3834" s="15">
        <f t="shared" si="177"/>
        <v>42384.306840277779</v>
      </c>
      <c r="R3834" s="17">
        <f t="shared" si="178"/>
        <v>42443.958333333328</v>
      </c>
      <c r="S3834">
        <f t="shared" si="179"/>
        <v>2016</v>
      </c>
    </row>
    <row r="3835" spans="1:19" ht="45" x14ac:dyDescent="0.25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 s="10" t="s">
        <v>8314</v>
      </c>
      <c r="P3835" t="s">
        <v>8315</v>
      </c>
      <c r="Q3835" s="15">
        <f t="shared" si="177"/>
        <v>41803.692789351851</v>
      </c>
      <c r="R3835" s="17">
        <f t="shared" si="178"/>
        <v>41833.692789351851</v>
      </c>
      <c r="S3835">
        <f t="shared" si="179"/>
        <v>2014</v>
      </c>
    </row>
    <row r="3836" spans="1:19" ht="60" x14ac:dyDescent="0.25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 s="10" t="s">
        <v>8314</v>
      </c>
      <c r="P3836" t="s">
        <v>8315</v>
      </c>
      <c r="Q3836" s="15">
        <f t="shared" si="177"/>
        <v>42474.637824074074</v>
      </c>
      <c r="R3836" s="17">
        <f t="shared" si="178"/>
        <v>42504.637824074074</v>
      </c>
      <c r="S3836">
        <f t="shared" si="179"/>
        <v>2016</v>
      </c>
    </row>
    <row r="3837" spans="1:19" ht="60" x14ac:dyDescent="0.25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 s="10" t="s">
        <v>8314</v>
      </c>
      <c r="P3837" t="s">
        <v>8315</v>
      </c>
      <c r="Q3837" s="15">
        <f t="shared" si="177"/>
        <v>42223.619456018518</v>
      </c>
      <c r="R3837" s="17">
        <f t="shared" si="178"/>
        <v>42253.215277777781</v>
      </c>
      <c r="S3837">
        <f t="shared" si="179"/>
        <v>2015</v>
      </c>
    </row>
    <row r="3838" spans="1:19" ht="45" x14ac:dyDescent="0.25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 s="10" t="s">
        <v>8314</v>
      </c>
      <c r="P3838" t="s">
        <v>8315</v>
      </c>
      <c r="Q3838" s="15">
        <f t="shared" si="177"/>
        <v>42489.772326388891</v>
      </c>
      <c r="R3838" s="17">
        <f t="shared" si="178"/>
        <v>42518.772326388891</v>
      </c>
      <c r="S3838">
        <f t="shared" si="179"/>
        <v>2016</v>
      </c>
    </row>
    <row r="3839" spans="1:19" ht="45" x14ac:dyDescent="0.25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 s="10" t="s">
        <v>8314</v>
      </c>
      <c r="P3839" t="s">
        <v>8315</v>
      </c>
      <c r="Q3839" s="15">
        <f t="shared" si="177"/>
        <v>42303.659317129626</v>
      </c>
      <c r="R3839" s="17">
        <f t="shared" si="178"/>
        <v>42333.700983796298</v>
      </c>
      <c r="S3839">
        <f t="shared" si="179"/>
        <v>2015</v>
      </c>
    </row>
    <row r="3840" spans="1:19" ht="45" x14ac:dyDescent="0.25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 s="10" t="s">
        <v>8314</v>
      </c>
      <c r="P3840" t="s">
        <v>8315</v>
      </c>
      <c r="Q3840" s="15">
        <f t="shared" si="177"/>
        <v>42507.29932870371</v>
      </c>
      <c r="R3840" s="17">
        <f t="shared" si="178"/>
        <v>42538.958333333328</v>
      </c>
      <c r="S3840">
        <f t="shared" si="179"/>
        <v>2016</v>
      </c>
    </row>
    <row r="3841" spans="1:19" ht="45" x14ac:dyDescent="0.25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 s="10" t="s">
        <v>8314</v>
      </c>
      <c r="P3841" t="s">
        <v>8315</v>
      </c>
      <c r="Q3841" s="15">
        <f t="shared" si="177"/>
        <v>42031.928576388891</v>
      </c>
      <c r="R3841" s="17">
        <f t="shared" si="178"/>
        <v>42061.928576388891</v>
      </c>
      <c r="S3841">
        <f t="shared" si="179"/>
        <v>2015</v>
      </c>
    </row>
    <row r="3842" spans="1:19" ht="30" x14ac:dyDescent="0.25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 s="10" t="s">
        <v>8314</v>
      </c>
      <c r="P3842" t="s">
        <v>8315</v>
      </c>
      <c r="Q3842" s="15">
        <f t="shared" ref="Q3842:Q3905" si="180">(((J3842/60)/60)/24)+DATE(1970,1,1)</f>
        <v>42076.092152777783</v>
      </c>
      <c r="R3842" s="17">
        <f t="shared" ref="R3842:R3905" si="181">(((I3842/60)/60)/24)+DATE(1970,1,1)</f>
        <v>42106.092152777783</v>
      </c>
      <c r="S3842">
        <f t="shared" ref="S3842:S3905" si="182">YEAR(Q:Q)</f>
        <v>2015</v>
      </c>
    </row>
    <row r="3843" spans="1:19" ht="45" x14ac:dyDescent="0.25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 s="10" t="s">
        <v>8314</v>
      </c>
      <c r="P3843" t="s">
        <v>8315</v>
      </c>
      <c r="Q3843" s="15">
        <f t="shared" si="180"/>
        <v>42131.455439814818</v>
      </c>
      <c r="R3843" s="17">
        <f t="shared" si="181"/>
        <v>42161.44930555555</v>
      </c>
      <c r="S3843">
        <f t="shared" si="182"/>
        <v>2015</v>
      </c>
    </row>
    <row r="3844" spans="1:19" ht="60" x14ac:dyDescent="0.25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 s="10" t="s">
        <v>8314</v>
      </c>
      <c r="P3844" t="s">
        <v>8315</v>
      </c>
      <c r="Q3844" s="15">
        <f t="shared" si="180"/>
        <v>42762.962013888886</v>
      </c>
      <c r="R3844" s="17">
        <f t="shared" si="181"/>
        <v>42791.961111111115</v>
      </c>
      <c r="S3844">
        <f t="shared" si="182"/>
        <v>2017</v>
      </c>
    </row>
    <row r="3845" spans="1:19" ht="15.75" x14ac:dyDescent="0.25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 s="10" t="s">
        <v>8314</v>
      </c>
      <c r="P3845" t="s">
        <v>8315</v>
      </c>
      <c r="Q3845" s="15">
        <f t="shared" si="180"/>
        <v>42759.593310185184</v>
      </c>
      <c r="R3845" s="17">
        <f t="shared" si="181"/>
        <v>42819.55164351852</v>
      </c>
      <c r="S3845">
        <f t="shared" si="182"/>
        <v>2017</v>
      </c>
    </row>
    <row r="3846" spans="1:19" ht="30" x14ac:dyDescent="0.25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 s="10" t="s">
        <v>8314</v>
      </c>
      <c r="P3846" t="s">
        <v>8315</v>
      </c>
      <c r="Q3846" s="15">
        <f t="shared" si="180"/>
        <v>41865.583275462966</v>
      </c>
      <c r="R3846" s="17">
        <f t="shared" si="181"/>
        <v>41925.583275462966</v>
      </c>
      <c r="S3846">
        <f t="shared" si="182"/>
        <v>2014</v>
      </c>
    </row>
    <row r="3847" spans="1:19" ht="45" x14ac:dyDescent="0.25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 s="10" t="s">
        <v>8314</v>
      </c>
      <c r="P3847" t="s">
        <v>8316</v>
      </c>
      <c r="Q3847" s="15">
        <f t="shared" si="180"/>
        <v>42749.059722222228</v>
      </c>
      <c r="R3847" s="17">
        <f t="shared" si="181"/>
        <v>42809.018055555556</v>
      </c>
      <c r="S3847">
        <f t="shared" si="182"/>
        <v>2017</v>
      </c>
    </row>
    <row r="3848" spans="1:19" ht="60" x14ac:dyDescent="0.25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 s="10" t="s">
        <v>8314</v>
      </c>
      <c r="P3848" t="s">
        <v>8316</v>
      </c>
      <c r="Q3848" s="15">
        <f t="shared" si="180"/>
        <v>42720.720057870371</v>
      </c>
      <c r="R3848" s="17">
        <f t="shared" si="181"/>
        <v>42765.720057870371</v>
      </c>
      <c r="S3848">
        <f t="shared" si="182"/>
        <v>2016</v>
      </c>
    </row>
    <row r="3849" spans="1:19" ht="60" x14ac:dyDescent="0.25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 s="10" t="s">
        <v>8314</v>
      </c>
      <c r="P3849" t="s">
        <v>8316</v>
      </c>
      <c r="Q3849" s="15">
        <f t="shared" si="180"/>
        <v>42325.684189814812</v>
      </c>
      <c r="R3849" s="17">
        <f t="shared" si="181"/>
        <v>42355.249305555553</v>
      </c>
      <c r="S3849">
        <f t="shared" si="182"/>
        <v>2015</v>
      </c>
    </row>
    <row r="3850" spans="1:19" ht="45" x14ac:dyDescent="0.25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 s="10" t="s">
        <v>8314</v>
      </c>
      <c r="P3850" t="s">
        <v>8316</v>
      </c>
      <c r="Q3850" s="15">
        <f t="shared" si="180"/>
        <v>42780.709039351852</v>
      </c>
      <c r="R3850" s="17">
        <f t="shared" si="181"/>
        <v>42810.667372685188</v>
      </c>
      <c r="S3850">
        <f t="shared" si="182"/>
        <v>2017</v>
      </c>
    </row>
    <row r="3851" spans="1:19" ht="45" x14ac:dyDescent="0.25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 s="10" t="s">
        <v>8314</v>
      </c>
      <c r="P3851" t="s">
        <v>8316</v>
      </c>
      <c r="Q3851" s="15">
        <f t="shared" si="180"/>
        <v>42388.708645833336</v>
      </c>
      <c r="R3851" s="17">
        <f t="shared" si="181"/>
        <v>42418.708645833336</v>
      </c>
      <c r="S3851">
        <f t="shared" si="182"/>
        <v>2016</v>
      </c>
    </row>
    <row r="3852" spans="1:19" ht="45" x14ac:dyDescent="0.25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 s="10" t="s">
        <v>8314</v>
      </c>
      <c r="P3852" t="s">
        <v>8316</v>
      </c>
      <c r="Q3852" s="15">
        <f t="shared" si="180"/>
        <v>42276.624803240738</v>
      </c>
      <c r="R3852" s="17">
        <f t="shared" si="181"/>
        <v>42307.624803240738</v>
      </c>
      <c r="S3852">
        <f t="shared" si="182"/>
        <v>2015</v>
      </c>
    </row>
    <row r="3853" spans="1:19" ht="45" x14ac:dyDescent="0.25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 s="10" t="s">
        <v>8314</v>
      </c>
      <c r="P3853" t="s">
        <v>8316</v>
      </c>
      <c r="Q3853" s="15">
        <f t="shared" si="180"/>
        <v>41977.040185185186</v>
      </c>
      <c r="R3853" s="17">
        <f t="shared" si="181"/>
        <v>41985.299305555556</v>
      </c>
      <c r="S3853">
        <f t="shared" si="182"/>
        <v>2014</v>
      </c>
    </row>
    <row r="3854" spans="1:19" ht="45" x14ac:dyDescent="0.25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 s="10" t="s">
        <v>8314</v>
      </c>
      <c r="P3854" t="s">
        <v>8316</v>
      </c>
      <c r="Q3854" s="15">
        <f t="shared" si="180"/>
        <v>42676.583599537036</v>
      </c>
      <c r="R3854" s="17">
        <f t="shared" si="181"/>
        <v>42718.6252662037</v>
      </c>
      <c r="S3854">
        <f t="shared" si="182"/>
        <v>2016</v>
      </c>
    </row>
    <row r="3855" spans="1:19" ht="60" x14ac:dyDescent="0.25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 s="10" t="s">
        <v>8314</v>
      </c>
      <c r="P3855" t="s">
        <v>8316</v>
      </c>
      <c r="Q3855" s="15">
        <f t="shared" si="180"/>
        <v>42702.809201388889</v>
      </c>
      <c r="R3855" s="17">
        <f t="shared" si="181"/>
        <v>42732.809201388889</v>
      </c>
      <c r="S3855">
        <f t="shared" si="182"/>
        <v>2016</v>
      </c>
    </row>
    <row r="3856" spans="1:19" ht="60" x14ac:dyDescent="0.25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 s="10" t="s">
        <v>8314</v>
      </c>
      <c r="P3856" t="s">
        <v>8316</v>
      </c>
      <c r="Q3856" s="15">
        <f t="shared" si="180"/>
        <v>42510.604699074072</v>
      </c>
      <c r="R3856" s="17">
        <f t="shared" si="181"/>
        <v>42540.604699074072</v>
      </c>
      <c r="S3856">
        <f t="shared" si="182"/>
        <v>2016</v>
      </c>
    </row>
    <row r="3857" spans="1:19" ht="60" x14ac:dyDescent="0.25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 s="10" t="s">
        <v>8314</v>
      </c>
      <c r="P3857" t="s">
        <v>8316</v>
      </c>
      <c r="Q3857" s="15">
        <f t="shared" si="180"/>
        <v>42561.829421296294</v>
      </c>
      <c r="R3857" s="17">
        <f t="shared" si="181"/>
        <v>42618.124305555553</v>
      </c>
      <c r="S3857">
        <f t="shared" si="182"/>
        <v>2016</v>
      </c>
    </row>
    <row r="3858" spans="1:19" ht="45" x14ac:dyDescent="0.25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 s="10" t="s">
        <v>8314</v>
      </c>
      <c r="P3858" t="s">
        <v>8316</v>
      </c>
      <c r="Q3858" s="15">
        <f t="shared" si="180"/>
        <v>41946.898090277777</v>
      </c>
      <c r="R3858" s="17">
        <f t="shared" si="181"/>
        <v>41991.898090277777</v>
      </c>
      <c r="S3858">
        <f t="shared" si="182"/>
        <v>2014</v>
      </c>
    </row>
    <row r="3859" spans="1:19" ht="60" x14ac:dyDescent="0.25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 s="10" t="s">
        <v>8314</v>
      </c>
      <c r="P3859" t="s">
        <v>8316</v>
      </c>
      <c r="Q3859" s="15">
        <f t="shared" si="180"/>
        <v>42714.440416666665</v>
      </c>
      <c r="R3859" s="17">
        <f t="shared" si="181"/>
        <v>42759.440416666665</v>
      </c>
      <c r="S3859">
        <f t="shared" si="182"/>
        <v>2016</v>
      </c>
    </row>
    <row r="3860" spans="1:19" ht="60" x14ac:dyDescent="0.25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 s="10" t="s">
        <v>8314</v>
      </c>
      <c r="P3860" t="s">
        <v>8316</v>
      </c>
      <c r="Q3860" s="15">
        <f t="shared" si="180"/>
        <v>42339.833981481483</v>
      </c>
      <c r="R3860" s="17">
        <f t="shared" si="181"/>
        <v>42367.833333333328</v>
      </c>
      <c r="S3860">
        <f t="shared" si="182"/>
        <v>2015</v>
      </c>
    </row>
    <row r="3861" spans="1:19" ht="30" x14ac:dyDescent="0.25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 s="10" t="s">
        <v>8314</v>
      </c>
      <c r="P3861" t="s">
        <v>8316</v>
      </c>
      <c r="Q3861" s="15">
        <f t="shared" si="180"/>
        <v>41955.002488425926</v>
      </c>
      <c r="R3861" s="17">
        <f t="shared" si="181"/>
        <v>42005.002488425926</v>
      </c>
      <c r="S3861">
        <f t="shared" si="182"/>
        <v>2014</v>
      </c>
    </row>
    <row r="3862" spans="1:19" ht="45" x14ac:dyDescent="0.25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 s="10" t="s">
        <v>8314</v>
      </c>
      <c r="P3862" t="s">
        <v>8316</v>
      </c>
      <c r="Q3862" s="15">
        <f t="shared" si="180"/>
        <v>42303.878414351857</v>
      </c>
      <c r="R3862" s="17">
        <f t="shared" si="181"/>
        <v>42333.920081018514</v>
      </c>
      <c r="S3862">
        <f t="shared" si="182"/>
        <v>2015</v>
      </c>
    </row>
    <row r="3863" spans="1:19" ht="45" x14ac:dyDescent="0.25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 s="10" t="s">
        <v>8314</v>
      </c>
      <c r="P3863" t="s">
        <v>8316</v>
      </c>
      <c r="Q3863" s="15">
        <f t="shared" si="180"/>
        <v>42422.107129629629</v>
      </c>
      <c r="R3863" s="17">
        <f t="shared" si="181"/>
        <v>42467.065462962957</v>
      </c>
      <c r="S3863">
        <f t="shared" si="182"/>
        <v>2016</v>
      </c>
    </row>
    <row r="3864" spans="1:19" ht="60" x14ac:dyDescent="0.25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 s="10" t="s">
        <v>8314</v>
      </c>
      <c r="P3864" t="s">
        <v>8316</v>
      </c>
      <c r="Q3864" s="15">
        <f t="shared" si="180"/>
        <v>42289.675173611111</v>
      </c>
      <c r="R3864" s="17">
        <f t="shared" si="181"/>
        <v>42329.716840277775</v>
      </c>
      <c r="S3864">
        <f t="shared" si="182"/>
        <v>2015</v>
      </c>
    </row>
    <row r="3865" spans="1:19" ht="45" x14ac:dyDescent="0.25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 s="10" t="s">
        <v>8314</v>
      </c>
      <c r="P3865" t="s">
        <v>8316</v>
      </c>
      <c r="Q3865" s="15">
        <f t="shared" si="180"/>
        <v>42535.492280092592</v>
      </c>
      <c r="R3865" s="17">
        <f t="shared" si="181"/>
        <v>42565.492280092592</v>
      </c>
      <c r="S3865">
        <f t="shared" si="182"/>
        <v>2016</v>
      </c>
    </row>
    <row r="3866" spans="1:19" ht="45" x14ac:dyDescent="0.25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 s="10" t="s">
        <v>8314</v>
      </c>
      <c r="P3866" t="s">
        <v>8316</v>
      </c>
      <c r="Q3866" s="15">
        <f t="shared" si="180"/>
        <v>42009.973946759259</v>
      </c>
      <c r="R3866" s="17">
        <f t="shared" si="181"/>
        <v>42039.973946759259</v>
      </c>
      <c r="S3866">
        <f t="shared" si="182"/>
        <v>2015</v>
      </c>
    </row>
    <row r="3867" spans="1:19" ht="60" x14ac:dyDescent="0.25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 s="10" t="s">
        <v>8326</v>
      </c>
      <c r="P3867" t="s">
        <v>8327</v>
      </c>
      <c r="Q3867" s="15">
        <f t="shared" si="180"/>
        <v>42579.708437499998</v>
      </c>
      <c r="R3867" s="17">
        <f t="shared" si="181"/>
        <v>42609.708437499998</v>
      </c>
      <c r="S3867">
        <f t="shared" si="182"/>
        <v>2016</v>
      </c>
    </row>
    <row r="3868" spans="1:19" ht="45" x14ac:dyDescent="0.25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 s="10" t="s">
        <v>8326</v>
      </c>
      <c r="P3868" t="s">
        <v>8327</v>
      </c>
      <c r="Q3868" s="15">
        <f t="shared" si="180"/>
        <v>41831.060092592597</v>
      </c>
      <c r="R3868" s="17">
        <f t="shared" si="181"/>
        <v>41851.060092592597</v>
      </c>
      <c r="S3868">
        <f t="shared" si="182"/>
        <v>2014</v>
      </c>
    </row>
    <row r="3869" spans="1:19" ht="60" x14ac:dyDescent="0.25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 s="10" t="s">
        <v>8326</v>
      </c>
      <c r="P3869" t="s">
        <v>8327</v>
      </c>
      <c r="Q3869" s="15">
        <f t="shared" si="180"/>
        <v>41851.696157407408</v>
      </c>
      <c r="R3869" s="17">
        <f t="shared" si="181"/>
        <v>41894.416666666664</v>
      </c>
      <c r="S3869">
        <f t="shared" si="182"/>
        <v>2014</v>
      </c>
    </row>
    <row r="3870" spans="1:19" ht="45" x14ac:dyDescent="0.25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 s="10" t="s">
        <v>8326</v>
      </c>
      <c r="P3870" t="s">
        <v>8327</v>
      </c>
      <c r="Q3870" s="15">
        <f t="shared" si="180"/>
        <v>42114.252951388888</v>
      </c>
      <c r="R3870" s="17">
        <f t="shared" si="181"/>
        <v>42144.252951388888</v>
      </c>
      <c r="S3870">
        <f t="shared" si="182"/>
        <v>2015</v>
      </c>
    </row>
    <row r="3871" spans="1:19" ht="60" x14ac:dyDescent="0.25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 s="10" t="s">
        <v>8326</v>
      </c>
      <c r="P3871" t="s">
        <v>8327</v>
      </c>
      <c r="Q3871" s="15">
        <f t="shared" si="180"/>
        <v>42011.925937499997</v>
      </c>
      <c r="R3871" s="17">
        <f t="shared" si="181"/>
        <v>42068.852083333331</v>
      </c>
      <c r="S3871">
        <f t="shared" si="182"/>
        <v>2015</v>
      </c>
    </row>
    <row r="3872" spans="1:19" ht="45" x14ac:dyDescent="0.25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 s="10" t="s">
        <v>8326</v>
      </c>
      <c r="P3872" t="s">
        <v>8327</v>
      </c>
      <c r="Q3872" s="15">
        <f t="shared" si="180"/>
        <v>41844.874421296299</v>
      </c>
      <c r="R3872" s="17">
        <f t="shared" si="181"/>
        <v>41874.874421296299</v>
      </c>
      <c r="S3872">
        <f t="shared" si="182"/>
        <v>2014</v>
      </c>
    </row>
    <row r="3873" spans="1:19" ht="60" x14ac:dyDescent="0.25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 s="10" t="s">
        <v>8326</v>
      </c>
      <c r="P3873" t="s">
        <v>8327</v>
      </c>
      <c r="Q3873" s="15">
        <f t="shared" si="180"/>
        <v>42319.851388888885</v>
      </c>
      <c r="R3873" s="17">
        <f t="shared" si="181"/>
        <v>42364.851388888885</v>
      </c>
      <c r="S3873">
        <f t="shared" si="182"/>
        <v>2015</v>
      </c>
    </row>
    <row r="3874" spans="1:19" ht="45" x14ac:dyDescent="0.25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 s="10" t="s">
        <v>8326</v>
      </c>
      <c r="P3874" t="s">
        <v>8327</v>
      </c>
      <c r="Q3874" s="15">
        <f t="shared" si="180"/>
        <v>41918.818460648145</v>
      </c>
      <c r="R3874" s="17">
        <f t="shared" si="181"/>
        <v>41948.860127314816</v>
      </c>
      <c r="S3874">
        <f t="shared" si="182"/>
        <v>2014</v>
      </c>
    </row>
    <row r="3875" spans="1:19" ht="60" x14ac:dyDescent="0.25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 s="10" t="s">
        <v>8326</v>
      </c>
      <c r="P3875" t="s">
        <v>8327</v>
      </c>
      <c r="Q3875" s="15">
        <f t="shared" si="180"/>
        <v>42598.053113425922</v>
      </c>
      <c r="R3875" s="17">
        <f t="shared" si="181"/>
        <v>42638.053113425922</v>
      </c>
      <c r="S3875">
        <f t="shared" si="182"/>
        <v>2016</v>
      </c>
    </row>
    <row r="3876" spans="1:19" ht="15.75" x14ac:dyDescent="0.25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 s="10" t="s">
        <v>8326</v>
      </c>
      <c r="P3876" t="s">
        <v>8327</v>
      </c>
      <c r="Q3876" s="15">
        <f t="shared" si="180"/>
        <v>42382.431076388893</v>
      </c>
      <c r="R3876" s="17">
        <f t="shared" si="181"/>
        <v>42412.431076388893</v>
      </c>
      <c r="S3876">
        <f t="shared" si="182"/>
        <v>2016</v>
      </c>
    </row>
    <row r="3877" spans="1:19" ht="30" x14ac:dyDescent="0.25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 s="10" t="s">
        <v>8326</v>
      </c>
      <c r="P3877" t="s">
        <v>8327</v>
      </c>
      <c r="Q3877" s="15">
        <f t="shared" si="180"/>
        <v>42231.7971875</v>
      </c>
      <c r="R3877" s="17">
        <f t="shared" si="181"/>
        <v>42261.7971875</v>
      </c>
      <c r="S3877">
        <f t="shared" si="182"/>
        <v>2015</v>
      </c>
    </row>
    <row r="3878" spans="1:19" ht="60" x14ac:dyDescent="0.25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 s="10" t="s">
        <v>8326</v>
      </c>
      <c r="P3878" t="s">
        <v>8327</v>
      </c>
      <c r="Q3878" s="15">
        <f t="shared" si="180"/>
        <v>41850.014178240745</v>
      </c>
      <c r="R3878" s="17">
        <f t="shared" si="181"/>
        <v>41878.014178240745</v>
      </c>
      <c r="S3878">
        <f t="shared" si="182"/>
        <v>2014</v>
      </c>
    </row>
    <row r="3879" spans="1:19" ht="75" x14ac:dyDescent="0.25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 s="10" t="s">
        <v>8326</v>
      </c>
      <c r="P3879" t="s">
        <v>8327</v>
      </c>
      <c r="Q3879" s="15">
        <f t="shared" si="180"/>
        <v>42483.797395833331</v>
      </c>
      <c r="R3879" s="17">
        <f t="shared" si="181"/>
        <v>42527.839583333334</v>
      </c>
      <c r="S3879">
        <f t="shared" si="182"/>
        <v>2016</v>
      </c>
    </row>
    <row r="3880" spans="1:19" ht="60" x14ac:dyDescent="0.25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 s="10" t="s">
        <v>8326</v>
      </c>
      <c r="P3880" t="s">
        <v>8327</v>
      </c>
      <c r="Q3880" s="15">
        <f t="shared" si="180"/>
        <v>42775.172824074078</v>
      </c>
      <c r="R3880" s="17">
        <f t="shared" si="181"/>
        <v>42800.172824074078</v>
      </c>
      <c r="S3880">
        <f t="shared" si="182"/>
        <v>2017</v>
      </c>
    </row>
    <row r="3881" spans="1:19" ht="60" x14ac:dyDescent="0.25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 s="10" t="s">
        <v>8326</v>
      </c>
      <c r="P3881" t="s">
        <v>8327</v>
      </c>
      <c r="Q3881" s="15">
        <f t="shared" si="180"/>
        <v>41831.851840277777</v>
      </c>
      <c r="R3881" s="17">
        <f t="shared" si="181"/>
        <v>41861.916666666664</v>
      </c>
      <c r="S3881">
        <f t="shared" si="182"/>
        <v>2014</v>
      </c>
    </row>
    <row r="3882" spans="1:19" ht="60" x14ac:dyDescent="0.25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 s="10" t="s">
        <v>8326</v>
      </c>
      <c r="P3882" t="s">
        <v>8327</v>
      </c>
      <c r="Q3882" s="15">
        <f t="shared" si="180"/>
        <v>42406.992418981477</v>
      </c>
      <c r="R3882" s="17">
        <f t="shared" si="181"/>
        <v>42436.992418981477</v>
      </c>
      <c r="S3882">
        <f t="shared" si="182"/>
        <v>2016</v>
      </c>
    </row>
    <row r="3883" spans="1:19" ht="60" x14ac:dyDescent="0.25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 s="10" t="s">
        <v>8326</v>
      </c>
      <c r="P3883" t="s">
        <v>8327</v>
      </c>
      <c r="Q3883" s="15">
        <f t="shared" si="180"/>
        <v>42058.719641203701</v>
      </c>
      <c r="R3883" s="17">
        <f t="shared" si="181"/>
        <v>42118.677974537044</v>
      </c>
      <c r="S3883">
        <f t="shared" si="182"/>
        <v>2015</v>
      </c>
    </row>
    <row r="3884" spans="1:19" ht="45" x14ac:dyDescent="0.25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 s="10" t="s">
        <v>8326</v>
      </c>
      <c r="P3884" t="s">
        <v>8327</v>
      </c>
      <c r="Q3884" s="15">
        <f t="shared" si="180"/>
        <v>42678.871331018512</v>
      </c>
      <c r="R3884" s="17">
        <f t="shared" si="181"/>
        <v>42708.912997685184</v>
      </c>
      <c r="S3884">
        <f t="shared" si="182"/>
        <v>2016</v>
      </c>
    </row>
    <row r="3885" spans="1:19" ht="60" x14ac:dyDescent="0.25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 s="10" t="s">
        <v>8326</v>
      </c>
      <c r="P3885" t="s">
        <v>8327</v>
      </c>
      <c r="Q3885" s="15">
        <f t="shared" si="180"/>
        <v>42047.900960648149</v>
      </c>
      <c r="R3885" s="17">
        <f t="shared" si="181"/>
        <v>42089</v>
      </c>
      <c r="S3885">
        <f t="shared" si="182"/>
        <v>2015</v>
      </c>
    </row>
    <row r="3886" spans="1:19" ht="15.75" x14ac:dyDescent="0.25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 s="10" t="s">
        <v>8326</v>
      </c>
      <c r="P3886" t="s">
        <v>8327</v>
      </c>
      <c r="Q3886" s="15">
        <f t="shared" si="180"/>
        <v>42046.79</v>
      </c>
      <c r="R3886" s="17">
        <f t="shared" si="181"/>
        <v>42076.748333333337</v>
      </c>
      <c r="S3886">
        <f t="shared" si="182"/>
        <v>2015</v>
      </c>
    </row>
    <row r="3887" spans="1:19" ht="60" x14ac:dyDescent="0.25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 s="10" t="s">
        <v>8326</v>
      </c>
      <c r="P3887" t="s">
        <v>8327</v>
      </c>
      <c r="Q3887" s="15">
        <f t="shared" si="180"/>
        <v>42079.913113425922</v>
      </c>
      <c r="R3887" s="17">
        <f t="shared" si="181"/>
        <v>42109.913113425922</v>
      </c>
      <c r="S3887">
        <f t="shared" si="182"/>
        <v>2015</v>
      </c>
    </row>
    <row r="3888" spans="1:19" ht="45" x14ac:dyDescent="0.25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 s="10" t="s">
        <v>8326</v>
      </c>
      <c r="P3888" t="s">
        <v>8327</v>
      </c>
      <c r="Q3888" s="15">
        <f t="shared" si="180"/>
        <v>42432.276712962965</v>
      </c>
      <c r="R3888" s="17">
        <f t="shared" si="181"/>
        <v>42492.041666666672</v>
      </c>
      <c r="S3888">
        <f t="shared" si="182"/>
        <v>2016</v>
      </c>
    </row>
    <row r="3889" spans="1:19" ht="30" x14ac:dyDescent="0.25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 s="10" t="s">
        <v>8326</v>
      </c>
      <c r="P3889" t="s">
        <v>8327</v>
      </c>
      <c r="Q3889" s="15">
        <f t="shared" si="180"/>
        <v>42556.807187500002</v>
      </c>
      <c r="R3889" s="17">
        <f t="shared" si="181"/>
        <v>42563.807187500002</v>
      </c>
      <c r="S3889">
        <f t="shared" si="182"/>
        <v>2016</v>
      </c>
    </row>
    <row r="3890" spans="1:19" ht="60" x14ac:dyDescent="0.25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 s="10" t="s">
        <v>8326</v>
      </c>
      <c r="P3890" t="s">
        <v>8327</v>
      </c>
      <c r="Q3890" s="15">
        <f t="shared" si="180"/>
        <v>42583.030810185184</v>
      </c>
      <c r="R3890" s="17">
        <f t="shared" si="181"/>
        <v>42613.030810185184</v>
      </c>
      <c r="S3890">
        <f t="shared" si="182"/>
        <v>2016</v>
      </c>
    </row>
    <row r="3891" spans="1:19" ht="30" x14ac:dyDescent="0.25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 s="10" t="s">
        <v>8320</v>
      </c>
      <c r="P3891" t="s">
        <v>8335</v>
      </c>
      <c r="Q3891" s="15">
        <f t="shared" si="180"/>
        <v>41736.549791666665</v>
      </c>
      <c r="R3891" s="17">
        <f t="shared" si="181"/>
        <v>41796.549791666665</v>
      </c>
      <c r="S3891">
        <f t="shared" si="182"/>
        <v>2014</v>
      </c>
    </row>
    <row r="3892" spans="1:19" ht="60" x14ac:dyDescent="0.25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 s="10" t="s">
        <v>8320</v>
      </c>
      <c r="P3892" t="s">
        <v>8335</v>
      </c>
      <c r="Q3892" s="15">
        <f t="shared" si="180"/>
        <v>41509.905995370369</v>
      </c>
      <c r="R3892" s="17">
        <f t="shared" si="181"/>
        <v>41569.905995370369</v>
      </c>
      <c r="S3892">
        <f t="shared" si="182"/>
        <v>2013</v>
      </c>
    </row>
    <row r="3893" spans="1:19" ht="45" x14ac:dyDescent="0.25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 s="10" t="s">
        <v>8320</v>
      </c>
      <c r="P3893" t="s">
        <v>8335</v>
      </c>
      <c r="Q3893" s="15">
        <f t="shared" si="180"/>
        <v>41715.874780092592</v>
      </c>
      <c r="R3893" s="17">
        <f t="shared" si="181"/>
        <v>41750.041666666664</v>
      </c>
      <c r="S3893">
        <f t="shared" si="182"/>
        <v>2014</v>
      </c>
    </row>
    <row r="3894" spans="1:19" ht="60" x14ac:dyDescent="0.25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 s="10" t="s">
        <v>8320</v>
      </c>
      <c r="P3894" t="s">
        <v>8335</v>
      </c>
      <c r="Q3894" s="15">
        <f t="shared" si="180"/>
        <v>41827.919166666667</v>
      </c>
      <c r="R3894" s="17">
        <f t="shared" si="181"/>
        <v>41858.291666666664</v>
      </c>
      <c r="S3894">
        <f t="shared" si="182"/>
        <v>2014</v>
      </c>
    </row>
    <row r="3895" spans="1:19" ht="45" x14ac:dyDescent="0.25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 s="10" t="s">
        <v>8320</v>
      </c>
      <c r="P3895" t="s">
        <v>8335</v>
      </c>
      <c r="Q3895" s="15">
        <f t="shared" si="180"/>
        <v>40754.729259259257</v>
      </c>
      <c r="R3895" s="17">
        <f t="shared" si="181"/>
        <v>40814.729259259257</v>
      </c>
      <c r="S3895">
        <f t="shared" si="182"/>
        <v>2011</v>
      </c>
    </row>
    <row r="3896" spans="1:19" ht="60" x14ac:dyDescent="0.25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 s="10" t="s">
        <v>8320</v>
      </c>
      <c r="P3896" t="s">
        <v>8335</v>
      </c>
      <c r="Q3896" s="15">
        <f t="shared" si="180"/>
        <v>40985.459803240738</v>
      </c>
      <c r="R3896" s="17">
        <f t="shared" si="181"/>
        <v>41015.666666666664</v>
      </c>
      <c r="S3896">
        <f t="shared" si="182"/>
        <v>2012</v>
      </c>
    </row>
    <row r="3897" spans="1:19" ht="45" x14ac:dyDescent="0.25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 s="10" t="s">
        <v>8320</v>
      </c>
      <c r="P3897" t="s">
        <v>8335</v>
      </c>
      <c r="Q3897" s="15">
        <f t="shared" si="180"/>
        <v>40568.972569444442</v>
      </c>
      <c r="R3897" s="17">
        <f t="shared" si="181"/>
        <v>40598.972569444442</v>
      </c>
      <c r="S3897">
        <f t="shared" si="182"/>
        <v>2011</v>
      </c>
    </row>
    <row r="3898" spans="1:19" ht="45" x14ac:dyDescent="0.25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 s="10" t="s">
        <v>8320</v>
      </c>
      <c r="P3898" t="s">
        <v>8335</v>
      </c>
      <c r="Q3898" s="15">
        <f t="shared" si="180"/>
        <v>42193.941759259258</v>
      </c>
      <c r="R3898" s="17">
        <f t="shared" si="181"/>
        <v>42244.041666666672</v>
      </c>
      <c r="S3898">
        <f t="shared" si="182"/>
        <v>2015</v>
      </c>
    </row>
    <row r="3899" spans="1:19" ht="60" x14ac:dyDescent="0.25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 s="10" t="s">
        <v>8320</v>
      </c>
      <c r="P3899" t="s">
        <v>8335</v>
      </c>
      <c r="Q3899" s="15">
        <f t="shared" si="180"/>
        <v>41506.848032407412</v>
      </c>
      <c r="R3899" s="17">
        <f t="shared" si="181"/>
        <v>41553.848032407412</v>
      </c>
      <c r="S3899">
        <f t="shared" si="182"/>
        <v>2013</v>
      </c>
    </row>
    <row r="3900" spans="1:19" ht="60" x14ac:dyDescent="0.25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 s="10" t="s">
        <v>8320</v>
      </c>
      <c r="P3900" t="s">
        <v>8335</v>
      </c>
      <c r="Q3900" s="15">
        <f t="shared" si="180"/>
        <v>40939.948773148149</v>
      </c>
      <c r="R3900" s="17">
        <f t="shared" si="181"/>
        <v>40960.948773148149</v>
      </c>
      <c r="S3900">
        <f t="shared" si="182"/>
        <v>2012</v>
      </c>
    </row>
    <row r="3901" spans="1:19" ht="45" x14ac:dyDescent="0.25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 s="10" t="s">
        <v>8320</v>
      </c>
      <c r="P3901" t="s">
        <v>8335</v>
      </c>
      <c r="Q3901" s="15">
        <f t="shared" si="180"/>
        <v>42007.788680555561</v>
      </c>
      <c r="R3901" s="17">
        <f t="shared" si="181"/>
        <v>42037.788680555561</v>
      </c>
      <c r="S3901">
        <f t="shared" si="182"/>
        <v>2015</v>
      </c>
    </row>
    <row r="3902" spans="1:19" ht="60" x14ac:dyDescent="0.25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 s="10" t="s">
        <v>8320</v>
      </c>
      <c r="P3902" t="s">
        <v>8335</v>
      </c>
      <c r="Q3902" s="15">
        <f t="shared" si="180"/>
        <v>41583.135405092595</v>
      </c>
      <c r="R3902" s="17">
        <f t="shared" si="181"/>
        <v>41623.135405092595</v>
      </c>
      <c r="S3902">
        <f t="shared" si="182"/>
        <v>2013</v>
      </c>
    </row>
    <row r="3903" spans="1:19" ht="30" x14ac:dyDescent="0.25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 s="10" t="s">
        <v>8320</v>
      </c>
      <c r="P3903" t="s">
        <v>8335</v>
      </c>
      <c r="Q3903" s="15">
        <f t="shared" si="180"/>
        <v>41110.680138888885</v>
      </c>
      <c r="R3903" s="17">
        <f t="shared" si="181"/>
        <v>41118.666666666664</v>
      </c>
      <c r="S3903">
        <f t="shared" si="182"/>
        <v>2012</v>
      </c>
    </row>
    <row r="3904" spans="1:19" ht="60" x14ac:dyDescent="0.25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 s="10" t="s">
        <v>8320</v>
      </c>
      <c r="P3904" t="s">
        <v>8335</v>
      </c>
      <c r="Q3904" s="15">
        <f t="shared" si="180"/>
        <v>41125.283159722225</v>
      </c>
      <c r="R3904" s="17">
        <f t="shared" si="181"/>
        <v>41145.283159722225</v>
      </c>
      <c r="S3904">
        <f t="shared" si="182"/>
        <v>2012</v>
      </c>
    </row>
    <row r="3905" spans="1:19" ht="60" x14ac:dyDescent="0.25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 s="10" t="s">
        <v>8320</v>
      </c>
      <c r="P3905" t="s">
        <v>8335</v>
      </c>
      <c r="Q3905" s="15">
        <f t="shared" si="180"/>
        <v>40731.61037037037</v>
      </c>
      <c r="R3905" s="17">
        <f t="shared" si="181"/>
        <v>40761.61037037037</v>
      </c>
      <c r="S3905">
        <f t="shared" si="182"/>
        <v>2011</v>
      </c>
    </row>
    <row r="3906" spans="1:19" ht="30" x14ac:dyDescent="0.25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 s="10" t="s">
        <v>8320</v>
      </c>
      <c r="P3906" t="s">
        <v>8335</v>
      </c>
      <c r="Q3906" s="15">
        <f t="shared" ref="Q3906:Q3969" si="183">(((J3906/60)/60)/24)+DATE(1970,1,1)</f>
        <v>40883.962581018517</v>
      </c>
      <c r="R3906" s="17">
        <f t="shared" ref="R3906:R3969" si="184">(((I3906/60)/60)/24)+DATE(1970,1,1)</f>
        <v>40913.962581018517</v>
      </c>
      <c r="S3906">
        <f t="shared" ref="S3906:S3969" si="185">YEAR(Q:Q)</f>
        <v>2011</v>
      </c>
    </row>
    <row r="3907" spans="1:19" ht="45" x14ac:dyDescent="0.25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 s="10" t="s">
        <v>8320</v>
      </c>
      <c r="P3907" t="s">
        <v>8335</v>
      </c>
      <c r="Q3907" s="15">
        <f t="shared" si="183"/>
        <v>41409.040011574078</v>
      </c>
      <c r="R3907" s="17">
        <f t="shared" si="184"/>
        <v>41467.910416666666</v>
      </c>
      <c r="S3907">
        <f t="shared" si="185"/>
        <v>2013</v>
      </c>
    </row>
    <row r="3908" spans="1:19" ht="60" x14ac:dyDescent="0.25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 s="10" t="s">
        <v>8320</v>
      </c>
      <c r="P3908" t="s">
        <v>8335</v>
      </c>
      <c r="Q3908" s="15">
        <f t="shared" si="183"/>
        <v>41923.837731481479</v>
      </c>
      <c r="R3908" s="17">
        <f t="shared" si="184"/>
        <v>41946.249305555553</v>
      </c>
      <c r="S3908">
        <f t="shared" si="185"/>
        <v>2014</v>
      </c>
    </row>
    <row r="3909" spans="1:19" ht="60" x14ac:dyDescent="0.25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 s="10" t="s">
        <v>8320</v>
      </c>
      <c r="P3909" t="s">
        <v>8335</v>
      </c>
      <c r="Q3909" s="15">
        <f t="shared" si="183"/>
        <v>40782.165532407409</v>
      </c>
      <c r="R3909" s="17">
        <f t="shared" si="184"/>
        <v>40797.554166666669</v>
      </c>
      <c r="S3909">
        <f t="shared" si="185"/>
        <v>2011</v>
      </c>
    </row>
    <row r="3910" spans="1:19" ht="45" x14ac:dyDescent="0.25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 s="10" t="s">
        <v>8320</v>
      </c>
      <c r="P3910" t="s">
        <v>8335</v>
      </c>
      <c r="Q3910" s="15">
        <f t="shared" si="183"/>
        <v>40671.879293981481</v>
      </c>
      <c r="R3910" s="17">
        <f t="shared" si="184"/>
        <v>40732.875</v>
      </c>
      <c r="S3910">
        <f t="shared" si="185"/>
        <v>2011</v>
      </c>
    </row>
    <row r="3911" spans="1:19" ht="45" x14ac:dyDescent="0.25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 s="10" t="s">
        <v>8314</v>
      </c>
      <c r="P3911" t="s">
        <v>8316</v>
      </c>
      <c r="Q3911" s="15">
        <f t="shared" si="183"/>
        <v>42747.194502314815</v>
      </c>
      <c r="R3911" s="17">
        <f t="shared" si="184"/>
        <v>42807.152835648143</v>
      </c>
      <c r="S3911">
        <f t="shared" si="185"/>
        <v>2017</v>
      </c>
    </row>
    <row r="3912" spans="1:19" ht="60" x14ac:dyDescent="0.25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 s="10" t="s">
        <v>8314</v>
      </c>
      <c r="P3912" t="s">
        <v>8316</v>
      </c>
      <c r="Q3912" s="15">
        <f t="shared" si="183"/>
        <v>42543.665601851855</v>
      </c>
      <c r="R3912" s="17">
        <f t="shared" si="184"/>
        <v>42572.729166666672</v>
      </c>
      <c r="S3912">
        <f t="shared" si="185"/>
        <v>2016</v>
      </c>
    </row>
    <row r="3913" spans="1:19" ht="60" x14ac:dyDescent="0.25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 s="10" t="s">
        <v>8314</v>
      </c>
      <c r="P3913" t="s">
        <v>8316</v>
      </c>
      <c r="Q3913" s="15">
        <f t="shared" si="183"/>
        <v>41947.457569444443</v>
      </c>
      <c r="R3913" s="17">
        <f t="shared" si="184"/>
        <v>41977.457569444443</v>
      </c>
      <c r="S3913">
        <f t="shared" si="185"/>
        <v>2014</v>
      </c>
    </row>
    <row r="3914" spans="1:19" ht="30" x14ac:dyDescent="0.25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 s="10" t="s">
        <v>8314</v>
      </c>
      <c r="P3914" t="s">
        <v>8316</v>
      </c>
      <c r="Q3914" s="15">
        <f t="shared" si="183"/>
        <v>42387.503229166665</v>
      </c>
      <c r="R3914" s="17">
        <f t="shared" si="184"/>
        <v>42417.503229166665</v>
      </c>
      <c r="S3914">
        <f t="shared" si="185"/>
        <v>2016</v>
      </c>
    </row>
    <row r="3915" spans="1:19" ht="30" x14ac:dyDescent="0.25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 s="10" t="s">
        <v>8314</v>
      </c>
      <c r="P3915" t="s">
        <v>8316</v>
      </c>
      <c r="Q3915" s="15">
        <f t="shared" si="183"/>
        <v>42611.613564814819</v>
      </c>
      <c r="R3915" s="17">
        <f t="shared" si="184"/>
        <v>42651.613564814819</v>
      </c>
      <c r="S3915">
        <f t="shared" si="185"/>
        <v>2016</v>
      </c>
    </row>
    <row r="3916" spans="1:19" ht="45" x14ac:dyDescent="0.25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 s="10" t="s">
        <v>8314</v>
      </c>
      <c r="P3916" t="s">
        <v>8316</v>
      </c>
      <c r="Q3916" s="15">
        <f t="shared" si="183"/>
        <v>42257.882731481484</v>
      </c>
      <c r="R3916" s="17">
        <f t="shared" si="184"/>
        <v>42292.882731481484</v>
      </c>
      <c r="S3916">
        <f t="shared" si="185"/>
        <v>2015</v>
      </c>
    </row>
    <row r="3917" spans="1:19" ht="45" x14ac:dyDescent="0.25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 s="10" t="s">
        <v>8314</v>
      </c>
      <c r="P3917" t="s">
        <v>8316</v>
      </c>
      <c r="Q3917" s="15">
        <f t="shared" si="183"/>
        <v>42556.667245370365</v>
      </c>
      <c r="R3917" s="17">
        <f t="shared" si="184"/>
        <v>42601.667245370365</v>
      </c>
      <c r="S3917">
        <f t="shared" si="185"/>
        <v>2016</v>
      </c>
    </row>
    <row r="3918" spans="1:19" ht="60" x14ac:dyDescent="0.25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 s="10" t="s">
        <v>8314</v>
      </c>
      <c r="P3918" t="s">
        <v>8316</v>
      </c>
      <c r="Q3918" s="15">
        <f t="shared" si="183"/>
        <v>42669.802303240736</v>
      </c>
      <c r="R3918" s="17">
        <f t="shared" si="184"/>
        <v>42704.843969907408</v>
      </c>
      <c r="S3918">
        <f t="shared" si="185"/>
        <v>2016</v>
      </c>
    </row>
    <row r="3919" spans="1:19" ht="45" x14ac:dyDescent="0.2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10" t="s">
        <v>8314</v>
      </c>
      <c r="P3919" t="s">
        <v>8316</v>
      </c>
      <c r="Q3919" s="15">
        <f t="shared" si="183"/>
        <v>42082.702800925923</v>
      </c>
      <c r="R3919" s="17">
        <f t="shared" si="184"/>
        <v>42112.702800925923</v>
      </c>
      <c r="S3919">
        <f t="shared" si="185"/>
        <v>2015</v>
      </c>
    </row>
    <row r="3920" spans="1:19" ht="60" x14ac:dyDescent="0.25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 s="10" t="s">
        <v>8314</v>
      </c>
      <c r="P3920" t="s">
        <v>8316</v>
      </c>
      <c r="Q3920" s="15">
        <f t="shared" si="183"/>
        <v>42402.709652777776</v>
      </c>
      <c r="R3920" s="17">
        <f t="shared" si="184"/>
        <v>42432.709652777776</v>
      </c>
      <c r="S3920">
        <f t="shared" si="185"/>
        <v>2016</v>
      </c>
    </row>
    <row r="3921" spans="1:19" ht="60" x14ac:dyDescent="0.25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 s="10" t="s">
        <v>8314</v>
      </c>
      <c r="P3921" t="s">
        <v>8316</v>
      </c>
      <c r="Q3921" s="15">
        <f t="shared" si="183"/>
        <v>42604.669675925921</v>
      </c>
      <c r="R3921" s="17">
        <f t="shared" si="184"/>
        <v>42664.669675925921</v>
      </c>
      <c r="S3921">
        <f t="shared" si="185"/>
        <v>2016</v>
      </c>
    </row>
    <row r="3922" spans="1:19" ht="30" x14ac:dyDescent="0.25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 s="10" t="s">
        <v>8314</v>
      </c>
      <c r="P3922" t="s">
        <v>8316</v>
      </c>
      <c r="Q3922" s="15">
        <f t="shared" si="183"/>
        <v>42278.498240740737</v>
      </c>
      <c r="R3922" s="17">
        <f t="shared" si="184"/>
        <v>42314.041666666672</v>
      </c>
      <c r="S3922">
        <f t="shared" si="185"/>
        <v>2015</v>
      </c>
    </row>
    <row r="3923" spans="1:19" ht="45" x14ac:dyDescent="0.25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 s="10" t="s">
        <v>8314</v>
      </c>
      <c r="P3923" t="s">
        <v>8316</v>
      </c>
      <c r="Q3923" s="15">
        <f t="shared" si="183"/>
        <v>42393.961909722217</v>
      </c>
      <c r="R3923" s="17">
        <f t="shared" si="184"/>
        <v>42428.961909722217</v>
      </c>
      <c r="S3923">
        <f t="shared" si="185"/>
        <v>2016</v>
      </c>
    </row>
    <row r="3924" spans="1:19" ht="60" x14ac:dyDescent="0.25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 s="10" t="s">
        <v>8314</v>
      </c>
      <c r="P3924" t="s">
        <v>8316</v>
      </c>
      <c r="Q3924" s="15">
        <f t="shared" si="183"/>
        <v>42520.235486111109</v>
      </c>
      <c r="R3924" s="17">
        <f t="shared" si="184"/>
        <v>42572.583333333328</v>
      </c>
      <c r="S3924">
        <f t="shared" si="185"/>
        <v>2016</v>
      </c>
    </row>
    <row r="3925" spans="1:19" ht="45" x14ac:dyDescent="0.25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 s="10" t="s">
        <v>8314</v>
      </c>
      <c r="P3925" t="s">
        <v>8316</v>
      </c>
      <c r="Q3925" s="15">
        <f t="shared" si="183"/>
        <v>41985.043657407412</v>
      </c>
      <c r="R3925" s="17">
        <f t="shared" si="184"/>
        <v>42015.043657407412</v>
      </c>
      <c r="S3925">
        <f t="shared" si="185"/>
        <v>2014</v>
      </c>
    </row>
    <row r="3926" spans="1:19" ht="60" x14ac:dyDescent="0.25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 s="10" t="s">
        <v>8314</v>
      </c>
      <c r="P3926" t="s">
        <v>8316</v>
      </c>
      <c r="Q3926" s="15">
        <f t="shared" si="183"/>
        <v>41816.812094907407</v>
      </c>
      <c r="R3926" s="17">
        <f t="shared" si="184"/>
        <v>41831.666666666664</v>
      </c>
      <c r="S3926">
        <f t="shared" si="185"/>
        <v>2014</v>
      </c>
    </row>
    <row r="3927" spans="1:19" ht="60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10" t="s">
        <v>8314</v>
      </c>
      <c r="P3927" t="s">
        <v>8316</v>
      </c>
      <c r="Q3927" s="15">
        <f t="shared" si="183"/>
        <v>42705.690347222218</v>
      </c>
      <c r="R3927" s="17">
        <f t="shared" si="184"/>
        <v>42734.958333333328</v>
      </c>
      <c r="S3927">
        <f t="shared" si="185"/>
        <v>2016</v>
      </c>
    </row>
    <row r="3928" spans="1:19" ht="60" x14ac:dyDescent="0.25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 s="10" t="s">
        <v>8314</v>
      </c>
      <c r="P3928" t="s">
        <v>8316</v>
      </c>
      <c r="Q3928" s="15">
        <f t="shared" si="183"/>
        <v>42697.74927083333</v>
      </c>
      <c r="R3928" s="17">
        <f t="shared" si="184"/>
        <v>42727.74927083333</v>
      </c>
      <c r="S3928">
        <f t="shared" si="185"/>
        <v>2016</v>
      </c>
    </row>
    <row r="3929" spans="1:19" ht="60" x14ac:dyDescent="0.25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 s="10" t="s">
        <v>8314</v>
      </c>
      <c r="P3929" t="s">
        <v>8316</v>
      </c>
      <c r="Q3929" s="15">
        <f t="shared" si="183"/>
        <v>42115.656539351854</v>
      </c>
      <c r="R3929" s="17">
        <f t="shared" si="184"/>
        <v>42145.656539351854</v>
      </c>
      <c r="S3929">
        <f t="shared" si="185"/>
        <v>2015</v>
      </c>
    </row>
    <row r="3930" spans="1:19" ht="60" x14ac:dyDescent="0.25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 s="10" t="s">
        <v>8314</v>
      </c>
      <c r="P3930" t="s">
        <v>8316</v>
      </c>
      <c r="Q3930" s="15">
        <f t="shared" si="183"/>
        <v>42451.698449074072</v>
      </c>
      <c r="R3930" s="17">
        <f t="shared" si="184"/>
        <v>42486.288194444445</v>
      </c>
      <c r="S3930">
        <f t="shared" si="185"/>
        <v>2016</v>
      </c>
    </row>
    <row r="3931" spans="1:19" ht="60" x14ac:dyDescent="0.25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 s="10" t="s">
        <v>8314</v>
      </c>
      <c r="P3931" t="s">
        <v>8316</v>
      </c>
      <c r="Q3931" s="15">
        <f t="shared" si="183"/>
        <v>42626.633703703701</v>
      </c>
      <c r="R3931" s="17">
        <f t="shared" si="184"/>
        <v>42656.633703703701</v>
      </c>
      <c r="S3931">
        <f t="shared" si="185"/>
        <v>2016</v>
      </c>
    </row>
    <row r="3932" spans="1:19" ht="60" x14ac:dyDescent="0.25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 s="10" t="s">
        <v>8314</v>
      </c>
      <c r="P3932" t="s">
        <v>8316</v>
      </c>
      <c r="Q3932" s="15">
        <f t="shared" si="183"/>
        <v>42704.086053240739</v>
      </c>
      <c r="R3932" s="17">
        <f t="shared" si="184"/>
        <v>42734.086053240739</v>
      </c>
      <c r="S3932">
        <f t="shared" si="185"/>
        <v>2016</v>
      </c>
    </row>
    <row r="3933" spans="1:19" ht="60" x14ac:dyDescent="0.25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 s="10" t="s">
        <v>8314</v>
      </c>
      <c r="P3933" t="s">
        <v>8316</v>
      </c>
      <c r="Q3933" s="15">
        <f t="shared" si="183"/>
        <v>41974.791990740734</v>
      </c>
      <c r="R3933" s="17">
        <f t="shared" si="184"/>
        <v>42019.791990740734</v>
      </c>
      <c r="S3933">
        <f t="shared" si="185"/>
        <v>2014</v>
      </c>
    </row>
    <row r="3934" spans="1:19" ht="45" x14ac:dyDescent="0.25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 s="10" t="s">
        <v>8314</v>
      </c>
      <c r="P3934" t="s">
        <v>8316</v>
      </c>
      <c r="Q3934" s="15">
        <f t="shared" si="183"/>
        <v>42123.678645833337</v>
      </c>
      <c r="R3934" s="17">
        <f t="shared" si="184"/>
        <v>42153.678645833337</v>
      </c>
      <c r="S3934">
        <f t="shared" si="185"/>
        <v>2015</v>
      </c>
    </row>
    <row r="3935" spans="1:19" ht="60" x14ac:dyDescent="0.25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 s="10" t="s">
        <v>8314</v>
      </c>
      <c r="P3935" t="s">
        <v>8316</v>
      </c>
      <c r="Q3935" s="15">
        <f t="shared" si="183"/>
        <v>42612.642754629633</v>
      </c>
      <c r="R3935" s="17">
        <f t="shared" si="184"/>
        <v>42657.642754629633</v>
      </c>
      <c r="S3935">
        <f t="shared" si="185"/>
        <v>2016</v>
      </c>
    </row>
    <row r="3936" spans="1:19" ht="45" x14ac:dyDescent="0.25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 s="10" t="s">
        <v>8314</v>
      </c>
      <c r="P3936" t="s">
        <v>8316</v>
      </c>
      <c r="Q3936" s="15">
        <f t="shared" si="183"/>
        <v>41935.221585648149</v>
      </c>
      <c r="R3936" s="17">
        <f t="shared" si="184"/>
        <v>41975.263252314813</v>
      </c>
      <c r="S3936">
        <f t="shared" si="185"/>
        <v>2014</v>
      </c>
    </row>
    <row r="3937" spans="1:19" ht="45" x14ac:dyDescent="0.25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 s="10" t="s">
        <v>8314</v>
      </c>
      <c r="P3937" t="s">
        <v>8316</v>
      </c>
      <c r="Q3937" s="15">
        <f t="shared" si="183"/>
        <v>42522.276724537034</v>
      </c>
      <c r="R3937" s="17">
        <f t="shared" si="184"/>
        <v>42553.166666666672</v>
      </c>
      <c r="S3937">
        <f t="shared" si="185"/>
        <v>2016</v>
      </c>
    </row>
    <row r="3938" spans="1:19" ht="45" x14ac:dyDescent="0.25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 s="10" t="s">
        <v>8314</v>
      </c>
      <c r="P3938" t="s">
        <v>8316</v>
      </c>
      <c r="Q3938" s="15">
        <f t="shared" si="183"/>
        <v>42569.50409722222</v>
      </c>
      <c r="R3938" s="17">
        <f t="shared" si="184"/>
        <v>42599.50409722222</v>
      </c>
      <c r="S3938">
        <f t="shared" si="185"/>
        <v>2016</v>
      </c>
    </row>
    <row r="3939" spans="1:19" ht="60" x14ac:dyDescent="0.25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 s="10" t="s">
        <v>8314</v>
      </c>
      <c r="P3939" t="s">
        <v>8316</v>
      </c>
      <c r="Q3939" s="15">
        <f t="shared" si="183"/>
        <v>42732.060277777782</v>
      </c>
      <c r="R3939" s="17">
        <f t="shared" si="184"/>
        <v>42762.060277777782</v>
      </c>
      <c r="S3939">
        <f t="shared" si="185"/>
        <v>2016</v>
      </c>
    </row>
    <row r="3940" spans="1:19" ht="60" x14ac:dyDescent="0.25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 s="10" t="s">
        <v>8314</v>
      </c>
      <c r="P3940" t="s">
        <v>8316</v>
      </c>
      <c r="Q3940" s="15">
        <f t="shared" si="183"/>
        <v>41806.106770833336</v>
      </c>
      <c r="R3940" s="17">
        <f t="shared" si="184"/>
        <v>41836.106770833336</v>
      </c>
      <c r="S3940">
        <f t="shared" si="185"/>
        <v>2014</v>
      </c>
    </row>
    <row r="3941" spans="1:19" ht="45" x14ac:dyDescent="0.25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 s="10" t="s">
        <v>8314</v>
      </c>
      <c r="P3941" t="s">
        <v>8316</v>
      </c>
      <c r="Q3941" s="15">
        <f t="shared" si="183"/>
        <v>42410.774155092593</v>
      </c>
      <c r="R3941" s="17">
        <f t="shared" si="184"/>
        <v>42440.774155092593</v>
      </c>
      <c r="S3941">
        <f t="shared" si="185"/>
        <v>2016</v>
      </c>
    </row>
    <row r="3942" spans="1:19" ht="60" x14ac:dyDescent="0.25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 s="10" t="s">
        <v>8314</v>
      </c>
      <c r="P3942" t="s">
        <v>8316</v>
      </c>
      <c r="Q3942" s="15">
        <f t="shared" si="183"/>
        <v>42313.936365740738</v>
      </c>
      <c r="R3942" s="17">
        <f t="shared" si="184"/>
        <v>42343.936365740738</v>
      </c>
      <c r="S3942">
        <f t="shared" si="185"/>
        <v>2015</v>
      </c>
    </row>
    <row r="3943" spans="1:19" ht="60" x14ac:dyDescent="0.25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 s="10" t="s">
        <v>8314</v>
      </c>
      <c r="P3943" t="s">
        <v>8316</v>
      </c>
      <c r="Q3943" s="15">
        <f t="shared" si="183"/>
        <v>41955.863750000004</v>
      </c>
      <c r="R3943" s="17">
        <f t="shared" si="184"/>
        <v>41990.863750000004</v>
      </c>
      <c r="S3943">
        <f t="shared" si="185"/>
        <v>2014</v>
      </c>
    </row>
    <row r="3944" spans="1:19" ht="45" x14ac:dyDescent="0.25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 s="10" t="s">
        <v>8314</v>
      </c>
      <c r="P3944" t="s">
        <v>8316</v>
      </c>
      <c r="Q3944" s="15">
        <f t="shared" si="183"/>
        <v>42767.577303240745</v>
      </c>
      <c r="R3944" s="17">
        <f t="shared" si="184"/>
        <v>42797.577303240745</v>
      </c>
      <c r="S3944">
        <f t="shared" si="185"/>
        <v>2017</v>
      </c>
    </row>
    <row r="3945" spans="1:19" ht="60" x14ac:dyDescent="0.25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 s="10" t="s">
        <v>8314</v>
      </c>
      <c r="P3945" t="s">
        <v>8316</v>
      </c>
      <c r="Q3945" s="15">
        <f t="shared" si="183"/>
        <v>42188.803622685184</v>
      </c>
      <c r="R3945" s="17">
        <f t="shared" si="184"/>
        <v>42218.803622685184</v>
      </c>
      <c r="S3945">
        <f t="shared" si="185"/>
        <v>2015</v>
      </c>
    </row>
    <row r="3946" spans="1:19" ht="30" x14ac:dyDescent="0.25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 s="10" t="s">
        <v>8314</v>
      </c>
      <c r="P3946" t="s">
        <v>8316</v>
      </c>
      <c r="Q3946" s="15">
        <f t="shared" si="183"/>
        <v>41936.647164351853</v>
      </c>
      <c r="R3946" s="17">
        <f t="shared" si="184"/>
        <v>41981.688831018517</v>
      </c>
      <c r="S3946">
        <f t="shared" si="185"/>
        <v>2014</v>
      </c>
    </row>
    <row r="3947" spans="1:19" ht="45" x14ac:dyDescent="0.25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 s="10" t="s">
        <v>8314</v>
      </c>
      <c r="P3947" t="s">
        <v>8316</v>
      </c>
      <c r="Q3947" s="15">
        <f t="shared" si="183"/>
        <v>41836.595520833333</v>
      </c>
      <c r="R3947" s="17">
        <f t="shared" si="184"/>
        <v>41866.595520833333</v>
      </c>
      <c r="S3947">
        <f t="shared" si="185"/>
        <v>2014</v>
      </c>
    </row>
    <row r="3948" spans="1:19" ht="60" x14ac:dyDescent="0.25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 s="10" t="s">
        <v>8314</v>
      </c>
      <c r="P3948" t="s">
        <v>8316</v>
      </c>
      <c r="Q3948" s="15">
        <f t="shared" si="183"/>
        <v>42612.624039351853</v>
      </c>
      <c r="R3948" s="17">
        <f t="shared" si="184"/>
        <v>42644.624039351853</v>
      </c>
      <c r="S3948">
        <f t="shared" si="185"/>
        <v>2016</v>
      </c>
    </row>
    <row r="3949" spans="1:19" ht="60" x14ac:dyDescent="0.25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 s="10" t="s">
        <v>8314</v>
      </c>
      <c r="P3949" t="s">
        <v>8316</v>
      </c>
      <c r="Q3949" s="15">
        <f t="shared" si="183"/>
        <v>42172.816423611104</v>
      </c>
      <c r="R3949" s="17">
        <f t="shared" si="184"/>
        <v>42202.816423611104</v>
      </c>
      <c r="S3949">
        <f t="shared" si="185"/>
        <v>2015</v>
      </c>
    </row>
    <row r="3950" spans="1:19" ht="60" x14ac:dyDescent="0.25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 s="10" t="s">
        <v>8314</v>
      </c>
      <c r="P3950" t="s">
        <v>8316</v>
      </c>
      <c r="Q3950" s="15">
        <f t="shared" si="183"/>
        <v>42542.526423611111</v>
      </c>
      <c r="R3950" s="17">
        <f t="shared" si="184"/>
        <v>42601.165972222225</v>
      </c>
      <c r="S3950">
        <f t="shared" si="185"/>
        <v>2016</v>
      </c>
    </row>
    <row r="3951" spans="1:19" ht="45" x14ac:dyDescent="0.25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 s="10" t="s">
        <v>8317</v>
      </c>
      <c r="P3951" t="s">
        <v>8336</v>
      </c>
      <c r="Q3951" s="15">
        <f t="shared" si="183"/>
        <v>41931.959016203706</v>
      </c>
      <c r="R3951" s="17">
        <f t="shared" si="184"/>
        <v>41962.00068287037</v>
      </c>
      <c r="S3951">
        <f t="shared" si="185"/>
        <v>2014</v>
      </c>
    </row>
    <row r="3952" spans="1:19" ht="45" x14ac:dyDescent="0.25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 s="10" t="s">
        <v>8317</v>
      </c>
      <c r="P3952" t="s">
        <v>8336</v>
      </c>
      <c r="Q3952" s="15">
        <f t="shared" si="183"/>
        <v>41818.703275462962</v>
      </c>
      <c r="R3952" s="17">
        <f t="shared" si="184"/>
        <v>41848.703275462962</v>
      </c>
      <c r="S3952">
        <f t="shared" si="185"/>
        <v>2014</v>
      </c>
    </row>
    <row r="3953" spans="1:19" ht="60" x14ac:dyDescent="0.25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 s="10" t="s">
        <v>8317</v>
      </c>
      <c r="P3953" t="s">
        <v>8336</v>
      </c>
      <c r="Q3953" s="15">
        <f t="shared" si="183"/>
        <v>42795.696145833332</v>
      </c>
      <c r="R3953" s="17">
        <f t="shared" si="184"/>
        <v>42840.654479166667</v>
      </c>
      <c r="S3953">
        <f t="shared" si="185"/>
        <v>2017</v>
      </c>
    </row>
    <row r="3954" spans="1:19" ht="60" x14ac:dyDescent="0.25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 s="10" t="s">
        <v>8317</v>
      </c>
      <c r="P3954" t="s">
        <v>8336</v>
      </c>
      <c r="Q3954" s="15">
        <f t="shared" si="183"/>
        <v>42463.866666666669</v>
      </c>
      <c r="R3954" s="17">
        <f t="shared" si="184"/>
        <v>42484.915972222225</v>
      </c>
      <c r="S3954">
        <f t="shared" si="185"/>
        <v>2016</v>
      </c>
    </row>
    <row r="3955" spans="1:19" ht="60" x14ac:dyDescent="0.25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 s="10" t="s">
        <v>8317</v>
      </c>
      <c r="P3955" t="s">
        <v>8336</v>
      </c>
      <c r="Q3955" s="15">
        <f t="shared" si="183"/>
        <v>41832.672685185185</v>
      </c>
      <c r="R3955" s="17">
        <f t="shared" si="184"/>
        <v>41887.568749999999</v>
      </c>
      <c r="S3955">
        <f t="shared" si="185"/>
        <v>2014</v>
      </c>
    </row>
    <row r="3956" spans="1:19" ht="30" x14ac:dyDescent="0.25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 s="10" t="s">
        <v>8317</v>
      </c>
      <c r="P3956" t="s">
        <v>8336</v>
      </c>
      <c r="Q3956" s="15">
        <f t="shared" si="183"/>
        <v>42708.668576388889</v>
      </c>
      <c r="R3956" s="17">
        <f t="shared" si="184"/>
        <v>42738.668576388889</v>
      </c>
      <c r="S3956">
        <f t="shared" si="185"/>
        <v>2016</v>
      </c>
    </row>
    <row r="3957" spans="1:19" ht="30" x14ac:dyDescent="0.25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 s="10" t="s">
        <v>8317</v>
      </c>
      <c r="P3957" t="s">
        <v>8336</v>
      </c>
      <c r="Q3957" s="15">
        <f t="shared" si="183"/>
        <v>42289.89634259259</v>
      </c>
      <c r="R3957" s="17">
        <f t="shared" si="184"/>
        <v>42319.938009259262</v>
      </c>
      <c r="S3957">
        <f t="shared" si="185"/>
        <v>2015</v>
      </c>
    </row>
    <row r="3958" spans="1:19" ht="60" x14ac:dyDescent="0.25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 s="10" t="s">
        <v>8317</v>
      </c>
      <c r="P3958" t="s">
        <v>8336</v>
      </c>
      <c r="Q3958" s="15">
        <f t="shared" si="183"/>
        <v>41831.705555555556</v>
      </c>
      <c r="R3958" s="17">
        <f t="shared" si="184"/>
        <v>41862.166666666664</v>
      </c>
      <c r="S3958">
        <f t="shared" si="185"/>
        <v>2014</v>
      </c>
    </row>
    <row r="3959" spans="1:19" ht="45" x14ac:dyDescent="0.25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 s="10" t="s">
        <v>8317</v>
      </c>
      <c r="P3959" t="s">
        <v>8336</v>
      </c>
      <c r="Q3959" s="15">
        <f t="shared" si="183"/>
        <v>42312.204814814817</v>
      </c>
      <c r="R3959" s="17">
        <f t="shared" si="184"/>
        <v>42340.725694444445</v>
      </c>
      <c r="S3959">
        <f t="shared" si="185"/>
        <v>2015</v>
      </c>
    </row>
    <row r="3960" spans="1:19" ht="45" x14ac:dyDescent="0.25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 s="10" t="s">
        <v>8317</v>
      </c>
      <c r="P3960" t="s">
        <v>8336</v>
      </c>
      <c r="Q3960" s="15">
        <f t="shared" si="183"/>
        <v>41915.896967592591</v>
      </c>
      <c r="R3960" s="17">
        <f t="shared" si="184"/>
        <v>41973.989583333328</v>
      </c>
      <c r="S3960">
        <f t="shared" si="185"/>
        <v>2014</v>
      </c>
    </row>
    <row r="3961" spans="1:19" ht="60" x14ac:dyDescent="0.25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 s="10" t="s">
        <v>8317</v>
      </c>
      <c r="P3961" t="s">
        <v>8339</v>
      </c>
      <c r="Q3961" s="15">
        <f t="shared" si="183"/>
        <v>41555.041701388887</v>
      </c>
      <c r="R3961" s="17">
        <f t="shared" si="184"/>
        <v>41585.083368055559</v>
      </c>
      <c r="S3961">
        <f t="shared" si="185"/>
        <v>2013</v>
      </c>
    </row>
    <row r="3962" spans="1:19" ht="60" x14ac:dyDescent="0.25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 s="10" t="s">
        <v>8317</v>
      </c>
      <c r="P3962" t="s">
        <v>8339</v>
      </c>
      <c r="Q3962" s="15">
        <f t="shared" si="183"/>
        <v>40079.566157407404</v>
      </c>
      <c r="R3962" s="17">
        <f t="shared" si="184"/>
        <v>40149.034722222219</v>
      </c>
      <c r="S3962">
        <f t="shared" si="185"/>
        <v>2009</v>
      </c>
    </row>
    <row r="3963" spans="1:19" ht="45" x14ac:dyDescent="0.25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 s="10" t="s">
        <v>8317</v>
      </c>
      <c r="P3963" t="s">
        <v>8339</v>
      </c>
      <c r="Q3963" s="15">
        <f t="shared" si="183"/>
        <v>41652.742488425924</v>
      </c>
      <c r="R3963" s="17">
        <f t="shared" si="184"/>
        <v>41712.700821759259</v>
      </c>
      <c r="S3963">
        <f t="shared" si="185"/>
        <v>2014</v>
      </c>
    </row>
    <row r="3964" spans="1:19" ht="60" x14ac:dyDescent="0.25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 s="10" t="s">
        <v>8317</v>
      </c>
      <c r="P3964" t="s">
        <v>8339</v>
      </c>
      <c r="Q3964" s="15">
        <f t="shared" si="183"/>
        <v>42121.367002314815</v>
      </c>
      <c r="R3964" s="17">
        <f t="shared" si="184"/>
        <v>42152.836805555555</v>
      </c>
      <c r="S3964">
        <f t="shared" si="185"/>
        <v>2015</v>
      </c>
    </row>
    <row r="3965" spans="1:19" ht="60" x14ac:dyDescent="0.25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 s="10" t="s">
        <v>8317</v>
      </c>
      <c r="P3965" t="s">
        <v>8339</v>
      </c>
      <c r="Q3965" s="15">
        <f t="shared" si="183"/>
        <v>40672.729872685188</v>
      </c>
      <c r="R3965" s="17">
        <f t="shared" si="184"/>
        <v>40702.729872685188</v>
      </c>
      <c r="S3965">
        <f t="shared" si="185"/>
        <v>2011</v>
      </c>
    </row>
    <row r="3966" spans="1:19" ht="45" x14ac:dyDescent="0.25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 s="10" t="s">
        <v>8317</v>
      </c>
      <c r="P3966" t="s">
        <v>8339</v>
      </c>
      <c r="Q3966" s="15">
        <f t="shared" si="183"/>
        <v>42549.916712962964</v>
      </c>
      <c r="R3966" s="17">
        <f t="shared" si="184"/>
        <v>42578.916666666672</v>
      </c>
      <c r="S3966">
        <f t="shared" si="185"/>
        <v>2016</v>
      </c>
    </row>
    <row r="3967" spans="1:19" ht="60" x14ac:dyDescent="0.25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 s="10" t="s">
        <v>8317</v>
      </c>
      <c r="P3967" t="s">
        <v>8339</v>
      </c>
      <c r="Q3967" s="15">
        <f t="shared" si="183"/>
        <v>41671.936863425923</v>
      </c>
      <c r="R3967" s="17">
        <f t="shared" si="184"/>
        <v>41687</v>
      </c>
      <c r="S3967">
        <f t="shared" si="185"/>
        <v>2014</v>
      </c>
    </row>
    <row r="3968" spans="1:19" ht="45" x14ac:dyDescent="0.25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 s="10" t="s">
        <v>8317</v>
      </c>
      <c r="P3968" t="s">
        <v>8339</v>
      </c>
      <c r="Q3968" s="15">
        <f t="shared" si="183"/>
        <v>41962.062326388885</v>
      </c>
      <c r="R3968" s="17">
        <f t="shared" si="184"/>
        <v>41997.062326388885</v>
      </c>
      <c r="S3968">
        <f t="shared" si="185"/>
        <v>2014</v>
      </c>
    </row>
    <row r="3969" spans="1:19" ht="15.75" x14ac:dyDescent="0.25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 s="10" t="s">
        <v>8317</v>
      </c>
      <c r="P3969" t="s">
        <v>8339</v>
      </c>
      <c r="Q3969" s="15">
        <f t="shared" si="183"/>
        <v>41389.679560185185</v>
      </c>
      <c r="R3969" s="17">
        <f t="shared" si="184"/>
        <v>41419.679560185185</v>
      </c>
      <c r="S3969">
        <f t="shared" si="185"/>
        <v>2013</v>
      </c>
    </row>
    <row r="3970" spans="1:19" ht="30" x14ac:dyDescent="0.25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 s="10" t="s">
        <v>8317</v>
      </c>
      <c r="P3970" t="s">
        <v>8339</v>
      </c>
      <c r="Q3970" s="15">
        <f t="shared" ref="Q3970:Q4033" si="186">(((J3970/60)/60)/24)+DATE(1970,1,1)</f>
        <v>42438.813449074078</v>
      </c>
      <c r="R3970" s="17">
        <f t="shared" ref="R3970:R4033" si="187">(((I3970/60)/60)/24)+DATE(1970,1,1)</f>
        <v>42468.771782407406</v>
      </c>
      <c r="S3970">
        <f t="shared" ref="S3970:S4033" si="188">YEAR(Q:Q)</f>
        <v>2016</v>
      </c>
    </row>
    <row r="3971" spans="1:19" ht="60" x14ac:dyDescent="0.25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 s="10" t="s">
        <v>8317</v>
      </c>
      <c r="P3971" t="s">
        <v>8339</v>
      </c>
      <c r="Q3971" s="15">
        <f t="shared" si="186"/>
        <v>42144.769479166673</v>
      </c>
      <c r="R3971" s="17">
        <f t="shared" si="187"/>
        <v>42174.769479166673</v>
      </c>
      <c r="S3971">
        <f t="shared" si="188"/>
        <v>2015</v>
      </c>
    </row>
    <row r="3972" spans="1:19" ht="60" x14ac:dyDescent="0.25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 s="10" t="s">
        <v>8317</v>
      </c>
      <c r="P3972" t="s">
        <v>8339</v>
      </c>
      <c r="Q3972" s="15">
        <f t="shared" si="186"/>
        <v>42404.033090277779</v>
      </c>
      <c r="R3972" s="17">
        <f t="shared" si="187"/>
        <v>42428.999305555553</v>
      </c>
      <c r="S3972">
        <f t="shared" si="188"/>
        <v>2016</v>
      </c>
    </row>
    <row r="3973" spans="1:19" ht="60" x14ac:dyDescent="0.25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 s="10" t="s">
        <v>8317</v>
      </c>
      <c r="P3973" t="s">
        <v>8339</v>
      </c>
      <c r="Q3973" s="15">
        <f t="shared" si="186"/>
        <v>42786.000023148154</v>
      </c>
      <c r="R3973" s="17">
        <f t="shared" si="187"/>
        <v>42826.165972222225</v>
      </c>
      <c r="S3973">
        <f t="shared" si="188"/>
        <v>2017</v>
      </c>
    </row>
    <row r="3974" spans="1:19" ht="60" x14ac:dyDescent="0.25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 s="10" t="s">
        <v>8317</v>
      </c>
      <c r="P3974" t="s">
        <v>8339</v>
      </c>
      <c r="Q3974" s="15">
        <f t="shared" si="186"/>
        <v>42017.927418981482</v>
      </c>
      <c r="R3974" s="17">
        <f t="shared" si="187"/>
        <v>42052.927418981482</v>
      </c>
      <c r="S3974">
        <f t="shared" si="188"/>
        <v>2015</v>
      </c>
    </row>
    <row r="3975" spans="1:19" ht="60" x14ac:dyDescent="0.25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 s="10" t="s">
        <v>8317</v>
      </c>
      <c r="P3975" t="s">
        <v>8339</v>
      </c>
      <c r="Q3975" s="15">
        <f t="shared" si="186"/>
        <v>41799.524259259262</v>
      </c>
      <c r="R3975" s="17">
        <f t="shared" si="187"/>
        <v>41829.524259259262</v>
      </c>
      <c r="S3975">
        <f t="shared" si="188"/>
        <v>2014</v>
      </c>
    </row>
    <row r="3976" spans="1:19" ht="45" x14ac:dyDescent="0.25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 s="10" t="s">
        <v>8317</v>
      </c>
      <c r="P3976" t="s">
        <v>8339</v>
      </c>
      <c r="Q3976" s="15">
        <f t="shared" si="186"/>
        <v>42140.879259259258</v>
      </c>
      <c r="R3976" s="17">
        <f t="shared" si="187"/>
        <v>42185.879259259258</v>
      </c>
      <c r="S3976">
        <f t="shared" si="188"/>
        <v>2015</v>
      </c>
    </row>
    <row r="3977" spans="1:19" ht="60" x14ac:dyDescent="0.25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 s="10" t="s">
        <v>8317</v>
      </c>
      <c r="P3977" t="s">
        <v>8339</v>
      </c>
      <c r="Q3977" s="15">
        <f t="shared" si="186"/>
        <v>41054.847777777781</v>
      </c>
      <c r="R3977" s="17">
        <f t="shared" si="187"/>
        <v>41114.847777777781</v>
      </c>
      <c r="S3977">
        <f t="shared" si="188"/>
        <v>2012</v>
      </c>
    </row>
    <row r="3978" spans="1:19" ht="60" x14ac:dyDescent="0.25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 s="10" t="s">
        <v>8317</v>
      </c>
      <c r="P3978" t="s">
        <v>8339</v>
      </c>
      <c r="Q3978" s="15">
        <f t="shared" si="186"/>
        <v>40399.065868055557</v>
      </c>
      <c r="R3978" s="17">
        <f t="shared" si="187"/>
        <v>40423.083333333336</v>
      </c>
      <c r="S3978">
        <f t="shared" si="188"/>
        <v>2010</v>
      </c>
    </row>
    <row r="3979" spans="1:19" ht="45" x14ac:dyDescent="0.25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 s="10" t="s">
        <v>8317</v>
      </c>
      <c r="P3979" t="s">
        <v>8339</v>
      </c>
      <c r="Q3979" s="15">
        <f t="shared" si="186"/>
        <v>41481.996423611112</v>
      </c>
      <c r="R3979" s="17">
        <f t="shared" si="187"/>
        <v>41514.996423611112</v>
      </c>
      <c r="S3979">
        <f t="shared" si="188"/>
        <v>2013</v>
      </c>
    </row>
    <row r="3980" spans="1:19" ht="45" x14ac:dyDescent="0.25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 s="10" t="s">
        <v>8317</v>
      </c>
      <c r="P3980" t="s">
        <v>8339</v>
      </c>
      <c r="Q3980" s="15">
        <f t="shared" si="186"/>
        <v>40990.050069444449</v>
      </c>
      <c r="R3980" s="17">
        <f t="shared" si="187"/>
        <v>41050.050069444449</v>
      </c>
      <c r="S3980">
        <f t="shared" si="188"/>
        <v>2012</v>
      </c>
    </row>
    <row r="3981" spans="1:19" ht="45" x14ac:dyDescent="0.25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 s="10" t="s">
        <v>8314</v>
      </c>
      <c r="P3981" t="s">
        <v>8315</v>
      </c>
      <c r="Q3981" s="15">
        <f t="shared" si="186"/>
        <v>42167.813703703709</v>
      </c>
      <c r="R3981" s="17">
        <f t="shared" si="187"/>
        <v>42197.813703703709</v>
      </c>
      <c r="S3981">
        <f t="shared" si="188"/>
        <v>2015</v>
      </c>
    </row>
    <row r="3982" spans="1:19" ht="60" x14ac:dyDescent="0.25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 s="10" t="s">
        <v>8314</v>
      </c>
      <c r="P3982" t="s">
        <v>8315</v>
      </c>
      <c r="Q3982" s="15">
        <f t="shared" si="186"/>
        <v>41897.702199074076</v>
      </c>
      <c r="R3982" s="17">
        <f t="shared" si="187"/>
        <v>41918.208333333336</v>
      </c>
      <c r="S3982">
        <f t="shared" si="188"/>
        <v>2014</v>
      </c>
    </row>
    <row r="3983" spans="1:19" ht="60" x14ac:dyDescent="0.25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 s="10" t="s">
        <v>8314</v>
      </c>
      <c r="P3983" t="s">
        <v>8315</v>
      </c>
      <c r="Q3983" s="15">
        <f t="shared" si="186"/>
        <v>42327.825289351851</v>
      </c>
      <c r="R3983" s="17">
        <f t="shared" si="187"/>
        <v>42377.82430555555</v>
      </c>
      <c r="S3983">
        <f t="shared" si="188"/>
        <v>2015</v>
      </c>
    </row>
    <row r="3984" spans="1:19" ht="60" x14ac:dyDescent="0.25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 s="10" t="s">
        <v>8314</v>
      </c>
      <c r="P3984" t="s">
        <v>8315</v>
      </c>
      <c r="Q3984" s="15">
        <f t="shared" si="186"/>
        <v>42515.727650462963</v>
      </c>
      <c r="R3984" s="17">
        <f t="shared" si="187"/>
        <v>42545.727650462963</v>
      </c>
      <c r="S3984">
        <f t="shared" si="188"/>
        <v>2016</v>
      </c>
    </row>
    <row r="3985" spans="1:19" ht="60" x14ac:dyDescent="0.25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 s="10" t="s">
        <v>8314</v>
      </c>
      <c r="P3985" t="s">
        <v>8315</v>
      </c>
      <c r="Q3985" s="15">
        <f t="shared" si="186"/>
        <v>42060.001805555556</v>
      </c>
      <c r="R3985" s="17">
        <f t="shared" si="187"/>
        <v>42094.985416666663</v>
      </c>
      <c r="S3985">
        <f t="shared" si="188"/>
        <v>2015</v>
      </c>
    </row>
    <row r="3986" spans="1:19" ht="45" x14ac:dyDescent="0.25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 s="10" t="s">
        <v>8314</v>
      </c>
      <c r="P3986" t="s">
        <v>8315</v>
      </c>
      <c r="Q3986" s="15">
        <f t="shared" si="186"/>
        <v>42615.79896990741</v>
      </c>
      <c r="R3986" s="17">
        <f t="shared" si="187"/>
        <v>42660.79896990741</v>
      </c>
      <c r="S3986">
        <f t="shared" si="188"/>
        <v>2016</v>
      </c>
    </row>
    <row r="3987" spans="1:19" ht="45" x14ac:dyDescent="0.25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 s="10" t="s">
        <v>8314</v>
      </c>
      <c r="P3987" t="s">
        <v>8315</v>
      </c>
      <c r="Q3987" s="15">
        <f t="shared" si="186"/>
        <v>42577.607361111113</v>
      </c>
      <c r="R3987" s="17">
        <f t="shared" si="187"/>
        <v>42607.607361111113</v>
      </c>
      <c r="S3987">
        <f t="shared" si="188"/>
        <v>2016</v>
      </c>
    </row>
    <row r="3988" spans="1:19" ht="60" x14ac:dyDescent="0.25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 s="10" t="s">
        <v>8314</v>
      </c>
      <c r="P3988" t="s">
        <v>8315</v>
      </c>
      <c r="Q3988" s="15">
        <f t="shared" si="186"/>
        <v>42360.932152777779</v>
      </c>
      <c r="R3988" s="17">
        <f t="shared" si="187"/>
        <v>42420.932152777779</v>
      </c>
      <c r="S3988">
        <f t="shared" si="188"/>
        <v>2015</v>
      </c>
    </row>
    <row r="3989" spans="1:19" ht="45" x14ac:dyDescent="0.25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 s="10" t="s">
        <v>8314</v>
      </c>
      <c r="P3989" t="s">
        <v>8315</v>
      </c>
      <c r="Q3989" s="15">
        <f t="shared" si="186"/>
        <v>42198.775787037041</v>
      </c>
      <c r="R3989" s="17">
        <f t="shared" si="187"/>
        <v>42227.775787037041</v>
      </c>
      <c r="S3989">
        <f t="shared" si="188"/>
        <v>2015</v>
      </c>
    </row>
    <row r="3990" spans="1:19" ht="45" x14ac:dyDescent="0.25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 s="10" t="s">
        <v>8314</v>
      </c>
      <c r="P3990" t="s">
        <v>8315</v>
      </c>
      <c r="Q3990" s="15">
        <f t="shared" si="186"/>
        <v>42708.842245370368</v>
      </c>
      <c r="R3990" s="17">
        <f t="shared" si="187"/>
        <v>42738.842245370368</v>
      </c>
      <c r="S3990">
        <f t="shared" si="188"/>
        <v>2016</v>
      </c>
    </row>
    <row r="3991" spans="1:19" ht="30" x14ac:dyDescent="0.25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 s="10" t="s">
        <v>8314</v>
      </c>
      <c r="P3991" t="s">
        <v>8315</v>
      </c>
      <c r="Q3991" s="15">
        <f t="shared" si="186"/>
        <v>42094.101145833338</v>
      </c>
      <c r="R3991" s="17">
        <f t="shared" si="187"/>
        <v>42124.101145833338</v>
      </c>
      <c r="S3991">
        <f t="shared" si="188"/>
        <v>2015</v>
      </c>
    </row>
    <row r="3992" spans="1:19" ht="45" x14ac:dyDescent="0.25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 s="10" t="s">
        <v>8314</v>
      </c>
      <c r="P3992" t="s">
        <v>8315</v>
      </c>
      <c r="Q3992" s="15">
        <f t="shared" si="186"/>
        <v>42101.633703703701</v>
      </c>
      <c r="R3992" s="17">
        <f t="shared" si="187"/>
        <v>42161.633703703701</v>
      </c>
      <c r="S3992">
        <f t="shared" si="188"/>
        <v>2015</v>
      </c>
    </row>
    <row r="3993" spans="1:19" ht="60" x14ac:dyDescent="0.25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 s="10" t="s">
        <v>8314</v>
      </c>
      <c r="P3993" t="s">
        <v>8315</v>
      </c>
      <c r="Q3993" s="15">
        <f t="shared" si="186"/>
        <v>42103.676180555558</v>
      </c>
      <c r="R3993" s="17">
        <f t="shared" si="187"/>
        <v>42115.676180555558</v>
      </c>
      <c r="S3993">
        <f t="shared" si="188"/>
        <v>2015</v>
      </c>
    </row>
    <row r="3994" spans="1:19" ht="45" x14ac:dyDescent="0.25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 s="10" t="s">
        <v>8314</v>
      </c>
      <c r="P3994" t="s">
        <v>8315</v>
      </c>
      <c r="Q3994" s="15">
        <f t="shared" si="186"/>
        <v>41954.722916666666</v>
      </c>
      <c r="R3994" s="17">
        <f t="shared" si="187"/>
        <v>42014.722916666666</v>
      </c>
      <c r="S3994">
        <f t="shared" si="188"/>
        <v>2014</v>
      </c>
    </row>
    <row r="3995" spans="1:19" ht="45" x14ac:dyDescent="0.25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 s="10" t="s">
        <v>8314</v>
      </c>
      <c r="P3995" t="s">
        <v>8315</v>
      </c>
      <c r="Q3995" s="15">
        <f t="shared" si="186"/>
        <v>42096.918240740735</v>
      </c>
      <c r="R3995" s="17">
        <f t="shared" si="187"/>
        <v>42126.918240740735</v>
      </c>
      <c r="S3995">
        <f t="shared" si="188"/>
        <v>2015</v>
      </c>
    </row>
    <row r="3996" spans="1:19" ht="30" x14ac:dyDescent="0.25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 s="10" t="s">
        <v>8314</v>
      </c>
      <c r="P3996" t="s">
        <v>8315</v>
      </c>
      <c r="Q3996" s="15">
        <f t="shared" si="186"/>
        <v>42130.78361111111</v>
      </c>
      <c r="R3996" s="17">
        <f t="shared" si="187"/>
        <v>42160.78361111111</v>
      </c>
      <c r="S3996">
        <f t="shared" si="188"/>
        <v>2015</v>
      </c>
    </row>
    <row r="3997" spans="1:19" ht="45" x14ac:dyDescent="0.25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 s="10" t="s">
        <v>8314</v>
      </c>
      <c r="P3997" t="s">
        <v>8315</v>
      </c>
      <c r="Q3997" s="15">
        <f t="shared" si="186"/>
        <v>42264.620115740734</v>
      </c>
      <c r="R3997" s="17">
        <f t="shared" si="187"/>
        <v>42294.620115740734</v>
      </c>
      <c r="S3997">
        <f t="shared" si="188"/>
        <v>2015</v>
      </c>
    </row>
    <row r="3998" spans="1:19" ht="45" x14ac:dyDescent="0.25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 s="10" t="s">
        <v>8314</v>
      </c>
      <c r="P3998" t="s">
        <v>8315</v>
      </c>
      <c r="Q3998" s="15">
        <f t="shared" si="186"/>
        <v>41978.930972222224</v>
      </c>
      <c r="R3998" s="17">
        <f t="shared" si="187"/>
        <v>42035.027083333334</v>
      </c>
      <c r="S3998">
        <f t="shared" si="188"/>
        <v>2014</v>
      </c>
    </row>
    <row r="3999" spans="1:19" ht="45" x14ac:dyDescent="0.25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 s="10" t="s">
        <v>8314</v>
      </c>
      <c r="P3999" t="s">
        <v>8315</v>
      </c>
      <c r="Q3999" s="15">
        <f t="shared" si="186"/>
        <v>42159.649583333332</v>
      </c>
      <c r="R3999" s="17">
        <f t="shared" si="187"/>
        <v>42219.649583333332</v>
      </c>
      <c r="S3999">
        <f t="shared" si="188"/>
        <v>2015</v>
      </c>
    </row>
    <row r="4000" spans="1:19" ht="45" x14ac:dyDescent="0.25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 s="10" t="s">
        <v>8314</v>
      </c>
      <c r="P4000" t="s">
        <v>8315</v>
      </c>
      <c r="Q4000" s="15">
        <f t="shared" si="186"/>
        <v>42377.70694444445</v>
      </c>
      <c r="R4000" s="17">
        <f t="shared" si="187"/>
        <v>42407.70694444445</v>
      </c>
      <c r="S4000">
        <f t="shared" si="188"/>
        <v>2016</v>
      </c>
    </row>
    <row r="4001" spans="1:19" ht="60" x14ac:dyDescent="0.25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 s="10" t="s">
        <v>8314</v>
      </c>
      <c r="P4001" t="s">
        <v>8315</v>
      </c>
      <c r="Q4001" s="15">
        <f t="shared" si="186"/>
        <v>42466.858888888892</v>
      </c>
      <c r="R4001" s="17">
        <f t="shared" si="187"/>
        <v>42490.916666666672</v>
      </c>
      <c r="S4001">
        <f t="shared" si="188"/>
        <v>2016</v>
      </c>
    </row>
    <row r="4002" spans="1:19" ht="45" x14ac:dyDescent="0.25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 s="10" t="s">
        <v>8314</v>
      </c>
      <c r="P4002" t="s">
        <v>8315</v>
      </c>
      <c r="Q4002" s="15">
        <f t="shared" si="186"/>
        <v>41954.688310185185</v>
      </c>
      <c r="R4002" s="17">
        <f t="shared" si="187"/>
        <v>41984.688310185185</v>
      </c>
      <c r="S4002">
        <f t="shared" si="188"/>
        <v>2014</v>
      </c>
    </row>
    <row r="4003" spans="1:19" ht="60" x14ac:dyDescent="0.25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 s="10" t="s">
        <v>8314</v>
      </c>
      <c r="P4003" t="s">
        <v>8315</v>
      </c>
      <c r="Q4003" s="15">
        <f t="shared" si="186"/>
        <v>42322.011574074073</v>
      </c>
      <c r="R4003" s="17">
        <f t="shared" si="187"/>
        <v>42367.011574074073</v>
      </c>
      <c r="S4003">
        <f t="shared" si="188"/>
        <v>2015</v>
      </c>
    </row>
    <row r="4004" spans="1:19" ht="45" x14ac:dyDescent="0.25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 s="10" t="s">
        <v>8314</v>
      </c>
      <c r="P4004" t="s">
        <v>8315</v>
      </c>
      <c r="Q4004" s="15">
        <f t="shared" si="186"/>
        <v>42248.934675925921</v>
      </c>
      <c r="R4004" s="17">
        <f t="shared" si="187"/>
        <v>42303.934675925921</v>
      </c>
      <c r="S4004">
        <f t="shared" si="188"/>
        <v>2015</v>
      </c>
    </row>
    <row r="4005" spans="1:19" ht="60" x14ac:dyDescent="0.25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 s="10" t="s">
        <v>8314</v>
      </c>
      <c r="P4005" t="s">
        <v>8315</v>
      </c>
      <c r="Q4005" s="15">
        <f t="shared" si="186"/>
        <v>42346.736400462964</v>
      </c>
      <c r="R4005" s="17">
        <f t="shared" si="187"/>
        <v>42386.958333333328</v>
      </c>
      <c r="S4005">
        <f t="shared" si="188"/>
        <v>2015</v>
      </c>
    </row>
    <row r="4006" spans="1:19" ht="45" x14ac:dyDescent="0.25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 s="10" t="s">
        <v>8314</v>
      </c>
      <c r="P4006" t="s">
        <v>8315</v>
      </c>
      <c r="Q4006" s="15">
        <f t="shared" si="186"/>
        <v>42268.531631944439</v>
      </c>
      <c r="R4006" s="17">
        <f t="shared" si="187"/>
        <v>42298.531631944439</v>
      </c>
      <c r="S4006">
        <f t="shared" si="188"/>
        <v>2015</v>
      </c>
    </row>
    <row r="4007" spans="1:19" ht="60" x14ac:dyDescent="0.25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 s="10" t="s">
        <v>8314</v>
      </c>
      <c r="P4007" t="s">
        <v>8315</v>
      </c>
      <c r="Q4007" s="15">
        <f t="shared" si="186"/>
        <v>42425.970092592594</v>
      </c>
      <c r="R4007" s="17">
        <f t="shared" si="187"/>
        <v>42485.928425925929</v>
      </c>
      <c r="S4007">
        <f t="shared" si="188"/>
        <v>2016</v>
      </c>
    </row>
    <row r="4008" spans="1:19" ht="60" x14ac:dyDescent="0.25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 s="10" t="s">
        <v>8314</v>
      </c>
      <c r="P4008" t="s">
        <v>8315</v>
      </c>
      <c r="Q4008" s="15">
        <f t="shared" si="186"/>
        <v>42063.721817129626</v>
      </c>
      <c r="R4008" s="17">
        <f t="shared" si="187"/>
        <v>42108.680150462969</v>
      </c>
      <c r="S4008">
        <f t="shared" si="188"/>
        <v>2015</v>
      </c>
    </row>
    <row r="4009" spans="1:19" ht="60" x14ac:dyDescent="0.25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 s="10" t="s">
        <v>8314</v>
      </c>
      <c r="P4009" t="s">
        <v>8315</v>
      </c>
      <c r="Q4009" s="15">
        <f t="shared" si="186"/>
        <v>42380.812627314815</v>
      </c>
      <c r="R4009" s="17">
        <f t="shared" si="187"/>
        <v>42410.812627314815</v>
      </c>
      <c r="S4009">
        <f t="shared" si="188"/>
        <v>2016</v>
      </c>
    </row>
    <row r="4010" spans="1:19" ht="60" x14ac:dyDescent="0.25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 s="10" t="s">
        <v>8314</v>
      </c>
      <c r="P4010" t="s">
        <v>8315</v>
      </c>
      <c r="Q4010" s="15">
        <f t="shared" si="186"/>
        <v>41961.18913194444</v>
      </c>
      <c r="R4010" s="17">
        <f t="shared" si="187"/>
        <v>41991.18913194444</v>
      </c>
      <c r="S4010">
        <f t="shared" si="188"/>
        <v>2014</v>
      </c>
    </row>
    <row r="4011" spans="1:19" ht="60" x14ac:dyDescent="0.25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 s="10" t="s">
        <v>8314</v>
      </c>
      <c r="P4011" t="s">
        <v>8315</v>
      </c>
      <c r="Q4011" s="15">
        <f t="shared" si="186"/>
        <v>42150.777731481481</v>
      </c>
      <c r="R4011" s="17">
        <f t="shared" si="187"/>
        <v>42180.777731481481</v>
      </c>
      <c r="S4011">
        <f t="shared" si="188"/>
        <v>2015</v>
      </c>
    </row>
    <row r="4012" spans="1:19" ht="60" x14ac:dyDescent="0.2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 s="10" t="s">
        <v>8314</v>
      </c>
      <c r="P4012" t="s">
        <v>8315</v>
      </c>
      <c r="Q4012" s="15">
        <f t="shared" si="186"/>
        <v>42088.069108796291</v>
      </c>
      <c r="R4012" s="17">
        <f t="shared" si="187"/>
        <v>42118.069108796291</v>
      </c>
      <c r="S4012">
        <f t="shared" si="188"/>
        <v>2015</v>
      </c>
    </row>
    <row r="4013" spans="1:19" ht="30" x14ac:dyDescent="0.25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 s="10" t="s">
        <v>8314</v>
      </c>
      <c r="P4013" t="s">
        <v>8315</v>
      </c>
      <c r="Q4013" s="15">
        <f t="shared" si="186"/>
        <v>42215.662314814821</v>
      </c>
      <c r="R4013" s="17">
        <f t="shared" si="187"/>
        <v>42245.662314814821</v>
      </c>
      <c r="S4013">
        <f t="shared" si="188"/>
        <v>2015</v>
      </c>
    </row>
    <row r="4014" spans="1:19" ht="60" x14ac:dyDescent="0.25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 s="10" t="s">
        <v>8314</v>
      </c>
      <c r="P4014" t="s">
        <v>8315</v>
      </c>
      <c r="Q4014" s="15">
        <f t="shared" si="186"/>
        <v>42017.843287037031</v>
      </c>
      <c r="R4014" s="17">
        <f t="shared" si="187"/>
        <v>42047.843287037031</v>
      </c>
      <c r="S4014">
        <f t="shared" si="188"/>
        <v>2015</v>
      </c>
    </row>
    <row r="4015" spans="1:19" ht="60" x14ac:dyDescent="0.25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 s="10" t="s">
        <v>8314</v>
      </c>
      <c r="P4015" t="s">
        <v>8315</v>
      </c>
      <c r="Q4015" s="15">
        <f t="shared" si="186"/>
        <v>42592.836076388892</v>
      </c>
      <c r="R4015" s="17">
        <f t="shared" si="187"/>
        <v>42622.836076388892</v>
      </c>
      <c r="S4015">
        <f t="shared" si="188"/>
        <v>2016</v>
      </c>
    </row>
    <row r="4016" spans="1:19" ht="45" x14ac:dyDescent="0.25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 s="10" t="s">
        <v>8314</v>
      </c>
      <c r="P4016" t="s">
        <v>8315</v>
      </c>
      <c r="Q4016" s="15">
        <f t="shared" si="186"/>
        <v>42318.925532407404</v>
      </c>
      <c r="R4016" s="17">
        <f t="shared" si="187"/>
        <v>42348.925532407404</v>
      </c>
      <c r="S4016">
        <f t="shared" si="188"/>
        <v>2015</v>
      </c>
    </row>
    <row r="4017" spans="1:19" ht="45" x14ac:dyDescent="0.25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 s="10" t="s">
        <v>8314</v>
      </c>
      <c r="P4017" t="s">
        <v>8315</v>
      </c>
      <c r="Q4017" s="15">
        <f t="shared" si="186"/>
        <v>42669.870173611111</v>
      </c>
      <c r="R4017" s="17">
        <f t="shared" si="187"/>
        <v>42699.911840277782</v>
      </c>
      <c r="S4017">
        <f t="shared" si="188"/>
        <v>2016</v>
      </c>
    </row>
    <row r="4018" spans="1:19" ht="45" x14ac:dyDescent="0.25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 s="10" t="s">
        <v>8314</v>
      </c>
      <c r="P4018" t="s">
        <v>8315</v>
      </c>
      <c r="Q4018" s="15">
        <f t="shared" si="186"/>
        <v>42213.013078703705</v>
      </c>
      <c r="R4018" s="17">
        <f t="shared" si="187"/>
        <v>42242.013078703705</v>
      </c>
      <c r="S4018">
        <f t="shared" si="188"/>
        <v>2015</v>
      </c>
    </row>
    <row r="4019" spans="1:19" ht="45" x14ac:dyDescent="0.25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 s="10" t="s">
        <v>8314</v>
      </c>
      <c r="P4019" t="s">
        <v>8315</v>
      </c>
      <c r="Q4019" s="15">
        <f t="shared" si="186"/>
        <v>42237.016388888893</v>
      </c>
      <c r="R4019" s="17">
        <f t="shared" si="187"/>
        <v>42282.016388888893</v>
      </c>
      <c r="S4019">
        <f t="shared" si="188"/>
        <v>2015</v>
      </c>
    </row>
    <row r="4020" spans="1:19" ht="45" x14ac:dyDescent="0.25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 s="10" t="s">
        <v>8314</v>
      </c>
      <c r="P4020" t="s">
        <v>8315</v>
      </c>
      <c r="Q4020" s="15">
        <f t="shared" si="186"/>
        <v>42248.793310185181</v>
      </c>
      <c r="R4020" s="17">
        <f t="shared" si="187"/>
        <v>42278.793310185181</v>
      </c>
      <c r="S4020">
        <f t="shared" si="188"/>
        <v>2015</v>
      </c>
    </row>
    <row r="4021" spans="1:19" ht="45" x14ac:dyDescent="0.25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 s="10" t="s">
        <v>8314</v>
      </c>
      <c r="P4021" t="s">
        <v>8315</v>
      </c>
      <c r="Q4021" s="15">
        <f t="shared" si="186"/>
        <v>42074.935740740737</v>
      </c>
      <c r="R4021" s="17">
        <f t="shared" si="187"/>
        <v>42104.935740740737</v>
      </c>
      <c r="S4021">
        <f t="shared" si="188"/>
        <v>2015</v>
      </c>
    </row>
    <row r="4022" spans="1:19" ht="60" x14ac:dyDescent="0.25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 s="10" t="s">
        <v>8314</v>
      </c>
      <c r="P4022" t="s">
        <v>8315</v>
      </c>
      <c r="Q4022" s="15">
        <f t="shared" si="186"/>
        <v>42195.187534722223</v>
      </c>
      <c r="R4022" s="17">
        <f t="shared" si="187"/>
        <v>42220.187534722223</v>
      </c>
      <c r="S4022">
        <f t="shared" si="188"/>
        <v>2015</v>
      </c>
    </row>
    <row r="4023" spans="1:19" ht="60" x14ac:dyDescent="0.25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 s="10" t="s">
        <v>8314</v>
      </c>
      <c r="P4023" t="s">
        <v>8315</v>
      </c>
      <c r="Q4023" s="15">
        <f t="shared" si="186"/>
        <v>42027.056793981479</v>
      </c>
      <c r="R4023" s="17">
        <f t="shared" si="187"/>
        <v>42057.056793981479</v>
      </c>
      <c r="S4023">
        <f t="shared" si="188"/>
        <v>2015</v>
      </c>
    </row>
    <row r="4024" spans="1:19" ht="60" x14ac:dyDescent="0.2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 s="10" t="s">
        <v>8314</v>
      </c>
      <c r="P4024" t="s">
        <v>8315</v>
      </c>
      <c r="Q4024" s="15">
        <f t="shared" si="186"/>
        <v>41927.067627314813</v>
      </c>
      <c r="R4024" s="17">
        <f t="shared" si="187"/>
        <v>41957.109293981484</v>
      </c>
      <c r="S4024">
        <f t="shared" si="188"/>
        <v>2014</v>
      </c>
    </row>
    <row r="4025" spans="1:19" ht="60" x14ac:dyDescent="0.25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 s="10" t="s">
        <v>8314</v>
      </c>
      <c r="P4025" t="s">
        <v>8315</v>
      </c>
      <c r="Q4025" s="15">
        <f t="shared" si="186"/>
        <v>42191.70175925926</v>
      </c>
      <c r="R4025" s="17">
        <f t="shared" si="187"/>
        <v>42221.70175925926</v>
      </c>
      <c r="S4025">
        <f t="shared" si="188"/>
        <v>2015</v>
      </c>
    </row>
    <row r="4026" spans="1:19" ht="45" x14ac:dyDescent="0.25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 s="10" t="s">
        <v>8314</v>
      </c>
      <c r="P4026" t="s">
        <v>8315</v>
      </c>
      <c r="Q4026" s="15">
        <f t="shared" si="186"/>
        <v>41954.838240740741</v>
      </c>
      <c r="R4026" s="17">
        <f t="shared" si="187"/>
        <v>42014.838240740741</v>
      </c>
      <c r="S4026">
        <f t="shared" si="188"/>
        <v>2014</v>
      </c>
    </row>
    <row r="4027" spans="1:19" ht="60" x14ac:dyDescent="0.25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 s="10" t="s">
        <v>8314</v>
      </c>
      <c r="P4027" t="s">
        <v>8315</v>
      </c>
      <c r="Q4027" s="15">
        <f t="shared" si="186"/>
        <v>42528.626620370371</v>
      </c>
      <c r="R4027" s="17">
        <f t="shared" si="187"/>
        <v>42573.626620370371</v>
      </c>
      <c r="S4027">
        <f t="shared" si="188"/>
        <v>2016</v>
      </c>
    </row>
    <row r="4028" spans="1:19" ht="60" x14ac:dyDescent="0.25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 s="10" t="s">
        <v>8314</v>
      </c>
      <c r="P4028" t="s">
        <v>8315</v>
      </c>
      <c r="Q4028" s="15">
        <f t="shared" si="186"/>
        <v>41989.853692129633</v>
      </c>
      <c r="R4028" s="17">
        <f t="shared" si="187"/>
        <v>42019.811805555553</v>
      </c>
      <c r="S4028">
        <f t="shared" si="188"/>
        <v>2014</v>
      </c>
    </row>
    <row r="4029" spans="1:19" ht="60" x14ac:dyDescent="0.25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 s="10" t="s">
        <v>8314</v>
      </c>
      <c r="P4029" t="s">
        <v>8315</v>
      </c>
      <c r="Q4029" s="15">
        <f t="shared" si="186"/>
        <v>42179.653379629628</v>
      </c>
      <c r="R4029" s="17">
        <f t="shared" si="187"/>
        <v>42210.915972222225</v>
      </c>
      <c r="S4029">
        <f t="shared" si="188"/>
        <v>2015</v>
      </c>
    </row>
    <row r="4030" spans="1:19" ht="60" x14ac:dyDescent="0.25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 s="10" t="s">
        <v>8314</v>
      </c>
      <c r="P4030" t="s">
        <v>8315</v>
      </c>
      <c r="Q4030" s="15">
        <f t="shared" si="186"/>
        <v>41968.262314814812</v>
      </c>
      <c r="R4030" s="17">
        <f t="shared" si="187"/>
        <v>42008.262314814812</v>
      </c>
      <c r="S4030">
        <f t="shared" si="188"/>
        <v>2014</v>
      </c>
    </row>
    <row r="4031" spans="1:19" ht="30" x14ac:dyDescent="0.25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 s="10" t="s">
        <v>8314</v>
      </c>
      <c r="P4031" t="s">
        <v>8315</v>
      </c>
      <c r="Q4031" s="15">
        <f t="shared" si="186"/>
        <v>42064.794490740736</v>
      </c>
      <c r="R4031" s="17">
        <f t="shared" si="187"/>
        <v>42094.752824074079</v>
      </c>
      <c r="S4031">
        <f t="shared" si="188"/>
        <v>2015</v>
      </c>
    </row>
    <row r="4032" spans="1:19" ht="60" x14ac:dyDescent="0.25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 s="10" t="s">
        <v>8314</v>
      </c>
      <c r="P4032" t="s">
        <v>8315</v>
      </c>
      <c r="Q4032" s="15">
        <f t="shared" si="186"/>
        <v>42276.120636574073</v>
      </c>
      <c r="R4032" s="17">
        <f t="shared" si="187"/>
        <v>42306.120636574073</v>
      </c>
      <c r="S4032">
        <f t="shared" si="188"/>
        <v>2015</v>
      </c>
    </row>
    <row r="4033" spans="1:19" ht="60" x14ac:dyDescent="0.25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 s="10" t="s">
        <v>8314</v>
      </c>
      <c r="P4033" t="s">
        <v>8315</v>
      </c>
      <c r="Q4033" s="15">
        <f t="shared" si="186"/>
        <v>42194.648344907408</v>
      </c>
      <c r="R4033" s="17">
        <f t="shared" si="187"/>
        <v>42224.648344907408</v>
      </c>
      <c r="S4033">
        <f t="shared" si="188"/>
        <v>2015</v>
      </c>
    </row>
    <row r="4034" spans="1:19" ht="60" x14ac:dyDescent="0.25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 s="10" t="s">
        <v>8314</v>
      </c>
      <c r="P4034" t="s">
        <v>8315</v>
      </c>
      <c r="Q4034" s="15">
        <f t="shared" ref="Q4034:Q4097" si="189">(((J4034/60)/60)/24)+DATE(1970,1,1)</f>
        <v>42031.362187499995</v>
      </c>
      <c r="R4034" s="17">
        <f t="shared" ref="R4034:R4097" si="190">(((I4034/60)/60)/24)+DATE(1970,1,1)</f>
        <v>42061.362187499995</v>
      </c>
      <c r="S4034">
        <f t="shared" ref="S4034:S4097" si="191">YEAR(Q:Q)</f>
        <v>2015</v>
      </c>
    </row>
    <row r="4035" spans="1:19" ht="45" x14ac:dyDescent="0.25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 s="10" t="s">
        <v>8314</v>
      </c>
      <c r="P4035" t="s">
        <v>8315</v>
      </c>
      <c r="Q4035" s="15">
        <f t="shared" si="189"/>
        <v>42717.121377314819</v>
      </c>
      <c r="R4035" s="17">
        <f t="shared" si="190"/>
        <v>42745.372916666667</v>
      </c>
      <c r="S4035">
        <f t="shared" si="191"/>
        <v>2016</v>
      </c>
    </row>
    <row r="4036" spans="1:19" ht="45" x14ac:dyDescent="0.2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 s="10" t="s">
        <v>8314</v>
      </c>
      <c r="P4036" t="s">
        <v>8315</v>
      </c>
      <c r="Q4036" s="15">
        <f t="shared" si="189"/>
        <v>42262.849050925928</v>
      </c>
      <c r="R4036" s="17">
        <f t="shared" si="190"/>
        <v>42292.849050925928</v>
      </c>
      <c r="S4036">
        <f t="shared" si="191"/>
        <v>2015</v>
      </c>
    </row>
    <row r="4037" spans="1:19" ht="60" x14ac:dyDescent="0.25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 s="10" t="s">
        <v>8314</v>
      </c>
      <c r="P4037" t="s">
        <v>8315</v>
      </c>
      <c r="Q4037" s="15">
        <f t="shared" si="189"/>
        <v>41976.88490740741</v>
      </c>
      <c r="R4037" s="17">
        <f t="shared" si="190"/>
        <v>42006.88490740741</v>
      </c>
      <c r="S4037">
        <f t="shared" si="191"/>
        <v>2014</v>
      </c>
    </row>
    <row r="4038" spans="1:19" ht="60" x14ac:dyDescent="0.25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 s="10" t="s">
        <v>8314</v>
      </c>
      <c r="P4038" t="s">
        <v>8315</v>
      </c>
      <c r="Q4038" s="15">
        <f t="shared" si="189"/>
        <v>42157.916481481487</v>
      </c>
      <c r="R4038" s="17">
        <f t="shared" si="190"/>
        <v>42187.916481481487</v>
      </c>
      <c r="S4038">
        <f t="shared" si="191"/>
        <v>2015</v>
      </c>
    </row>
    <row r="4039" spans="1:19" ht="45" x14ac:dyDescent="0.25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 s="10" t="s">
        <v>8314</v>
      </c>
      <c r="P4039" t="s">
        <v>8315</v>
      </c>
      <c r="Q4039" s="15">
        <f t="shared" si="189"/>
        <v>41956.853078703702</v>
      </c>
      <c r="R4039" s="17">
        <f t="shared" si="190"/>
        <v>41991.853078703702</v>
      </c>
      <c r="S4039">
        <f t="shared" si="191"/>
        <v>2014</v>
      </c>
    </row>
    <row r="4040" spans="1:19" ht="60" x14ac:dyDescent="0.25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 s="10" t="s">
        <v>8314</v>
      </c>
      <c r="P4040" t="s">
        <v>8315</v>
      </c>
      <c r="Q4040" s="15">
        <f t="shared" si="189"/>
        <v>42444.268101851849</v>
      </c>
      <c r="R4040" s="17">
        <f t="shared" si="190"/>
        <v>42474.268101851849</v>
      </c>
      <c r="S4040">
        <f t="shared" si="191"/>
        <v>2016</v>
      </c>
    </row>
    <row r="4041" spans="1:19" ht="60" x14ac:dyDescent="0.25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 s="10" t="s">
        <v>8331</v>
      </c>
      <c r="P4041" t="s">
        <v>8332</v>
      </c>
      <c r="Q4041" s="15">
        <f t="shared" si="189"/>
        <v>42260.528807870374</v>
      </c>
      <c r="R4041" s="17">
        <f t="shared" si="190"/>
        <v>42290.528807870374</v>
      </c>
      <c r="S4041">
        <f t="shared" si="191"/>
        <v>2015</v>
      </c>
    </row>
    <row r="4042" spans="1:19" ht="60" x14ac:dyDescent="0.25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 s="10" t="s">
        <v>8331</v>
      </c>
      <c r="P4042" t="s">
        <v>8332</v>
      </c>
      <c r="Q4042" s="15">
        <f t="shared" si="189"/>
        <v>42594.524756944447</v>
      </c>
      <c r="R4042" s="17">
        <f t="shared" si="190"/>
        <v>42654.524756944447</v>
      </c>
      <c r="S4042">
        <f t="shared" si="191"/>
        <v>2016</v>
      </c>
    </row>
    <row r="4043" spans="1:19" ht="30" x14ac:dyDescent="0.25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 s="10" t="s">
        <v>8331</v>
      </c>
      <c r="P4043" t="s">
        <v>8332</v>
      </c>
      <c r="Q4043" s="15">
        <f t="shared" si="189"/>
        <v>42155.139479166668</v>
      </c>
      <c r="R4043" s="17">
        <f t="shared" si="190"/>
        <v>42215.139479166668</v>
      </c>
      <c r="S4043">
        <f t="shared" si="191"/>
        <v>2015</v>
      </c>
    </row>
    <row r="4044" spans="1:19" ht="45" x14ac:dyDescent="0.25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 s="10" t="s">
        <v>8331</v>
      </c>
      <c r="P4044" t="s">
        <v>8332</v>
      </c>
      <c r="Q4044" s="15">
        <f t="shared" si="189"/>
        <v>41822.040497685186</v>
      </c>
      <c r="R4044" s="17">
        <f t="shared" si="190"/>
        <v>41852.040497685186</v>
      </c>
      <c r="S4044">
        <f t="shared" si="191"/>
        <v>2014</v>
      </c>
    </row>
    <row r="4045" spans="1:19" ht="45" x14ac:dyDescent="0.25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 s="10" t="s">
        <v>8331</v>
      </c>
      <c r="P4045" t="s">
        <v>8332</v>
      </c>
      <c r="Q4045" s="15">
        <f t="shared" si="189"/>
        <v>42440.650335648148</v>
      </c>
      <c r="R4045" s="17">
        <f t="shared" si="190"/>
        <v>42499.868055555555</v>
      </c>
      <c r="S4045">
        <f t="shared" si="191"/>
        <v>2016</v>
      </c>
    </row>
    <row r="4046" spans="1:19" ht="45" x14ac:dyDescent="0.25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 s="10" t="s">
        <v>8331</v>
      </c>
      <c r="P4046" t="s">
        <v>8332</v>
      </c>
      <c r="Q4046" s="15">
        <f t="shared" si="189"/>
        <v>41842.980879629627</v>
      </c>
      <c r="R4046" s="17">
        <f t="shared" si="190"/>
        <v>41872.980879629627</v>
      </c>
      <c r="S4046">
        <f t="shared" si="191"/>
        <v>2014</v>
      </c>
    </row>
    <row r="4047" spans="1:19" ht="45" x14ac:dyDescent="0.25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 s="10" t="s">
        <v>8331</v>
      </c>
      <c r="P4047" t="s">
        <v>8332</v>
      </c>
      <c r="Q4047" s="15">
        <f t="shared" si="189"/>
        <v>42087.878912037035</v>
      </c>
      <c r="R4047" s="17">
        <f t="shared" si="190"/>
        <v>42117.878912037035</v>
      </c>
      <c r="S4047">
        <f t="shared" si="191"/>
        <v>2015</v>
      </c>
    </row>
    <row r="4048" spans="1:19" ht="60" x14ac:dyDescent="0.25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 s="10" t="s">
        <v>8331</v>
      </c>
      <c r="P4048" t="s">
        <v>8332</v>
      </c>
      <c r="Q4048" s="15">
        <f t="shared" si="189"/>
        <v>42584.666597222225</v>
      </c>
      <c r="R4048" s="17">
        <f t="shared" si="190"/>
        <v>42614.666597222225</v>
      </c>
      <c r="S4048">
        <f t="shared" si="191"/>
        <v>2016</v>
      </c>
    </row>
    <row r="4049" spans="1:19" ht="45" x14ac:dyDescent="0.25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 s="10" t="s">
        <v>8331</v>
      </c>
      <c r="P4049" t="s">
        <v>8332</v>
      </c>
      <c r="Q4049" s="15">
        <f t="shared" si="189"/>
        <v>42234.105462962965</v>
      </c>
      <c r="R4049" s="17">
        <f t="shared" si="190"/>
        <v>42264.105462962965</v>
      </c>
      <c r="S4049">
        <f t="shared" si="191"/>
        <v>2015</v>
      </c>
    </row>
    <row r="4050" spans="1:19" ht="45" x14ac:dyDescent="0.25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 s="10" t="s">
        <v>8331</v>
      </c>
      <c r="P4050" t="s">
        <v>8332</v>
      </c>
      <c r="Q4050" s="15">
        <f t="shared" si="189"/>
        <v>42744.903182870374</v>
      </c>
      <c r="R4050" s="17">
        <f t="shared" si="190"/>
        <v>42774.903182870374</v>
      </c>
      <c r="S4050">
        <f t="shared" si="191"/>
        <v>2017</v>
      </c>
    </row>
    <row r="4051" spans="1:19" ht="45" x14ac:dyDescent="0.25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 s="10" t="s">
        <v>8331</v>
      </c>
      <c r="P4051" t="s">
        <v>8332</v>
      </c>
      <c r="Q4051" s="15">
        <f t="shared" si="189"/>
        <v>42449.341678240744</v>
      </c>
      <c r="R4051" s="17">
        <f t="shared" si="190"/>
        <v>42509.341678240744</v>
      </c>
      <c r="S4051">
        <f t="shared" si="191"/>
        <v>2016</v>
      </c>
    </row>
    <row r="4052" spans="1:19" ht="45" x14ac:dyDescent="0.25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 s="10" t="s">
        <v>8331</v>
      </c>
      <c r="P4052" t="s">
        <v>8332</v>
      </c>
      <c r="Q4052" s="15">
        <f t="shared" si="189"/>
        <v>42077.119409722218</v>
      </c>
      <c r="R4052" s="17">
        <f t="shared" si="190"/>
        <v>42107.119409722218</v>
      </c>
      <c r="S4052">
        <f t="shared" si="191"/>
        <v>2015</v>
      </c>
    </row>
    <row r="4053" spans="1:19" ht="60" x14ac:dyDescent="0.25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 s="10" t="s">
        <v>8331</v>
      </c>
      <c r="P4053" t="s">
        <v>8332</v>
      </c>
      <c r="Q4053" s="15">
        <f t="shared" si="189"/>
        <v>41829.592002314814</v>
      </c>
      <c r="R4053" s="17">
        <f t="shared" si="190"/>
        <v>41874.592002314814</v>
      </c>
      <c r="S4053">
        <f t="shared" si="191"/>
        <v>2014</v>
      </c>
    </row>
    <row r="4054" spans="1:19" ht="60" x14ac:dyDescent="0.25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 s="10" t="s">
        <v>8331</v>
      </c>
      <c r="P4054" t="s">
        <v>8332</v>
      </c>
      <c r="Q4054" s="15">
        <f t="shared" si="189"/>
        <v>42487.825752314813</v>
      </c>
      <c r="R4054" s="17">
        <f t="shared" si="190"/>
        <v>42508.825752314813</v>
      </c>
      <c r="S4054">
        <f t="shared" si="191"/>
        <v>2016</v>
      </c>
    </row>
    <row r="4055" spans="1:19" ht="60" x14ac:dyDescent="0.25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 s="10" t="s">
        <v>8331</v>
      </c>
      <c r="P4055" t="s">
        <v>8332</v>
      </c>
      <c r="Q4055" s="15">
        <f t="shared" si="189"/>
        <v>41986.108726851846</v>
      </c>
      <c r="R4055" s="17">
        <f t="shared" si="190"/>
        <v>42016.108726851846</v>
      </c>
      <c r="S4055">
        <f t="shared" si="191"/>
        <v>2014</v>
      </c>
    </row>
    <row r="4056" spans="1:19" ht="30" x14ac:dyDescent="0.25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 s="10" t="s">
        <v>8331</v>
      </c>
      <c r="P4056" t="s">
        <v>8332</v>
      </c>
      <c r="Q4056" s="15">
        <f t="shared" si="189"/>
        <v>42060.00980324074</v>
      </c>
      <c r="R4056" s="17">
        <f t="shared" si="190"/>
        <v>42104.968136574069</v>
      </c>
      <c r="S4056">
        <f t="shared" si="191"/>
        <v>2015</v>
      </c>
    </row>
    <row r="4057" spans="1:19" ht="60" x14ac:dyDescent="0.25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 s="10" t="s">
        <v>8331</v>
      </c>
      <c r="P4057" t="s">
        <v>8332</v>
      </c>
      <c r="Q4057" s="15">
        <f t="shared" si="189"/>
        <v>41830.820567129631</v>
      </c>
      <c r="R4057" s="17">
        <f t="shared" si="190"/>
        <v>41855.820567129631</v>
      </c>
      <c r="S4057">
        <f t="shared" si="191"/>
        <v>2014</v>
      </c>
    </row>
    <row r="4058" spans="1:19" ht="60" x14ac:dyDescent="0.25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 s="10" t="s">
        <v>8331</v>
      </c>
      <c r="P4058" t="s">
        <v>8332</v>
      </c>
      <c r="Q4058" s="15">
        <f t="shared" si="189"/>
        <v>42238.022905092599</v>
      </c>
      <c r="R4058" s="17">
        <f t="shared" si="190"/>
        <v>42286.708333333328</v>
      </c>
      <c r="S4058">
        <f t="shared" si="191"/>
        <v>2015</v>
      </c>
    </row>
    <row r="4059" spans="1:19" ht="45" x14ac:dyDescent="0.25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 s="10" t="s">
        <v>8331</v>
      </c>
      <c r="P4059" t="s">
        <v>8332</v>
      </c>
      <c r="Q4059" s="15">
        <f t="shared" si="189"/>
        <v>41837.829895833333</v>
      </c>
      <c r="R4059" s="17">
        <f t="shared" si="190"/>
        <v>41897.829895833333</v>
      </c>
      <c r="S4059">
        <f t="shared" si="191"/>
        <v>2014</v>
      </c>
    </row>
    <row r="4060" spans="1:19" ht="45" x14ac:dyDescent="0.25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 s="10" t="s">
        <v>8331</v>
      </c>
      <c r="P4060" t="s">
        <v>8332</v>
      </c>
      <c r="Q4060" s="15">
        <f t="shared" si="189"/>
        <v>42110.326423611114</v>
      </c>
      <c r="R4060" s="17">
        <f t="shared" si="190"/>
        <v>42140.125</v>
      </c>
      <c r="S4060">
        <f t="shared" si="191"/>
        <v>2015</v>
      </c>
    </row>
    <row r="4061" spans="1:19" ht="60" x14ac:dyDescent="0.25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 s="10" t="s">
        <v>8314</v>
      </c>
      <c r="P4061" t="s">
        <v>8350</v>
      </c>
      <c r="Q4061" s="15">
        <f t="shared" si="189"/>
        <v>42689.582349537035</v>
      </c>
      <c r="R4061" s="17">
        <f t="shared" si="190"/>
        <v>42725.332638888889</v>
      </c>
      <c r="S4061">
        <f t="shared" si="191"/>
        <v>2016</v>
      </c>
    </row>
    <row r="4062" spans="1:19" ht="45" x14ac:dyDescent="0.25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 s="10" t="s">
        <v>8314</v>
      </c>
      <c r="P4062" t="s">
        <v>8350</v>
      </c>
      <c r="Q4062" s="15">
        <f t="shared" si="189"/>
        <v>42774.792071759264</v>
      </c>
      <c r="R4062" s="17">
        <f t="shared" si="190"/>
        <v>42804.792071759264</v>
      </c>
      <c r="S4062">
        <f t="shared" si="191"/>
        <v>2017</v>
      </c>
    </row>
    <row r="4063" spans="1:19" ht="60" x14ac:dyDescent="0.25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 s="10" t="s">
        <v>8314</v>
      </c>
      <c r="P4063" t="s">
        <v>8350</v>
      </c>
      <c r="Q4063" s="15">
        <f t="shared" si="189"/>
        <v>41921.842627314814</v>
      </c>
      <c r="R4063" s="17">
        <f t="shared" si="190"/>
        <v>41951.884293981479</v>
      </c>
      <c r="S4063">
        <f t="shared" si="191"/>
        <v>2014</v>
      </c>
    </row>
    <row r="4064" spans="1:19" ht="45" x14ac:dyDescent="0.25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 s="10" t="s">
        <v>8314</v>
      </c>
      <c r="P4064" t="s">
        <v>8350</v>
      </c>
      <c r="Q4064" s="15">
        <f t="shared" si="189"/>
        <v>42226.313298611116</v>
      </c>
      <c r="R4064" s="17">
        <f t="shared" si="190"/>
        <v>42256.313298611116</v>
      </c>
      <c r="S4064">
        <f t="shared" si="191"/>
        <v>2015</v>
      </c>
    </row>
    <row r="4065" spans="1:19" ht="60" x14ac:dyDescent="0.25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 s="10" t="s">
        <v>8314</v>
      </c>
      <c r="P4065" t="s">
        <v>8350</v>
      </c>
      <c r="Q4065" s="15">
        <f t="shared" si="189"/>
        <v>42200.261793981481</v>
      </c>
      <c r="R4065" s="17">
        <f t="shared" si="190"/>
        <v>42230.261793981481</v>
      </c>
      <c r="S4065">
        <f t="shared" si="191"/>
        <v>2015</v>
      </c>
    </row>
    <row r="4066" spans="1:19" ht="60" x14ac:dyDescent="0.25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 s="10" t="s">
        <v>8314</v>
      </c>
      <c r="P4066" t="s">
        <v>8350</v>
      </c>
      <c r="Q4066" s="15">
        <f t="shared" si="189"/>
        <v>42408.714814814812</v>
      </c>
      <c r="R4066" s="17">
        <f t="shared" si="190"/>
        <v>42438.714814814812</v>
      </c>
      <c r="S4066">
        <f t="shared" si="191"/>
        <v>2016</v>
      </c>
    </row>
    <row r="4067" spans="1:19" ht="30" x14ac:dyDescent="0.25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 s="10" t="s">
        <v>8314</v>
      </c>
      <c r="P4067" t="s">
        <v>8350</v>
      </c>
      <c r="Q4067" s="15">
        <f t="shared" si="189"/>
        <v>42341.99700231482</v>
      </c>
      <c r="R4067" s="17">
        <f t="shared" si="190"/>
        <v>42401.99700231482</v>
      </c>
      <c r="S4067">
        <f t="shared" si="191"/>
        <v>2015</v>
      </c>
    </row>
    <row r="4068" spans="1:19" ht="60" x14ac:dyDescent="0.25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 s="10" t="s">
        <v>8314</v>
      </c>
      <c r="P4068" t="s">
        <v>8350</v>
      </c>
      <c r="Q4068" s="15">
        <f t="shared" si="189"/>
        <v>42695.624340277776</v>
      </c>
      <c r="R4068" s="17">
        <f t="shared" si="190"/>
        <v>42725.624340277776</v>
      </c>
      <c r="S4068">
        <f t="shared" si="191"/>
        <v>2016</v>
      </c>
    </row>
    <row r="4069" spans="1:19" ht="60" x14ac:dyDescent="0.25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 s="10" t="s">
        <v>8314</v>
      </c>
      <c r="P4069" t="s">
        <v>8350</v>
      </c>
      <c r="Q4069" s="15">
        <f t="shared" si="189"/>
        <v>42327.805659722217</v>
      </c>
      <c r="R4069" s="17">
        <f t="shared" si="190"/>
        <v>42355.805659722217</v>
      </c>
      <c r="S4069">
        <f t="shared" si="191"/>
        <v>2015</v>
      </c>
    </row>
    <row r="4070" spans="1:19" ht="60" x14ac:dyDescent="0.25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 s="10" t="s">
        <v>8314</v>
      </c>
      <c r="P4070" t="s">
        <v>8350</v>
      </c>
      <c r="Q4070" s="15">
        <f t="shared" si="189"/>
        <v>41953.158854166672</v>
      </c>
      <c r="R4070" s="17">
        <f t="shared" si="190"/>
        <v>41983.158854166672</v>
      </c>
      <c r="S4070">
        <f t="shared" si="191"/>
        <v>2014</v>
      </c>
    </row>
    <row r="4071" spans="1:19" ht="45" x14ac:dyDescent="0.25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 s="10" t="s">
        <v>8314</v>
      </c>
      <c r="P4071" t="s">
        <v>8350</v>
      </c>
      <c r="Q4071" s="15">
        <f t="shared" si="189"/>
        <v>41771.651932870373</v>
      </c>
      <c r="R4071" s="17">
        <f t="shared" si="190"/>
        <v>41803.166666666664</v>
      </c>
      <c r="S4071">
        <f t="shared" si="191"/>
        <v>2014</v>
      </c>
    </row>
    <row r="4072" spans="1:19" ht="60" x14ac:dyDescent="0.25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 s="10" t="s">
        <v>8314</v>
      </c>
      <c r="P4072" t="s">
        <v>8350</v>
      </c>
      <c r="Q4072" s="15">
        <f t="shared" si="189"/>
        <v>42055.600995370376</v>
      </c>
      <c r="R4072" s="17">
        <f t="shared" si="190"/>
        <v>42115.559328703705</v>
      </c>
      <c r="S4072">
        <f t="shared" si="191"/>
        <v>2015</v>
      </c>
    </row>
    <row r="4073" spans="1:19" ht="15.75" x14ac:dyDescent="0.25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 s="10" t="s">
        <v>8314</v>
      </c>
      <c r="P4073" t="s">
        <v>8350</v>
      </c>
      <c r="Q4073" s="15">
        <f t="shared" si="189"/>
        <v>42381.866284722222</v>
      </c>
      <c r="R4073" s="17">
        <f t="shared" si="190"/>
        <v>42409.833333333328</v>
      </c>
      <c r="S4073">
        <f t="shared" si="191"/>
        <v>2016</v>
      </c>
    </row>
    <row r="4074" spans="1:19" ht="30" x14ac:dyDescent="0.25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 s="10" t="s">
        <v>8314</v>
      </c>
      <c r="P4074" t="s">
        <v>8350</v>
      </c>
      <c r="Q4074" s="15">
        <f t="shared" si="189"/>
        <v>42767.688518518517</v>
      </c>
      <c r="R4074" s="17">
        <f t="shared" si="190"/>
        <v>42806.791666666672</v>
      </c>
      <c r="S4074">
        <f t="shared" si="191"/>
        <v>2017</v>
      </c>
    </row>
    <row r="4075" spans="1:19" ht="60" x14ac:dyDescent="0.25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 s="10" t="s">
        <v>8314</v>
      </c>
      <c r="P4075" t="s">
        <v>8350</v>
      </c>
      <c r="Q4075" s="15">
        <f t="shared" si="189"/>
        <v>42551.928854166668</v>
      </c>
      <c r="R4075" s="17">
        <f t="shared" si="190"/>
        <v>42585.0625</v>
      </c>
      <c r="S4075">
        <f t="shared" si="191"/>
        <v>2016</v>
      </c>
    </row>
    <row r="4076" spans="1:19" ht="45" x14ac:dyDescent="0.25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 s="10" t="s">
        <v>8314</v>
      </c>
      <c r="P4076" t="s">
        <v>8350</v>
      </c>
      <c r="Q4076" s="15">
        <f t="shared" si="189"/>
        <v>42551.884189814817</v>
      </c>
      <c r="R4076" s="17">
        <f t="shared" si="190"/>
        <v>42581.884189814817</v>
      </c>
      <c r="S4076">
        <f t="shared" si="191"/>
        <v>2016</v>
      </c>
    </row>
    <row r="4077" spans="1:19" ht="15.75" x14ac:dyDescent="0.25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 s="10" t="s">
        <v>8314</v>
      </c>
      <c r="P4077" t="s">
        <v>8350</v>
      </c>
      <c r="Q4077" s="15">
        <f t="shared" si="189"/>
        <v>42082.069560185191</v>
      </c>
      <c r="R4077" s="17">
        <f t="shared" si="190"/>
        <v>42112.069560185191</v>
      </c>
      <c r="S4077">
        <f t="shared" si="191"/>
        <v>2015</v>
      </c>
    </row>
    <row r="4078" spans="1:19" ht="60" x14ac:dyDescent="0.25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 s="10" t="s">
        <v>8314</v>
      </c>
      <c r="P4078" t="s">
        <v>8350</v>
      </c>
      <c r="Q4078" s="15">
        <f t="shared" si="189"/>
        <v>42272.713171296295</v>
      </c>
      <c r="R4078" s="17">
        <f t="shared" si="190"/>
        <v>42332.754837962959</v>
      </c>
      <c r="S4078">
        <f t="shared" si="191"/>
        <v>2015</v>
      </c>
    </row>
    <row r="4079" spans="1:19" ht="60" x14ac:dyDescent="0.2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 s="10" t="s">
        <v>8312</v>
      </c>
      <c r="P4079" t="s">
        <v>8352</v>
      </c>
      <c r="Q4079" s="15">
        <f t="shared" si="189"/>
        <v>41872.802928240737</v>
      </c>
      <c r="R4079" s="17">
        <f t="shared" si="190"/>
        <v>41917.802928240737</v>
      </c>
      <c r="S4079">
        <f t="shared" si="191"/>
        <v>2014</v>
      </c>
    </row>
    <row r="4080" spans="1:19" ht="60" x14ac:dyDescent="0.2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 s="10" t="s">
        <v>8312</v>
      </c>
      <c r="P4080" t="s">
        <v>8352</v>
      </c>
      <c r="Q4080" s="15">
        <f t="shared" si="189"/>
        <v>42628.690266203703</v>
      </c>
      <c r="R4080" s="17">
        <f t="shared" si="190"/>
        <v>42660.166666666672</v>
      </c>
      <c r="S4080">
        <f t="shared" si="191"/>
        <v>2016</v>
      </c>
    </row>
    <row r="4081" spans="1:19" ht="45" x14ac:dyDescent="0.2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 s="10" t="s">
        <v>8312</v>
      </c>
      <c r="P4081" t="s">
        <v>8352</v>
      </c>
      <c r="Q4081" s="15">
        <f t="shared" si="189"/>
        <v>42255.791909722218</v>
      </c>
      <c r="R4081" s="17">
        <f t="shared" si="190"/>
        <v>42285.791909722218</v>
      </c>
      <c r="S4081">
        <f t="shared" si="191"/>
        <v>2015</v>
      </c>
    </row>
    <row r="4082" spans="1:19" ht="45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 s="10" t="s">
        <v>8312</v>
      </c>
      <c r="P4082" t="s">
        <v>8352</v>
      </c>
      <c r="Q4082" s="15">
        <f t="shared" si="189"/>
        <v>42790.583368055552</v>
      </c>
      <c r="R4082" s="17">
        <f t="shared" si="190"/>
        <v>42810.541701388895</v>
      </c>
      <c r="S4082">
        <f t="shared" si="191"/>
        <v>2017</v>
      </c>
    </row>
    <row r="4083" spans="1:19" ht="45" x14ac:dyDescent="0.2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 s="10" t="s">
        <v>8312</v>
      </c>
      <c r="P4083" t="s">
        <v>8352</v>
      </c>
      <c r="Q4083" s="15">
        <f t="shared" si="189"/>
        <v>42141.741307870368</v>
      </c>
      <c r="R4083" s="17">
        <f t="shared" si="190"/>
        <v>42171.741307870368</v>
      </c>
      <c r="S4083">
        <f t="shared" si="191"/>
        <v>2015</v>
      </c>
    </row>
    <row r="4084" spans="1:19" ht="60" x14ac:dyDescent="0.2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 s="10" t="s">
        <v>8312</v>
      </c>
      <c r="P4084" t="s">
        <v>8352</v>
      </c>
      <c r="Q4084" s="15">
        <f t="shared" si="189"/>
        <v>42464.958912037036</v>
      </c>
      <c r="R4084" s="17">
        <f t="shared" si="190"/>
        <v>42494.958912037036</v>
      </c>
      <c r="S4084">
        <f t="shared" si="191"/>
        <v>2016</v>
      </c>
    </row>
    <row r="4085" spans="1:19" ht="45" x14ac:dyDescent="0.2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 s="10" t="s">
        <v>8312</v>
      </c>
      <c r="P4085" t="s">
        <v>8352</v>
      </c>
      <c r="Q4085" s="15">
        <f t="shared" si="189"/>
        <v>42031.011249999996</v>
      </c>
      <c r="R4085" s="17">
        <f t="shared" si="190"/>
        <v>42090.969583333332</v>
      </c>
      <c r="S4085">
        <f t="shared" si="191"/>
        <v>2015</v>
      </c>
    </row>
    <row r="4086" spans="1:19" ht="45" x14ac:dyDescent="0.2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 s="10" t="s">
        <v>8312</v>
      </c>
      <c r="P4086" t="s">
        <v>8352</v>
      </c>
      <c r="Q4086" s="15">
        <f t="shared" si="189"/>
        <v>42438.779131944444</v>
      </c>
      <c r="R4086" s="17">
        <f t="shared" si="190"/>
        <v>42498.73746527778</v>
      </c>
      <c r="S4086">
        <f t="shared" si="191"/>
        <v>2016</v>
      </c>
    </row>
    <row r="4087" spans="1:19" ht="60" x14ac:dyDescent="0.2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 s="10" t="s">
        <v>8312</v>
      </c>
      <c r="P4087" t="s">
        <v>8352</v>
      </c>
      <c r="Q4087" s="15">
        <f t="shared" si="189"/>
        <v>42498.008391203708</v>
      </c>
      <c r="R4087" s="17">
        <f t="shared" si="190"/>
        <v>42528.008391203708</v>
      </c>
      <c r="S4087">
        <f t="shared" si="191"/>
        <v>2016</v>
      </c>
    </row>
    <row r="4088" spans="1:19" ht="45" x14ac:dyDescent="0.2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 s="10" t="s">
        <v>8312</v>
      </c>
      <c r="P4088" t="s">
        <v>8352</v>
      </c>
      <c r="Q4088" s="15">
        <f t="shared" si="189"/>
        <v>41863.757210648146</v>
      </c>
      <c r="R4088" s="17">
        <f t="shared" si="190"/>
        <v>41893.757210648146</v>
      </c>
      <c r="S4088">
        <f t="shared" si="191"/>
        <v>2014</v>
      </c>
    </row>
    <row r="4089" spans="1:19" ht="45" x14ac:dyDescent="0.2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 s="10" t="s">
        <v>8312</v>
      </c>
      <c r="P4089" t="s">
        <v>8352</v>
      </c>
      <c r="Q4089" s="15">
        <f t="shared" si="189"/>
        <v>41848.679803240739</v>
      </c>
      <c r="R4089" s="17">
        <f t="shared" si="190"/>
        <v>41908.679803240739</v>
      </c>
      <c r="S4089">
        <f t="shared" si="191"/>
        <v>2014</v>
      </c>
    </row>
    <row r="4090" spans="1:19" ht="15.75" x14ac:dyDescent="0.2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 s="10" t="s">
        <v>8312</v>
      </c>
      <c r="P4090" t="s">
        <v>8352</v>
      </c>
      <c r="Q4090" s="15">
        <f t="shared" si="189"/>
        <v>42678.932083333333</v>
      </c>
      <c r="R4090" s="17">
        <f t="shared" si="190"/>
        <v>42683.973750000005</v>
      </c>
      <c r="S4090">
        <f t="shared" si="191"/>
        <v>2016</v>
      </c>
    </row>
    <row r="4091" spans="1:19" ht="60" x14ac:dyDescent="0.2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 s="10" t="s">
        <v>8312</v>
      </c>
      <c r="P4091" t="s">
        <v>8352</v>
      </c>
      <c r="Q4091" s="15">
        <f t="shared" si="189"/>
        <v>42530.993032407408</v>
      </c>
      <c r="R4091" s="17">
        <f t="shared" si="190"/>
        <v>42560.993032407408</v>
      </c>
      <c r="S4091">
        <f t="shared" si="191"/>
        <v>2016</v>
      </c>
    </row>
    <row r="4092" spans="1:19" ht="45" x14ac:dyDescent="0.2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 s="10" t="s">
        <v>8312</v>
      </c>
      <c r="P4092" t="s">
        <v>8352</v>
      </c>
      <c r="Q4092" s="15">
        <f t="shared" si="189"/>
        <v>41977.780104166668</v>
      </c>
      <c r="R4092" s="17">
        <f t="shared" si="190"/>
        <v>42037.780104166668</v>
      </c>
      <c r="S4092">
        <f t="shared" si="191"/>
        <v>2014</v>
      </c>
    </row>
    <row r="4093" spans="1:19" ht="15.75" x14ac:dyDescent="0.2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 s="10" t="s">
        <v>8312</v>
      </c>
      <c r="P4093" t="s">
        <v>8352</v>
      </c>
      <c r="Q4093" s="15">
        <f t="shared" si="189"/>
        <v>42346.20685185185</v>
      </c>
      <c r="R4093" s="17">
        <f t="shared" si="190"/>
        <v>42376.20685185185</v>
      </c>
      <c r="S4093">
        <f t="shared" si="191"/>
        <v>2015</v>
      </c>
    </row>
    <row r="4094" spans="1:19" ht="90" x14ac:dyDescent="0.2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 s="10" t="s">
        <v>8312</v>
      </c>
      <c r="P4094" t="s">
        <v>8352</v>
      </c>
      <c r="Q4094" s="15">
        <f t="shared" si="189"/>
        <v>42427.01807870371</v>
      </c>
      <c r="R4094" s="17">
        <f t="shared" si="190"/>
        <v>42456.976412037038</v>
      </c>
      <c r="S4094">
        <f t="shared" si="191"/>
        <v>2016</v>
      </c>
    </row>
    <row r="4095" spans="1:19" ht="60" x14ac:dyDescent="0.2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 s="10" t="s">
        <v>8312</v>
      </c>
      <c r="P4095" t="s">
        <v>8352</v>
      </c>
      <c r="Q4095" s="15">
        <f t="shared" si="189"/>
        <v>42034.856817129628</v>
      </c>
      <c r="R4095" s="17">
        <f t="shared" si="190"/>
        <v>42064.856817129628</v>
      </c>
      <c r="S4095">
        <f t="shared" si="191"/>
        <v>2015</v>
      </c>
    </row>
    <row r="4096" spans="1:19" ht="30" x14ac:dyDescent="0.2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 s="10" t="s">
        <v>8312</v>
      </c>
      <c r="P4096" t="s">
        <v>8354</v>
      </c>
      <c r="Q4096" s="15">
        <f t="shared" si="189"/>
        <v>41865.659780092588</v>
      </c>
      <c r="R4096" s="17">
        <f t="shared" si="190"/>
        <v>41890.659780092588</v>
      </c>
      <c r="S4096">
        <f t="shared" si="191"/>
        <v>2014</v>
      </c>
    </row>
    <row r="4097" spans="1:19" ht="30" x14ac:dyDescent="0.2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 s="10" t="s">
        <v>8312</v>
      </c>
      <c r="P4097" t="s">
        <v>8354</v>
      </c>
      <c r="Q4097" s="15">
        <f t="shared" si="189"/>
        <v>42047.724444444444</v>
      </c>
      <c r="R4097" s="17">
        <f t="shared" si="190"/>
        <v>42077.132638888885</v>
      </c>
      <c r="S4097">
        <f t="shared" si="191"/>
        <v>2015</v>
      </c>
    </row>
    <row r="4098" spans="1:19" ht="60" x14ac:dyDescent="0.2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 s="10" t="s">
        <v>8312</v>
      </c>
      <c r="P4098" t="s">
        <v>8354</v>
      </c>
      <c r="Q4098" s="15">
        <f t="shared" ref="Q4098:Q4115" si="192">(((J4098/60)/60)/24)+DATE(1970,1,1)</f>
        <v>41793.17219907407</v>
      </c>
      <c r="R4098" s="17">
        <f t="shared" ref="R4098:R4115" si="193">(((I4098/60)/60)/24)+DATE(1970,1,1)</f>
        <v>41823.17219907407</v>
      </c>
      <c r="S4098">
        <f t="shared" ref="S4098:S4115" si="194">YEAR(Q:Q)</f>
        <v>2014</v>
      </c>
    </row>
    <row r="4099" spans="1:19" ht="45" x14ac:dyDescent="0.2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 s="10" t="s">
        <v>8312</v>
      </c>
      <c r="P4099" t="s">
        <v>8354</v>
      </c>
      <c r="Q4099" s="15">
        <f t="shared" si="192"/>
        <v>42763.780671296292</v>
      </c>
      <c r="R4099" s="17">
        <f t="shared" si="193"/>
        <v>42823.739004629635</v>
      </c>
      <c r="S4099">
        <f t="shared" si="194"/>
        <v>2017</v>
      </c>
    </row>
    <row r="4100" spans="1:19" ht="60" x14ac:dyDescent="0.2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 s="10" t="s">
        <v>8312</v>
      </c>
      <c r="P4100" t="s">
        <v>8354</v>
      </c>
      <c r="Q4100" s="15">
        <f t="shared" si="192"/>
        <v>42180.145787037036</v>
      </c>
      <c r="R4100" s="17">
        <f t="shared" si="193"/>
        <v>42230.145787037036</v>
      </c>
      <c r="S4100">
        <f t="shared" si="194"/>
        <v>2015</v>
      </c>
    </row>
    <row r="4101" spans="1:19" ht="60" x14ac:dyDescent="0.2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 s="10" t="s">
        <v>8312</v>
      </c>
      <c r="P4101" t="s">
        <v>8354</v>
      </c>
      <c r="Q4101" s="15">
        <f t="shared" si="192"/>
        <v>42255.696006944447</v>
      </c>
      <c r="R4101" s="17">
        <f t="shared" si="193"/>
        <v>42285.696006944447</v>
      </c>
      <c r="S4101">
        <f t="shared" si="194"/>
        <v>2015</v>
      </c>
    </row>
    <row r="4102" spans="1:19" ht="60" x14ac:dyDescent="0.2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 s="10" t="s">
        <v>8312</v>
      </c>
      <c r="P4102" t="s">
        <v>8354</v>
      </c>
      <c r="Q4102" s="15">
        <f t="shared" si="192"/>
        <v>42007.016458333332</v>
      </c>
      <c r="R4102" s="17">
        <f t="shared" si="193"/>
        <v>42028.041666666672</v>
      </c>
      <c r="S4102">
        <f t="shared" si="194"/>
        <v>2015</v>
      </c>
    </row>
    <row r="4103" spans="1:19" ht="45" x14ac:dyDescent="0.2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 s="10" t="s">
        <v>8312</v>
      </c>
      <c r="P4103" t="s">
        <v>8354</v>
      </c>
      <c r="Q4103" s="15">
        <f t="shared" si="192"/>
        <v>42615.346817129626</v>
      </c>
      <c r="R4103" s="17">
        <f t="shared" si="193"/>
        <v>42616.416666666672</v>
      </c>
      <c r="S4103">
        <f t="shared" si="194"/>
        <v>2016</v>
      </c>
    </row>
    <row r="4104" spans="1:19" ht="60" x14ac:dyDescent="0.2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 s="10" t="s">
        <v>8312</v>
      </c>
      <c r="P4104" t="s">
        <v>8354</v>
      </c>
      <c r="Q4104" s="15">
        <f t="shared" si="192"/>
        <v>42372.624166666668</v>
      </c>
      <c r="R4104" s="17">
        <f t="shared" si="193"/>
        <v>42402.624166666668</v>
      </c>
      <c r="S4104">
        <f t="shared" si="194"/>
        <v>2016</v>
      </c>
    </row>
    <row r="4105" spans="1:19" ht="60" x14ac:dyDescent="0.2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 s="10" t="s">
        <v>8312</v>
      </c>
      <c r="P4105" t="s">
        <v>8354</v>
      </c>
      <c r="Q4105" s="15">
        <f t="shared" si="192"/>
        <v>42682.67768518519</v>
      </c>
      <c r="R4105" s="17">
        <f t="shared" si="193"/>
        <v>42712.67768518519</v>
      </c>
      <c r="S4105">
        <f t="shared" si="194"/>
        <v>2016</v>
      </c>
    </row>
    <row r="4106" spans="1:19" ht="45" x14ac:dyDescent="0.2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 s="10" t="s">
        <v>8312</v>
      </c>
      <c r="P4106" t="s">
        <v>8354</v>
      </c>
      <c r="Q4106" s="15">
        <f t="shared" si="192"/>
        <v>42154.818819444445</v>
      </c>
      <c r="R4106" s="17">
        <f t="shared" si="193"/>
        <v>42185.165972222225</v>
      </c>
      <c r="S4106">
        <f t="shared" si="194"/>
        <v>2015</v>
      </c>
    </row>
    <row r="4107" spans="1:19" ht="45" x14ac:dyDescent="0.2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 s="10" t="s">
        <v>8312</v>
      </c>
      <c r="P4107" t="s">
        <v>8354</v>
      </c>
      <c r="Q4107" s="15">
        <f t="shared" si="192"/>
        <v>41999.861064814817</v>
      </c>
      <c r="R4107" s="17">
        <f t="shared" si="193"/>
        <v>42029.861064814817</v>
      </c>
      <c r="S4107">
        <f t="shared" si="194"/>
        <v>2014</v>
      </c>
    </row>
    <row r="4108" spans="1:19" ht="60" x14ac:dyDescent="0.2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 s="10" t="s">
        <v>8312</v>
      </c>
      <c r="P4108" t="s">
        <v>8354</v>
      </c>
      <c r="Q4108" s="15">
        <f t="shared" si="192"/>
        <v>41815.815046296295</v>
      </c>
      <c r="R4108" s="17">
        <f t="shared" si="193"/>
        <v>41850.958333333336</v>
      </c>
      <c r="S4108">
        <f t="shared" si="194"/>
        <v>2014</v>
      </c>
    </row>
    <row r="4109" spans="1:19" ht="30" x14ac:dyDescent="0.2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 s="10" t="s">
        <v>8312</v>
      </c>
      <c r="P4109" t="s">
        <v>8354</v>
      </c>
      <c r="Q4109" s="15">
        <f t="shared" si="192"/>
        <v>42756.018506944441</v>
      </c>
      <c r="R4109" s="17">
        <f t="shared" si="193"/>
        <v>42786.018506944441</v>
      </c>
      <c r="S4109">
        <f t="shared" si="194"/>
        <v>2017</v>
      </c>
    </row>
    <row r="4110" spans="1:19" ht="60" x14ac:dyDescent="0.2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 s="10" t="s">
        <v>8312</v>
      </c>
      <c r="P4110" t="s">
        <v>8354</v>
      </c>
      <c r="Q4110" s="15">
        <f t="shared" si="192"/>
        <v>42373.983449074076</v>
      </c>
      <c r="R4110" s="17">
        <f t="shared" si="193"/>
        <v>42400.960416666669</v>
      </c>
      <c r="S4110">
        <f t="shared" si="194"/>
        <v>2016</v>
      </c>
    </row>
    <row r="4111" spans="1:19" ht="60" x14ac:dyDescent="0.2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 s="10" t="s">
        <v>8312</v>
      </c>
      <c r="P4111" t="s">
        <v>8354</v>
      </c>
      <c r="Q4111" s="15">
        <f t="shared" si="192"/>
        <v>41854.602650462963</v>
      </c>
      <c r="R4111" s="17">
        <f t="shared" si="193"/>
        <v>41884.602650462963</v>
      </c>
      <c r="S4111">
        <f t="shared" si="194"/>
        <v>2014</v>
      </c>
    </row>
    <row r="4112" spans="1:19" ht="45" x14ac:dyDescent="0.2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 s="10" t="s">
        <v>8312</v>
      </c>
      <c r="P4112" t="s">
        <v>8354</v>
      </c>
      <c r="Q4112" s="15">
        <f t="shared" si="192"/>
        <v>42065.791574074072</v>
      </c>
      <c r="R4112" s="17">
        <f t="shared" si="193"/>
        <v>42090.749907407408</v>
      </c>
      <c r="S4112">
        <f t="shared" si="194"/>
        <v>2015</v>
      </c>
    </row>
    <row r="4113" spans="1:19" ht="45" x14ac:dyDescent="0.2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 s="10" t="s">
        <v>8312</v>
      </c>
      <c r="P4113" t="s">
        <v>8354</v>
      </c>
      <c r="Q4113" s="15">
        <f t="shared" si="192"/>
        <v>42469.951284722221</v>
      </c>
      <c r="R4113" s="17">
        <f t="shared" si="193"/>
        <v>42499.951284722221</v>
      </c>
      <c r="S4113">
        <f t="shared" si="194"/>
        <v>2016</v>
      </c>
    </row>
    <row r="4114" spans="1:19" ht="15.75" x14ac:dyDescent="0.2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 s="10" t="s">
        <v>8312</v>
      </c>
      <c r="P4114" t="s">
        <v>8354</v>
      </c>
      <c r="Q4114" s="15">
        <f t="shared" si="192"/>
        <v>41954.228032407409</v>
      </c>
      <c r="R4114" s="17">
        <f t="shared" si="193"/>
        <v>41984.228032407409</v>
      </c>
      <c r="S4114">
        <f t="shared" si="194"/>
        <v>2014</v>
      </c>
    </row>
    <row r="4115" spans="1:19" ht="60" x14ac:dyDescent="0.2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 s="10" t="s">
        <v>8312</v>
      </c>
      <c r="P4115" t="s">
        <v>8354</v>
      </c>
      <c r="Q4115" s="15">
        <f t="shared" si="192"/>
        <v>42079.857974537037</v>
      </c>
      <c r="R4115" s="17">
        <f t="shared" si="193"/>
        <v>42125.916666666672</v>
      </c>
      <c r="S4115">
        <f t="shared" si="194"/>
        <v>2015</v>
      </c>
    </row>
  </sheetData>
  <autoFilter ref="A1:S4115" xr:uid="{00000000-0001-0000-0000-000000000000}">
    <sortState xmlns:xlrd2="http://schemas.microsoft.com/office/spreadsheetml/2017/richdata2" ref="A302:S3766">
      <sortCondition ref="F1:F4115"/>
    </sortState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2C9B7-2E4E-487B-8EA0-B93D0FFC5781}">
  <dimension ref="A1:H14"/>
  <sheetViews>
    <sheetView topLeftCell="A4" workbookViewId="0">
      <selection activeCell="A17" sqref="A17"/>
    </sheetView>
  </sheetViews>
  <sheetFormatPr defaultRowHeight="15" x14ac:dyDescent="0.25"/>
  <cols>
    <col min="1" max="1" width="32.5703125" customWidth="1"/>
    <col min="2" max="2" width="19.7109375" bestFit="1" customWidth="1"/>
    <col min="3" max="3" width="17" customWidth="1"/>
    <col min="4" max="4" width="19.5703125" customWidth="1"/>
    <col min="5" max="5" width="15.7109375" customWidth="1"/>
    <col min="6" max="6" width="22.85546875" bestFit="1" customWidth="1"/>
    <col min="7" max="7" width="18.7109375" customWidth="1"/>
    <col min="8" max="8" width="21.7109375" bestFit="1" customWidth="1"/>
  </cols>
  <sheetData>
    <row r="1" spans="1:8" ht="15.75" x14ac:dyDescent="0.25">
      <c r="A1" s="25" t="s">
        <v>8381</v>
      </c>
      <c r="B1" s="25" t="s">
        <v>8385</v>
      </c>
      <c r="C1" s="25" t="s">
        <v>8386</v>
      </c>
      <c r="D1" s="25" t="s">
        <v>8387</v>
      </c>
      <c r="E1" s="25" t="s">
        <v>8388</v>
      </c>
      <c r="F1" s="26" t="s">
        <v>8389</v>
      </c>
      <c r="G1" s="26" t="s">
        <v>8390</v>
      </c>
      <c r="H1" s="26" t="s">
        <v>8391</v>
      </c>
    </row>
    <row r="2" spans="1:8" x14ac:dyDescent="0.25">
      <c r="A2" s="6" t="s">
        <v>8392</v>
      </c>
      <c r="B2">
        <f>COUNTIFS(Kickstarter!D:D,"&lt;1000",Kickstarter!F:F,"successful",Kickstarter!P:P,"plays")</f>
        <v>141</v>
      </c>
      <c r="C2">
        <f>COUNTIFS(Kickstarter!D:D,"&lt;1000",Kickstarter!F:F,"failed",Kickstarter!P:P,"plays")</f>
        <v>45</v>
      </c>
      <c r="D2">
        <f>COUNTIFS(Kickstarter!D:D,"&lt;1000",Kickstarter!F:F,"canceled",Kickstarter!P:P,"plays")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5">
      <c r="A3" s="6" t="s">
        <v>8393</v>
      </c>
      <c r="B3">
        <f>COUNTIFS(Kickstarter!D:D,"&gt;=1000",Kickstarter!F:F,"successful",Kickstarter!P:P,"plays",Kickstarter!D:D,"&lt;4999")</f>
        <v>387</v>
      </c>
      <c r="C3">
        <f>COUNTIFS(Kickstarter!D:D,"&gt;=1000",Kickstarter!F:F,"failed",Kickstarter!P:P,"plays",Kickstarter!D:D,"&lt;4999")</f>
        <v>146</v>
      </c>
      <c r="D3" s="12">
        <f>COUNTIFS(Kickstarter!D:D,"&gt;=1000",Kickstarter!F:F,"canceled",Kickstarter!P:P,"plays",Kickstarter!D:D,"&lt;4999")</f>
        <v>0</v>
      </c>
      <c r="E3">
        <f t="shared" ref="E3:E13" si="0">SUM(B3:D3)</f>
        <v>533</v>
      </c>
      <c r="F3" s="27">
        <f t="shared" ref="F3:F13" si="1">B3/E3</f>
        <v>0.726078799249531</v>
      </c>
      <c r="G3" s="27">
        <f>C3/E3</f>
        <v>0.27392120075046905</v>
      </c>
      <c r="H3" s="27">
        <f t="shared" ref="H3:H13" si="2">D3/E3</f>
        <v>0</v>
      </c>
    </row>
    <row r="4" spans="1:8" x14ac:dyDescent="0.25">
      <c r="A4" s="6" t="s">
        <v>8394</v>
      </c>
      <c r="B4">
        <f>COUNTIFS(Kickstarter!D:D,"&gt;=5000",Kickstarter!F:F,"successful",Kickstarter!P:P,"plays",Kickstarter!D:D,"&lt;9999")</f>
        <v>93</v>
      </c>
      <c r="C4">
        <f>COUNTIFS(Kickstarter!D:D,"&gt;=5000",Kickstarter!F:F,"failed",Kickstarter!P:P,"plays",Kickstarter!D:D,"&lt;9999")</f>
        <v>76</v>
      </c>
      <c r="D4">
        <f>COUNTIFS(Kickstarter!D:D,"&gt;=5000",Kickstarter!F:F,"canceled",Kickstarter!P:P,"plays",Kickstarter!D:D,"&lt;9999")</f>
        <v>0</v>
      </c>
      <c r="E4">
        <f t="shared" si="0"/>
        <v>169</v>
      </c>
      <c r="F4" s="27">
        <f t="shared" si="1"/>
        <v>0.55029585798816572</v>
      </c>
      <c r="G4" s="27">
        <f t="shared" ref="G4:G13" si="3">C4/E4</f>
        <v>0.44970414201183434</v>
      </c>
      <c r="H4" s="27">
        <f t="shared" si="2"/>
        <v>0</v>
      </c>
    </row>
    <row r="5" spans="1:8" x14ac:dyDescent="0.25">
      <c r="A5" s="6" t="s">
        <v>8395</v>
      </c>
      <c r="B5">
        <f>COUNTIFS(Kickstarter!D:D,"&gt;=10000",Kickstarter!F:F,"successful",Kickstarter!P:P,"plays",Kickstarter!D:D,"&lt;14999")</f>
        <v>39</v>
      </c>
      <c r="C5">
        <f>COUNTIFS(Kickstarter!D:D,"&gt;=10000",Kickstarter!F:F,"failed",Kickstarter!P:P,"plays",Kickstarter!D:D,"&lt;14999")</f>
        <v>33</v>
      </c>
      <c r="D5">
        <f>COUNTIFS(Kickstarter!D:D,"&gt;=10000",Kickstarter!F:F,"canceled",Kickstarter!P:P,"plays",Kickstarter!D:D,"&lt;14999")</f>
        <v>0</v>
      </c>
      <c r="E5">
        <f t="shared" si="0"/>
        <v>72</v>
      </c>
      <c r="F5" s="27">
        <f t="shared" si="1"/>
        <v>0.54166666666666663</v>
      </c>
      <c r="G5" s="27">
        <f t="shared" si="3"/>
        <v>0.45833333333333331</v>
      </c>
      <c r="H5" s="27">
        <f t="shared" si="2"/>
        <v>0</v>
      </c>
    </row>
    <row r="6" spans="1:8" x14ac:dyDescent="0.25">
      <c r="A6" s="6" t="s">
        <v>8396</v>
      </c>
      <c r="B6">
        <f>COUNTIFS(Kickstarter!D:D,"&gt;=15000",Kickstarter!F:F,"successful",Kickstarter!P:P,"plays",Kickstarter!D:D,"&lt;19999")</f>
        <v>12</v>
      </c>
      <c r="C6">
        <f>COUNTIFS(Kickstarter!D:D,"&gt;=15000",Kickstarter!F:F,"failed",Kickstarter!P:P,"plays",Kickstarter!D:D,"&lt;19999")</f>
        <v>12</v>
      </c>
      <c r="D6">
        <f>COUNTIFS(Kickstarter!D:D,"&gt;=15000",Kickstarter!F:F,"canceled",Kickstarter!P:P,"plays",Kickstarter!D:D,"&lt;19999")</f>
        <v>0</v>
      </c>
      <c r="E6">
        <f t="shared" si="0"/>
        <v>24</v>
      </c>
      <c r="F6" s="27">
        <f t="shared" si="1"/>
        <v>0.5</v>
      </c>
      <c r="G6" s="27">
        <f t="shared" si="3"/>
        <v>0.5</v>
      </c>
      <c r="H6" s="27">
        <f t="shared" si="2"/>
        <v>0</v>
      </c>
    </row>
    <row r="7" spans="1:8" x14ac:dyDescent="0.25">
      <c r="A7" s="6" t="s">
        <v>8397</v>
      </c>
      <c r="B7">
        <f>COUNTIFS(Kickstarter!D:D,"&gt;=20000",Kickstarter!F:F,"successful",Kickstarter!P:P,"plays",Kickstarter!D:D,"&lt;24999")</f>
        <v>9</v>
      </c>
      <c r="C7">
        <f>COUNTIFS(Kickstarter!D:D,"&gt;=20000",Kickstarter!F:F,"failed",Kickstarter!P:P,"plays",Kickstarter!D:D,"&lt;24999")</f>
        <v>11</v>
      </c>
      <c r="D7">
        <f>COUNTIFS(Kickstarter!D:D,"&gt;=20000",Kickstarter!F:F,"canceled",Kickstarter!P:P,"plays",Kickstarter!D:D,"&lt;24999")</f>
        <v>0</v>
      </c>
      <c r="E7">
        <f t="shared" si="0"/>
        <v>20</v>
      </c>
      <c r="F7" s="27">
        <f t="shared" si="1"/>
        <v>0.45</v>
      </c>
      <c r="G7" s="27">
        <f t="shared" si="3"/>
        <v>0.55000000000000004</v>
      </c>
      <c r="H7" s="27">
        <f t="shared" si="2"/>
        <v>0</v>
      </c>
    </row>
    <row r="8" spans="1:8" x14ac:dyDescent="0.25">
      <c r="A8" s="6" t="s">
        <v>8398</v>
      </c>
      <c r="B8">
        <f>COUNTIFS(Kickstarter!D:D,"&gt;=25000",Kickstarter!F:F,"successful",Kickstarter!P:P,"plays",Kickstarter!D:D,"&lt;29999")</f>
        <v>1</v>
      </c>
      <c r="C8">
        <f>COUNTIFS(Kickstarter!D:D,"&gt;=25000",Kickstarter!F:F,"failed",Kickstarter!P:P,"plays",Kickstarter!D:D,"&lt;29999")</f>
        <v>4</v>
      </c>
      <c r="D8">
        <f>COUNTIFS(Kickstarter!D:D,"&gt;=25000",Kickstarter!F:F,"canceled",Kickstarter!P:P,"plays",Kickstarter!D:D,"&lt;29999")</f>
        <v>0</v>
      </c>
      <c r="E8">
        <f t="shared" si="0"/>
        <v>5</v>
      </c>
      <c r="F8" s="27">
        <f t="shared" si="1"/>
        <v>0.2</v>
      </c>
      <c r="G8" s="27">
        <f t="shared" si="3"/>
        <v>0.8</v>
      </c>
      <c r="H8" s="27">
        <f t="shared" si="2"/>
        <v>0</v>
      </c>
    </row>
    <row r="9" spans="1:8" x14ac:dyDescent="0.25">
      <c r="A9" s="6" t="s">
        <v>8399</v>
      </c>
      <c r="B9">
        <f>COUNTIFS(Kickstarter!D:D,"&gt;=30000",Kickstarter!F:F,"successful",Kickstarter!P:P,"plays",Kickstarter!D:D,"&lt;34999")</f>
        <v>3</v>
      </c>
      <c r="C9">
        <f>COUNTIFS(Kickstarter!D:D,"&gt;=30000",Kickstarter!F:F,"failed",Kickstarter!P:P,"plays",Kickstarter!D:D,"&lt;34999")</f>
        <v>8</v>
      </c>
      <c r="D9">
        <f>COUNTIFS(Kickstarter!D:D,"&gt;=30000",Kickstarter!F:F,"canceled",Kickstarter!P:P,"plays",Kickstarter!D:D,"&lt;34999")</f>
        <v>0</v>
      </c>
      <c r="E9">
        <f t="shared" si="0"/>
        <v>11</v>
      </c>
      <c r="F9" s="27">
        <f t="shared" si="1"/>
        <v>0.27272727272727271</v>
      </c>
      <c r="G9" s="27">
        <f t="shared" si="3"/>
        <v>0.72727272727272729</v>
      </c>
      <c r="H9" s="27">
        <f t="shared" si="2"/>
        <v>0</v>
      </c>
    </row>
    <row r="10" spans="1:8" x14ac:dyDescent="0.25">
      <c r="A10" s="6" t="s">
        <v>8400</v>
      </c>
      <c r="B10">
        <f>COUNTIFS(Kickstarter!D:D,"&gt;=35000",Kickstarter!F:F,"successful",Kickstarter!P:P,"plays",Kickstarter!D:D,"&lt;39999")</f>
        <v>4</v>
      </c>
      <c r="C10">
        <f>COUNTIFS(Kickstarter!D:D,"&gt;=35000",Kickstarter!F:F,"failed",Kickstarter!P:P,"plays",Kickstarter!D:D,"&lt;39999")</f>
        <v>2</v>
      </c>
      <c r="D10">
        <f>COUNTIFS(Kickstarter!D:D,"&gt;=35000",Kickstarter!F:F,"canceled",Kickstarter!P:P,"plays",Kickstarter!D:D,"&lt;39999")</f>
        <v>0</v>
      </c>
      <c r="E10">
        <f t="shared" si="0"/>
        <v>6</v>
      </c>
      <c r="F10" s="27">
        <f t="shared" si="1"/>
        <v>0.66666666666666663</v>
      </c>
      <c r="G10" s="27">
        <f t="shared" si="3"/>
        <v>0.33333333333333331</v>
      </c>
      <c r="H10" s="27">
        <f t="shared" si="2"/>
        <v>0</v>
      </c>
    </row>
    <row r="11" spans="1:8" x14ac:dyDescent="0.25">
      <c r="A11" s="6" t="s">
        <v>8401</v>
      </c>
      <c r="B11">
        <f>COUNTIFS(Kickstarter!D:D,"&gt;=40000",Kickstarter!F:F,"successful",Kickstarter!P:P,"plays",Kickstarter!D:D,"&lt;44999")</f>
        <v>2</v>
      </c>
      <c r="C11">
        <f>COUNTIFS(Kickstarter!D:D,"&gt;=40000",Kickstarter!F:F,"failed",Kickstarter!P:P,"plays",Kickstarter!D:D,"&lt;44999")</f>
        <v>1</v>
      </c>
      <c r="D11">
        <f>COUNTIFS(Kickstarter!D:D,"&gt;=40000",Kickstarter!F:F,"canceled",Kickstarter!P:P,"plays",Kickstarter!D:D,"&lt;44999")</f>
        <v>0</v>
      </c>
      <c r="E11">
        <f t="shared" si="0"/>
        <v>3</v>
      </c>
      <c r="F11" s="27">
        <f t="shared" si="1"/>
        <v>0.66666666666666663</v>
      </c>
      <c r="G11" s="27">
        <f t="shared" si="3"/>
        <v>0.33333333333333331</v>
      </c>
      <c r="H11" s="27">
        <f t="shared" si="2"/>
        <v>0</v>
      </c>
    </row>
    <row r="12" spans="1:8" x14ac:dyDescent="0.25">
      <c r="A12" s="6" t="s">
        <v>8402</v>
      </c>
      <c r="B12">
        <f>COUNTIFS(Kickstarter!D:D,"&gt;=45000",Kickstarter!F:F,"successful",Kickstarter!P:P,"plays",Kickstarter!D:D,"&lt;49999")</f>
        <v>0</v>
      </c>
      <c r="C12">
        <f>COUNTIFS(Kickstarter!D:D,"&gt;=45000",Kickstarter!F:F,"failed",Kickstarter!P:P,"plays",Kickstarter!D:D,"&lt;49999")</f>
        <v>1</v>
      </c>
      <c r="D12">
        <f>COUNTIFS(Kickstarter!D:D,"&gt;=45000",Kickstarter!F:F,"canceled",Kickstarter!P:P,"plays",Kickstarter!D:D,"&lt;49999")</f>
        <v>0</v>
      </c>
      <c r="E12">
        <f t="shared" si="0"/>
        <v>1</v>
      </c>
      <c r="F12" s="27">
        <f t="shared" si="1"/>
        <v>0</v>
      </c>
      <c r="G12" s="27">
        <f t="shared" si="3"/>
        <v>1</v>
      </c>
      <c r="H12" s="27">
        <f t="shared" si="2"/>
        <v>0</v>
      </c>
    </row>
    <row r="13" spans="1:8" x14ac:dyDescent="0.25">
      <c r="A13" s="6" t="s">
        <v>8403</v>
      </c>
      <c r="B13">
        <f>COUNTIFS(Kickstarter!D:D,"&gt;50000",Kickstarter!F:F,"successful",Kickstarter!P:P,"plays")</f>
        <v>2</v>
      </c>
      <c r="C13">
        <f>COUNTIFS(Kickstarter!D:D,"&gt;50000",Kickstarter!F:F,"failed",Kickstarter!P:P,"plays")</f>
        <v>10</v>
      </c>
      <c r="D13">
        <f>COUNTIFS(Kickstarter!D:D,"&gt;50000",Kickstarter!F:F,"canceled",Kickstarter!P:P,"plays")</f>
        <v>0</v>
      </c>
      <c r="E13">
        <f t="shared" si="0"/>
        <v>12</v>
      </c>
      <c r="F13" s="27">
        <f t="shared" si="1"/>
        <v>0.16666666666666666</v>
      </c>
      <c r="G13" s="27">
        <f t="shared" si="3"/>
        <v>0.83333333333333337</v>
      </c>
      <c r="H13" s="27">
        <f t="shared" si="2"/>
        <v>0</v>
      </c>
    </row>
    <row r="14" spans="1:8" x14ac:dyDescent="0.25">
      <c r="A14" s="6"/>
    </row>
  </sheetData>
  <pageMargins left="0.7" right="0.7" top="0.75" bottom="0.75" header="0.3" footer="0.3"/>
  <pageSetup orientation="portrait" r:id="rId1"/>
  <ignoredErrors>
    <ignoredError sqref="B3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398A2-E3FD-474D-995B-175FFB5D903B}">
  <dimension ref="A1:E18"/>
  <sheetViews>
    <sheetView tabSelected="1" workbookViewId="0">
      <selection activeCell="F22" sqref="F22"/>
    </sheetView>
  </sheetViews>
  <sheetFormatPr defaultRowHeight="15" x14ac:dyDescent="0.25"/>
  <cols>
    <col min="1" max="1" width="19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0.85546875" bestFit="1" customWidth="1"/>
    <col min="7" max="7" width="23" bestFit="1" customWidth="1"/>
    <col min="8" max="8" width="26" bestFit="1" customWidth="1"/>
  </cols>
  <sheetData>
    <row r="1" spans="1:5" x14ac:dyDescent="0.25">
      <c r="A1" s="11" t="s">
        <v>8356</v>
      </c>
      <c r="B1" t="s">
        <v>8383</v>
      </c>
    </row>
    <row r="2" spans="1:5" x14ac:dyDescent="0.25">
      <c r="A2" s="11" t="s">
        <v>8379</v>
      </c>
      <c r="B2" t="s">
        <v>8360</v>
      </c>
    </row>
    <row r="4" spans="1:5" x14ac:dyDescent="0.25">
      <c r="A4" s="11" t="s">
        <v>8384</v>
      </c>
      <c r="B4" s="11" t="s">
        <v>8357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25">
      <c r="A6" s="2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2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2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2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23" t="s">
        <v>8364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2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23" t="s">
        <v>8366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23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23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23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23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2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23" t="s">
        <v>8358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3B33-0CBE-4C76-B491-A50C5E0A6ABD}">
  <dimension ref="A1:D6"/>
  <sheetViews>
    <sheetView workbookViewId="0">
      <selection activeCell="C6" sqref="C6"/>
    </sheetView>
  </sheetViews>
  <sheetFormatPr defaultRowHeight="15" x14ac:dyDescent="0.25"/>
  <cols>
    <col min="1" max="1" width="34.140625" customWidth="1"/>
    <col min="2" max="2" width="176.7109375" customWidth="1"/>
    <col min="3" max="3" width="28.7109375" customWidth="1"/>
    <col min="4" max="4" width="14.5703125" customWidth="1"/>
  </cols>
  <sheetData>
    <row r="1" spans="1:4" ht="18.75" x14ac:dyDescent="0.3">
      <c r="A1" s="21" t="s">
        <v>8380</v>
      </c>
      <c r="B1" s="21" t="s">
        <v>4110</v>
      </c>
      <c r="C1" s="21" t="s">
        <v>8381</v>
      </c>
      <c r="D1" s="21" t="s">
        <v>8382</v>
      </c>
    </row>
    <row r="2" spans="1:4" ht="15.75" x14ac:dyDescent="0.25">
      <c r="A2" t="s">
        <v>3473</v>
      </c>
      <c r="B2" s="14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</row>
    <row r="3" spans="1:4" ht="15.75" x14ac:dyDescent="0.25">
      <c r="A3" t="s">
        <v>3616</v>
      </c>
      <c r="B3" s="14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</row>
    <row r="4" spans="1:4" ht="15.75" x14ac:dyDescent="0.25">
      <c r="A4" t="s">
        <v>3178</v>
      </c>
      <c r="B4" s="1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</row>
    <row r="5" spans="1:4" ht="15.75" x14ac:dyDescent="0.25">
      <c r="A5" s="22" t="s">
        <v>3329</v>
      </c>
      <c r="B5" s="14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</row>
    <row r="6" spans="1:4" ht="15.75" x14ac:dyDescent="0.25">
      <c r="A6" t="s">
        <v>3221</v>
      </c>
      <c r="B6" s="14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7DA6-1752-480B-A499-AEDC5077D5BD}">
  <dimension ref="A1:E22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8356</v>
      </c>
      <c r="B1" t="s">
        <v>8269</v>
      </c>
    </row>
    <row r="2" spans="1:5" x14ac:dyDescent="0.25">
      <c r="A2" s="11" t="s">
        <v>8379</v>
      </c>
      <c r="B2" t="s">
        <v>8360</v>
      </c>
    </row>
    <row r="4" spans="1:5" x14ac:dyDescent="0.25">
      <c r="A4" s="11" t="s">
        <v>8359</v>
      </c>
      <c r="B4" s="11" t="s">
        <v>8357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25">
      <c r="A6" s="13" t="s">
        <v>8372</v>
      </c>
      <c r="B6" s="12">
        <v>71</v>
      </c>
      <c r="C6" s="12">
        <v>19</v>
      </c>
      <c r="D6" s="12">
        <v>149</v>
      </c>
      <c r="E6" s="12">
        <v>239</v>
      </c>
    </row>
    <row r="7" spans="1:5" x14ac:dyDescent="0.25">
      <c r="A7" s="20" t="s">
        <v>8373</v>
      </c>
      <c r="B7" s="12">
        <v>20</v>
      </c>
      <c r="C7" s="12">
        <v>1</v>
      </c>
      <c r="D7" s="12">
        <v>43</v>
      </c>
      <c r="E7" s="12">
        <v>64</v>
      </c>
    </row>
    <row r="8" spans="1:5" x14ac:dyDescent="0.25">
      <c r="A8" s="20" t="s">
        <v>8374</v>
      </c>
      <c r="B8" s="12">
        <v>30</v>
      </c>
      <c r="C8" s="12">
        <v>6</v>
      </c>
      <c r="D8" s="12">
        <v>60</v>
      </c>
      <c r="E8" s="12">
        <v>96</v>
      </c>
    </row>
    <row r="9" spans="1:5" x14ac:dyDescent="0.25">
      <c r="A9" s="20" t="s">
        <v>8375</v>
      </c>
      <c r="B9" s="12">
        <v>21</v>
      </c>
      <c r="C9" s="12">
        <v>12</v>
      </c>
      <c r="D9" s="12">
        <v>46</v>
      </c>
      <c r="E9" s="12">
        <v>79</v>
      </c>
    </row>
    <row r="10" spans="1:5" x14ac:dyDescent="0.25">
      <c r="A10" s="13" t="s">
        <v>8363</v>
      </c>
      <c r="B10" s="12">
        <v>106</v>
      </c>
      <c r="C10" s="12"/>
      <c r="D10" s="12">
        <v>233</v>
      </c>
      <c r="E10" s="12">
        <v>339</v>
      </c>
    </row>
    <row r="11" spans="1:5" x14ac:dyDescent="0.25">
      <c r="A11" s="20" t="s">
        <v>8376</v>
      </c>
      <c r="B11" s="12">
        <v>29</v>
      </c>
      <c r="C11" s="12"/>
      <c r="D11" s="12">
        <v>57</v>
      </c>
      <c r="E11" s="12">
        <v>86</v>
      </c>
    </row>
    <row r="12" spans="1:5" x14ac:dyDescent="0.25">
      <c r="A12" s="20" t="s">
        <v>8364</v>
      </c>
      <c r="B12" s="12">
        <v>42</v>
      </c>
      <c r="C12" s="12"/>
      <c r="D12" s="12">
        <v>93</v>
      </c>
      <c r="E12" s="12">
        <v>135</v>
      </c>
    </row>
    <row r="13" spans="1:5" x14ac:dyDescent="0.25">
      <c r="A13" s="20" t="s">
        <v>8377</v>
      </c>
      <c r="B13" s="12">
        <v>35</v>
      </c>
      <c r="C13" s="12"/>
      <c r="D13" s="12">
        <v>83</v>
      </c>
      <c r="E13" s="12">
        <v>118</v>
      </c>
    </row>
    <row r="14" spans="1:5" x14ac:dyDescent="0.25">
      <c r="A14" s="13" t="s">
        <v>8365</v>
      </c>
      <c r="B14" s="12">
        <v>91</v>
      </c>
      <c r="C14" s="12"/>
      <c r="D14" s="12">
        <v>183</v>
      </c>
      <c r="E14" s="12">
        <v>274</v>
      </c>
    </row>
    <row r="15" spans="1:5" x14ac:dyDescent="0.25">
      <c r="A15" s="20" t="s">
        <v>8366</v>
      </c>
      <c r="B15" s="12">
        <v>37</v>
      </c>
      <c r="C15" s="12"/>
      <c r="D15" s="12">
        <v>75</v>
      </c>
      <c r="E15" s="12">
        <v>112</v>
      </c>
    </row>
    <row r="16" spans="1:5" x14ac:dyDescent="0.25">
      <c r="A16" s="20" t="s">
        <v>8367</v>
      </c>
      <c r="B16" s="12">
        <v>30</v>
      </c>
      <c r="C16" s="12"/>
      <c r="D16" s="12">
        <v>62</v>
      </c>
      <c r="E16" s="12">
        <v>92</v>
      </c>
    </row>
    <row r="17" spans="1:5" x14ac:dyDescent="0.25">
      <c r="A17" s="20" t="s">
        <v>8368</v>
      </c>
      <c r="B17" s="12">
        <v>24</v>
      </c>
      <c r="C17" s="12"/>
      <c r="D17" s="12">
        <v>46</v>
      </c>
      <c r="E17" s="12">
        <v>70</v>
      </c>
    </row>
    <row r="18" spans="1:5" x14ac:dyDescent="0.25">
      <c r="A18" s="13" t="s">
        <v>8369</v>
      </c>
      <c r="B18" s="12">
        <v>85</v>
      </c>
      <c r="C18" s="12"/>
      <c r="D18" s="12">
        <v>129</v>
      </c>
      <c r="E18" s="12">
        <v>214</v>
      </c>
    </row>
    <row r="19" spans="1:5" x14ac:dyDescent="0.25">
      <c r="A19" s="20" t="s">
        <v>8370</v>
      </c>
      <c r="B19" s="12">
        <v>35</v>
      </c>
      <c r="C19" s="12"/>
      <c r="D19" s="12">
        <v>55</v>
      </c>
      <c r="E19" s="12">
        <v>90</v>
      </c>
    </row>
    <row r="20" spans="1:5" x14ac:dyDescent="0.25">
      <c r="A20" s="20" t="s">
        <v>8371</v>
      </c>
      <c r="B20" s="12">
        <v>21</v>
      </c>
      <c r="C20" s="12"/>
      <c r="D20" s="12">
        <v>47</v>
      </c>
      <c r="E20" s="12">
        <v>68</v>
      </c>
    </row>
    <row r="21" spans="1:5" x14ac:dyDescent="0.25">
      <c r="A21" s="20" t="s">
        <v>8378</v>
      </c>
      <c r="B21" s="12">
        <v>29</v>
      </c>
      <c r="C21" s="12"/>
      <c r="D21" s="12">
        <v>27</v>
      </c>
      <c r="E21" s="12">
        <v>56</v>
      </c>
    </row>
    <row r="22" spans="1:5" x14ac:dyDescent="0.25">
      <c r="A22" s="13" t="s">
        <v>8358</v>
      </c>
      <c r="B22" s="12">
        <v>353</v>
      </c>
      <c r="C22" s="12">
        <v>19</v>
      </c>
      <c r="D22" s="12">
        <v>694</v>
      </c>
      <c r="E22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30774-9B59-4F4E-90A8-D32DB2D08B80}">
  <dimension ref="A1:E7"/>
  <sheetViews>
    <sheetView workbookViewId="0">
      <selection activeCell="G25" sqref="G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8356</v>
      </c>
      <c r="B2" t="s">
        <v>8269</v>
      </c>
    </row>
    <row r="4" spans="1:5" x14ac:dyDescent="0.25">
      <c r="A4" s="11" t="s">
        <v>8359</v>
      </c>
      <c r="B4" s="11" t="s">
        <v>8357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25">
      <c r="A6" s="13" t="s">
        <v>8312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8358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Edinburgh Research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C. SELCUK</cp:lastModifiedBy>
  <dcterms:created xsi:type="dcterms:W3CDTF">2017-04-20T15:17:24Z</dcterms:created>
  <dcterms:modified xsi:type="dcterms:W3CDTF">2021-08-29T14:25:21Z</dcterms:modified>
</cp:coreProperties>
</file>