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showInkAnnotation="0" autoCompressPictures="0"/>
  <mc:AlternateContent xmlns:mc="http://schemas.openxmlformats.org/markup-compatibility/2006">
    <mc:Choice Requires="x15">
      <x15ac:absPath xmlns:x15ac="http://schemas.microsoft.com/office/spreadsheetml/2010/11/ac" url="C:\Users\Colin\Desktop\"/>
    </mc:Choice>
  </mc:AlternateContent>
  <xr:revisionPtr revIDLastSave="0" documentId="10_ncr:100000_{36C5BE26-9332-4D63-98F3-6F7B7C00520A}" xr6:coauthVersionLast="31" xr6:coauthVersionMax="31" xr10:uidLastSave="{00000000-0000-0000-0000-000000000000}"/>
  <bookViews>
    <workbookView xWindow="0" yWindow="465" windowWidth="27315" windowHeight="14820" tabRatio="500" xr2:uid="{00000000-000D-0000-FFFF-FFFF00000000}"/>
  </bookViews>
  <sheets>
    <sheet name="Product Backlog" sheetId="3" r:id="rId1"/>
    <sheet name="Sprint Backlog 1" sheetId="1" r:id="rId2"/>
    <sheet name="Sprint Backlog 2" sheetId="4" r:id="rId3"/>
    <sheet name="Sprint Backlog 3" sheetId="5" r:id="rId4"/>
    <sheet name="Sprint Backlog 4" sheetId="6" r:id="rId5"/>
    <sheet name="Sprint Backlog 5" sheetId="7" r:id="rId6"/>
    <sheet name="Sprint Backlog 6" sheetId="9" r:id="rId7"/>
    <sheet name="Sprint Backlog 7" sheetId="8" r:id="rId8"/>
    <sheet name="Sprint Backlog 8" sheetId="10" r:id="rId9"/>
  </sheets>
  <calcPr calcId="179017" concurrentCalc="0"/>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R17" i="1" l="1"/>
  <c r="R18" i="1"/>
  <c r="R19" i="1"/>
  <c r="H9" i="3"/>
  <c r="R12" i="1"/>
  <c r="R13" i="1"/>
  <c r="R14" i="1"/>
  <c r="R15" i="1"/>
  <c r="R16" i="1"/>
  <c r="H10" i="3"/>
  <c r="H11" i="3"/>
  <c r="H12" i="3"/>
  <c r="H13" i="3"/>
  <c r="H14" i="3"/>
  <c r="H15" i="3"/>
  <c r="H16" i="3"/>
  <c r="H17" i="3"/>
  <c r="H18" i="3"/>
  <c r="H19" i="3"/>
  <c r="H20" i="3"/>
  <c r="H21" i="3"/>
  <c r="H22" i="3"/>
  <c r="H23" i="3"/>
  <c r="H24" i="3"/>
  <c r="H25" i="3"/>
  <c r="G9" i="3"/>
  <c r="G10" i="3"/>
  <c r="R6" i="1"/>
  <c r="R7" i="1"/>
  <c r="R8" i="1"/>
  <c r="R9" i="1"/>
  <c r="R10" i="1"/>
  <c r="R11" i="1"/>
  <c r="H8" i="3"/>
  <c r="R16" i="10"/>
  <c r="R17" i="10"/>
  <c r="R18" i="10"/>
  <c r="R19" i="10"/>
  <c r="R20" i="10"/>
  <c r="R11" i="10"/>
  <c r="R12" i="10"/>
  <c r="R13" i="10"/>
  <c r="R14" i="10"/>
  <c r="R15" i="10"/>
  <c r="R6" i="10"/>
  <c r="R7" i="10"/>
  <c r="R8" i="10"/>
  <c r="R9" i="10"/>
  <c r="R10" i="10"/>
  <c r="R15" i="8"/>
  <c r="R14" i="8"/>
  <c r="R7" i="8"/>
  <c r="R8" i="8"/>
  <c r="R9" i="8"/>
  <c r="R10" i="8"/>
  <c r="R11" i="8"/>
  <c r="R14" i="9"/>
  <c r="R15" i="9"/>
  <c r="R7" i="9"/>
  <c r="R8" i="9"/>
  <c r="R10" i="9"/>
  <c r="R12" i="7"/>
  <c r="R13" i="7"/>
  <c r="R14" i="7"/>
  <c r="R8" i="7"/>
  <c r="R11" i="6"/>
  <c r="R12" i="6"/>
  <c r="R13" i="6"/>
  <c r="R14" i="6"/>
  <c r="R15" i="6"/>
  <c r="R6" i="6"/>
  <c r="R7" i="6"/>
  <c r="R8" i="6"/>
  <c r="R9" i="6"/>
  <c r="R10" i="6"/>
  <c r="R6" i="5"/>
  <c r="R7" i="5"/>
  <c r="R8" i="5"/>
  <c r="R9" i="5"/>
  <c r="R10" i="5"/>
  <c r="R11" i="5"/>
  <c r="R12" i="5"/>
  <c r="R13" i="5"/>
  <c r="R14" i="5"/>
  <c r="R15" i="5"/>
  <c r="R6" i="4"/>
  <c r="R7" i="4"/>
  <c r="R8" i="4"/>
  <c r="R9" i="4"/>
  <c r="R10" i="4"/>
  <c r="R11" i="4"/>
  <c r="R12" i="4"/>
  <c r="R13" i="4"/>
  <c r="R14" i="4"/>
  <c r="R15" i="4"/>
  <c r="R21" i="10"/>
  <c r="R22" i="10"/>
  <c r="R16" i="4"/>
  <c r="R17" i="4"/>
  <c r="R16" i="5"/>
  <c r="R17" i="5"/>
  <c r="R16" i="6"/>
  <c r="R17" i="6"/>
  <c r="R18" i="7"/>
  <c r="G20" i="7"/>
  <c r="H20" i="7"/>
  <c r="I20" i="7"/>
  <c r="J20" i="7"/>
  <c r="K20" i="7"/>
  <c r="L20" i="7"/>
  <c r="M20" i="7"/>
  <c r="N20" i="7"/>
  <c r="O20" i="7"/>
  <c r="P20" i="7"/>
  <c r="Q20" i="7"/>
  <c r="G25" i="3"/>
  <c r="G24" i="3"/>
  <c r="G23" i="3"/>
  <c r="G22" i="3"/>
  <c r="G21" i="3"/>
  <c r="G20" i="3"/>
  <c r="G19" i="3"/>
  <c r="G18" i="3"/>
  <c r="G17" i="3"/>
  <c r="G16" i="3"/>
  <c r="G15" i="3"/>
  <c r="G14" i="3"/>
  <c r="G13" i="3"/>
  <c r="G12" i="3"/>
  <c r="G11" i="3"/>
  <c r="G8" i="3"/>
  <c r="G19" i="7"/>
  <c r="G24" i="10"/>
  <c r="H24" i="10"/>
  <c r="I24" i="10"/>
  <c r="J24" i="10"/>
  <c r="K24" i="10"/>
  <c r="L24" i="10"/>
  <c r="M24" i="10"/>
  <c r="N24" i="10"/>
  <c r="O24" i="10"/>
  <c r="P24" i="10"/>
  <c r="Q24" i="10"/>
  <c r="G23" i="10"/>
  <c r="H23" i="10"/>
  <c r="I23" i="10"/>
  <c r="J23" i="10"/>
  <c r="K23" i="10"/>
  <c r="L23" i="10"/>
  <c r="M23" i="10"/>
  <c r="N23" i="10"/>
  <c r="O23" i="10"/>
  <c r="P23" i="10"/>
  <c r="Q23" i="10"/>
  <c r="R5" i="10"/>
  <c r="R4" i="10"/>
  <c r="G19" i="9"/>
  <c r="H19" i="9"/>
  <c r="I19" i="9"/>
  <c r="J19" i="9"/>
  <c r="K19" i="9"/>
  <c r="L19" i="9"/>
  <c r="M19" i="9"/>
  <c r="N19" i="9"/>
  <c r="O19" i="9"/>
  <c r="P19" i="9"/>
  <c r="Q19" i="9"/>
  <c r="G18" i="9"/>
  <c r="H18" i="9"/>
  <c r="I18" i="9"/>
  <c r="J18" i="9"/>
  <c r="K18" i="9"/>
  <c r="L18" i="9"/>
  <c r="M18" i="9"/>
  <c r="N18" i="9"/>
  <c r="O18" i="9"/>
  <c r="P18" i="9"/>
  <c r="Q18" i="9"/>
  <c r="R17" i="9"/>
  <c r="R16" i="9"/>
  <c r="R13" i="9"/>
  <c r="R12" i="9"/>
  <c r="R11" i="9"/>
  <c r="R9" i="9"/>
  <c r="R6" i="9"/>
  <c r="R5" i="9"/>
  <c r="R4" i="9"/>
  <c r="G20" i="8"/>
  <c r="H20" i="8"/>
  <c r="I20" i="8"/>
  <c r="J20" i="8"/>
  <c r="K20" i="8"/>
  <c r="L20" i="8"/>
  <c r="M20" i="8"/>
  <c r="N20" i="8"/>
  <c r="O20" i="8"/>
  <c r="P20" i="8"/>
  <c r="Q20" i="8"/>
  <c r="G19" i="8"/>
  <c r="H19" i="8"/>
  <c r="I19" i="8"/>
  <c r="J19" i="8"/>
  <c r="K19" i="8"/>
  <c r="L19" i="8"/>
  <c r="M19" i="8"/>
  <c r="N19" i="8"/>
  <c r="O19" i="8"/>
  <c r="P19" i="8"/>
  <c r="Q19" i="8"/>
  <c r="R18" i="8"/>
  <c r="R17" i="8"/>
  <c r="R16" i="8"/>
  <c r="R13" i="8"/>
  <c r="R12" i="8"/>
  <c r="R6" i="8"/>
  <c r="R5" i="8"/>
  <c r="R4" i="8"/>
  <c r="H19" i="7"/>
  <c r="I19" i="7"/>
  <c r="J19" i="7"/>
  <c r="K19" i="7"/>
  <c r="L19" i="7"/>
  <c r="M19" i="7"/>
  <c r="N19" i="7"/>
  <c r="O19" i="7"/>
  <c r="P19" i="7"/>
  <c r="Q19" i="7"/>
  <c r="R17" i="7"/>
  <c r="R16" i="7"/>
  <c r="R15" i="7"/>
  <c r="R11" i="7"/>
  <c r="R10" i="7"/>
  <c r="R9" i="7"/>
  <c r="R7" i="7"/>
  <c r="R6" i="7"/>
  <c r="R5" i="7"/>
  <c r="R4" i="7"/>
  <c r="G19" i="6"/>
  <c r="H19" i="6"/>
  <c r="I19" i="6"/>
  <c r="J19" i="6"/>
  <c r="K19" i="6"/>
  <c r="L19" i="6"/>
  <c r="M19" i="6"/>
  <c r="N19" i="6"/>
  <c r="O19" i="6"/>
  <c r="P19" i="6"/>
  <c r="Q19" i="6"/>
  <c r="G18" i="6"/>
  <c r="H18" i="6"/>
  <c r="I18" i="6"/>
  <c r="J18" i="6"/>
  <c r="K18" i="6"/>
  <c r="L18" i="6"/>
  <c r="M18" i="6"/>
  <c r="N18" i="6"/>
  <c r="O18" i="6"/>
  <c r="P18" i="6"/>
  <c r="Q18" i="6"/>
  <c r="R5" i="6"/>
  <c r="R4" i="6"/>
  <c r="G19" i="5"/>
  <c r="H19" i="5"/>
  <c r="I19" i="5"/>
  <c r="J19" i="5"/>
  <c r="K19" i="5"/>
  <c r="L19" i="5"/>
  <c r="M19" i="5"/>
  <c r="N19" i="5"/>
  <c r="O19" i="5"/>
  <c r="P19" i="5"/>
  <c r="Q19" i="5"/>
  <c r="G18" i="5"/>
  <c r="H18" i="5"/>
  <c r="I18" i="5"/>
  <c r="J18" i="5"/>
  <c r="K18" i="5"/>
  <c r="L18" i="5"/>
  <c r="M18" i="5"/>
  <c r="N18" i="5"/>
  <c r="O18" i="5"/>
  <c r="P18" i="5"/>
  <c r="Q18" i="5"/>
  <c r="R5" i="5"/>
  <c r="R4" i="5"/>
  <c r="G19" i="4"/>
  <c r="H19" i="4"/>
  <c r="I19" i="4"/>
  <c r="J19" i="4"/>
  <c r="K19" i="4"/>
  <c r="L19" i="4"/>
  <c r="M19" i="4"/>
  <c r="N19" i="4"/>
  <c r="O19" i="4"/>
  <c r="P19" i="4"/>
  <c r="Q19" i="4"/>
  <c r="G18" i="4"/>
  <c r="G20" i="1"/>
  <c r="G21" i="1"/>
  <c r="H21" i="1"/>
  <c r="I21" i="1"/>
  <c r="J21" i="1"/>
  <c r="K21" i="1"/>
  <c r="L21" i="1"/>
  <c r="M21" i="1"/>
  <c r="N21" i="1"/>
  <c r="O21" i="1"/>
  <c r="P21" i="1"/>
  <c r="Q21" i="1"/>
  <c r="R5" i="4"/>
  <c r="H18" i="4"/>
  <c r="I18" i="4"/>
  <c r="J18" i="4"/>
  <c r="K18" i="4"/>
  <c r="L18" i="4"/>
  <c r="M18" i="4"/>
  <c r="N18" i="4"/>
  <c r="O18" i="4"/>
  <c r="P18" i="4"/>
  <c r="Q18" i="4"/>
  <c r="R4" i="4"/>
  <c r="R5" i="1"/>
  <c r="R4" i="1"/>
  <c r="H20" i="1"/>
  <c r="I20" i="1"/>
  <c r="J20" i="1"/>
  <c r="K20" i="1"/>
  <c r="L20" i="1"/>
  <c r="M20" i="1"/>
  <c r="N20" i="1"/>
  <c r="O20" i="1"/>
  <c r="P20" i="1"/>
  <c r="Q20" i="1"/>
</calcChain>
</file>

<file path=xl/sharedStrings.xml><?xml version="1.0" encoding="utf-8"?>
<sst xmlns="http://schemas.openxmlformats.org/spreadsheetml/2006/main" count="830" uniqueCount="241">
  <si>
    <t>Task</t>
  </si>
  <si>
    <t>Estimate Effort hours</t>
  </si>
  <si>
    <t>User Story/ Requirement / Feature / Deliverable</t>
  </si>
  <si>
    <t>Ideal - remaining work effort in Ideal hours</t>
  </si>
  <si>
    <t>Actual - remaining effort in Ideal hours</t>
  </si>
  <si>
    <t>Actual effort per task</t>
  </si>
  <si>
    <t>Must</t>
  </si>
  <si>
    <t>Week 1</t>
  </si>
  <si>
    <t>Week 2</t>
  </si>
  <si>
    <t>Mon</t>
  </si>
  <si>
    <t>Tues</t>
  </si>
  <si>
    <t>Wed</t>
  </si>
  <si>
    <t>Thur</t>
  </si>
  <si>
    <t>Fri</t>
  </si>
  <si>
    <t>ID</t>
  </si>
  <si>
    <t>Total Actual Effort</t>
  </si>
  <si>
    <t>Complete?</t>
  </si>
  <si>
    <t>Priority</t>
  </si>
  <si>
    <t>1. Iteration Planning</t>
  </si>
  <si>
    <t>Issues / Log</t>
  </si>
  <si>
    <t>Originator</t>
  </si>
  <si>
    <t>Responsible</t>
  </si>
  <si>
    <t>Planned Sprint</t>
  </si>
  <si>
    <t>Actual Sprint</t>
  </si>
  <si>
    <t>1.1 Planning with Product Owner</t>
  </si>
  <si>
    <t>1.2. Detailed planning with Team</t>
  </si>
  <si>
    <t>ScrumMaster</t>
  </si>
  <si>
    <t>Sprint 1</t>
  </si>
  <si>
    <t>Sprint 2</t>
  </si>
  <si>
    <t>User Story / Task / Deliverable</t>
  </si>
  <si>
    <t>Total  Effort Estimate</t>
  </si>
  <si>
    <t>2.1. Write test Cases</t>
  </si>
  <si>
    <t>3.1. Write test Cases</t>
  </si>
  <si>
    <t>3.2. Collect data for computer science</t>
  </si>
  <si>
    <t>3.3. Collect data for digital development</t>
  </si>
  <si>
    <t>3.4. Collect data for business &amp; computing</t>
  </si>
  <si>
    <t>3.4. Test that all data has been collected</t>
  </si>
  <si>
    <t>15/10/18 - 26/10/18</t>
  </si>
  <si>
    <t>2.2. Design database for computer science</t>
  </si>
  <si>
    <t>2.3. Design database for digital development</t>
  </si>
  <si>
    <t>2.4. Design database for business &amp; computing</t>
  </si>
  <si>
    <t>2.5. Test databases for all courses</t>
  </si>
  <si>
    <t>3.2. Design website interface for computer science</t>
  </si>
  <si>
    <t>3.3. Design website interface for digital development</t>
  </si>
  <si>
    <t>3.4. Design website interface for business &amp; computing</t>
  </si>
  <si>
    <t>3.5 Test website interface for all courses.</t>
  </si>
  <si>
    <t>2. Database Design</t>
  </si>
  <si>
    <t>3. Data Collection</t>
  </si>
  <si>
    <t>29/10/18 - 10/11/18</t>
  </si>
  <si>
    <t>21/11/18 - 23/11/18</t>
  </si>
  <si>
    <t>26/11/18 - 07/12/18</t>
  </si>
  <si>
    <t>2. Database Implementation</t>
  </si>
  <si>
    <t>2.2 Implement database for Computer Science</t>
  </si>
  <si>
    <t>2.3 Implement Database for Digital Development</t>
  </si>
  <si>
    <t>2.4. Implement database for business &amp; computing</t>
  </si>
  <si>
    <t>10/12/18 - 21/12/18</t>
  </si>
  <si>
    <t>Sprint 3</t>
  </si>
  <si>
    <t>Sprint 4</t>
  </si>
  <si>
    <t>Sprint 5</t>
  </si>
  <si>
    <t>Sprint 6</t>
  </si>
  <si>
    <t>31/12/18 - 11/01/18</t>
  </si>
  <si>
    <t>2.2. Design Staff Account interface</t>
  </si>
  <si>
    <t>2.3. Implement Staff Account interface</t>
  </si>
  <si>
    <t>2.4 Design and implement the staff account in the database</t>
  </si>
  <si>
    <t>2.5. Test that the interface is user friendly and easy to understand</t>
  </si>
  <si>
    <t>3.3. Implement staff profile page</t>
  </si>
  <si>
    <t>3.5 Test website interface for functionality and test database connection</t>
  </si>
  <si>
    <t>4. Overall Testing &amp; Acceptance Checking</t>
  </si>
  <si>
    <t>14/01/19 - 25/01/19</t>
  </si>
  <si>
    <t>28/01/19 - 08/02/19</t>
  </si>
  <si>
    <t>Overall Testing and Acceptance Checking</t>
  </si>
  <si>
    <t>Data Collection</t>
  </si>
  <si>
    <t>Database Design</t>
  </si>
  <si>
    <t>Website Interface Design</t>
  </si>
  <si>
    <t>Website Structure Design</t>
  </si>
  <si>
    <t>Website Interface Implementation</t>
  </si>
  <si>
    <t>Website Structure Implementation</t>
  </si>
  <si>
    <t>Database Implementation</t>
  </si>
  <si>
    <t>Staff Profile Page</t>
  </si>
  <si>
    <t>Staff Account</t>
  </si>
  <si>
    <t>Staff Login</t>
  </si>
  <si>
    <t>File Uploads</t>
  </si>
  <si>
    <t>File Downloads</t>
  </si>
  <si>
    <t>Enquiry Forms</t>
  </si>
  <si>
    <t>Enquire Submission</t>
  </si>
  <si>
    <t>1</t>
  </si>
  <si>
    <t>6</t>
  </si>
  <si>
    <t>7</t>
  </si>
  <si>
    <t>8</t>
  </si>
  <si>
    <t>2. Enquiry Form</t>
  </si>
  <si>
    <t>2.2. Design enquiry form for Computer Science</t>
  </si>
  <si>
    <t>2.5. Test all enquiry forms have correct data fields</t>
  </si>
  <si>
    <t>3. Enquiry Submission</t>
  </si>
  <si>
    <t>3.3. Implement enquiry form for Digital Development</t>
  </si>
  <si>
    <t>3.2. Implement enquiry form for Computer Science</t>
  </si>
  <si>
    <t>3.4. Implement enquiry form for Business &amp; Computing</t>
  </si>
  <si>
    <t>2.3. Design enquiry form for Digital Development</t>
  </si>
  <si>
    <t>2.4. Design enquiry form for Business &amp; Computing</t>
  </si>
  <si>
    <t>3.5 Test that submissions work and upload correctly to the database</t>
  </si>
  <si>
    <t>Sprint 7</t>
  </si>
  <si>
    <t>Sprint 8</t>
  </si>
  <si>
    <t>must</t>
  </si>
  <si>
    <t>could</t>
  </si>
  <si>
    <t>Dev Team</t>
  </si>
  <si>
    <t>Product Owner</t>
  </si>
  <si>
    <t>Should</t>
  </si>
  <si>
    <t>1-6</t>
  </si>
  <si>
    <t>2</t>
  </si>
  <si>
    <t>3</t>
  </si>
  <si>
    <t>4</t>
  </si>
  <si>
    <t>5</t>
  </si>
  <si>
    <t>Could</t>
  </si>
  <si>
    <t>3. Research Specsifications for System Hardware requirements</t>
  </si>
  <si>
    <t>3.1 Research different hosting options</t>
  </si>
  <si>
    <t>3.2 Decide on the best hosting option based on the system requirements</t>
  </si>
  <si>
    <t>3.3 Buy a domain for the website</t>
  </si>
  <si>
    <t>3.4 Choose a host for our site</t>
  </si>
  <si>
    <t>3.5 Create file structure on the server for the website files and organise any existing files into this.</t>
  </si>
  <si>
    <t>4.1 Check all course libraries are present and information is correct</t>
  </si>
  <si>
    <t>4.2 Test website host domain and functionality</t>
  </si>
  <si>
    <t>4.3 Team meeting to discuss next steps</t>
  </si>
  <si>
    <t>4.1. Test all databases have been designed.</t>
  </si>
  <si>
    <t>4.2. Test that all data has been collected for all courses.</t>
  </si>
  <si>
    <t>2. Website Interface Design</t>
  </si>
  <si>
    <t>2.5 Test website interface for all courses.</t>
  </si>
  <si>
    <t>3.5. Test structure of website</t>
  </si>
  <si>
    <t>4.1 Test that the interface works as expected</t>
  </si>
  <si>
    <t>2. Website Structure Design</t>
  </si>
  <si>
    <t>2.2. Design website structure for computer science</t>
  </si>
  <si>
    <t>2.3.Design website structure for digital development</t>
  </si>
  <si>
    <t>2.4.Design website structure for business &amp; computing</t>
  </si>
  <si>
    <t>2.5. Test structure of website</t>
  </si>
  <si>
    <t>2. Website Interface Implementation</t>
  </si>
  <si>
    <t>2.2. Implement website interface for computer science</t>
  </si>
  <si>
    <t>2.3. Implement website interface for digital development</t>
  </si>
  <si>
    <t>2.4. Implement website interface for business &amp; computing</t>
  </si>
  <si>
    <t>3.1. Write test cases</t>
  </si>
  <si>
    <t>3.2. Implement website structure for computer science</t>
  </si>
  <si>
    <t>3.3 Implement website structure for digital development</t>
  </si>
  <si>
    <t>3.4. Implement website structure for business &amp; computing</t>
  </si>
  <si>
    <t>3. Website Structure Implementation</t>
  </si>
  <si>
    <t>4.2 Test that the website is easy to use for someone who isn't very computer oriented</t>
  </si>
  <si>
    <t>4.1 Ensure that all pages are covered</t>
  </si>
  <si>
    <t>Name</t>
  </si>
  <si>
    <t>StudentNo</t>
  </si>
  <si>
    <t>James Shaw</t>
  </si>
  <si>
    <t>John Vos</t>
  </si>
  <si>
    <t>3. Staff Profile Page</t>
  </si>
  <si>
    <t>3.2. Design Staff Profile page</t>
  </si>
  <si>
    <t>3.3 Implement Staff Profile Page</t>
  </si>
  <si>
    <t>3.5. Test the interface for functionality and test the database connection</t>
  </si>
  <si>
    <t>4.1 Test that data can be inserted and retrieved from the database</t>
  </si>
  <si>
    <t>4.2 Test that all the correct data has been inserted into the database</t>
  </si>
  <si>
    <t>4.3 Test that the profile page looks and behaves as expected</t>
  </si>
  <si>
    <t>2. Staff Account</t>
  </si>
  <si>
    <t>3. Staff Login</t>
  </si>
  <si>
    <t>3.2. Design staff login page</t>
  </si>
  <si>
    <t>3.4. Write back end scripting to allow the user to see their information from the database</t>
  </si>
  <si>
    <t>3.4. Write back end scripting to allow the user to log in</t>
  </si>
  <si>
    <t>4.2 ensure that the correct information is displayed on the profile pages and that the user can change/add/remove information from their profile</t>
  </si>
  <si>
    <t>4.1 Ensure that the login works and redirects users to the correct profile page and that the user has access to functionality such as 'forgotten password' and can change log in details if needed</t>
  </si>
  <si>
    <t>2. File Uploads</t>
  </si>
  <si>
    <t>2.2. Design file upload interface</t>
  </si>
  <si>
    <t>2.3. Implement file upload interface</t>
  </si>
  <si>
    <t>2.4. Write back end scripting to allow the user to upload files to the server</t>
  </si>
  <si>
    <t>2.5 Test the interface of the uploads page to make sure its easy to use</t>
  </si>
  <si>
    <t>2.6. Test that files are successfully uploading to the database</t>
  </si>
  <si>
    <t>3.2. Design file download interface</t>
  </si>
  <si>
    <t>3.3. Implement file download interface</t>
  </si>
  <si>
    <t>3.4. Write back end code to fetch file from the file location on ther server and download it to the users computer</t>
  </si>
  <si>
    <t>3.5. Test that files can be downloaded</t>
  </si>
  <si>
    <t>3. File Downloads</t>
  </si>
  <si>
    <t>4.1 Test that files can be uploaded to the server. Test with a range of file types and sizes</t>
  </si>
  <si>
    <t>4.2 Test that files can be downloaded from the server. Test with a range of file types and sizes</t>
  </si>
  <si>
    <t>4. Responding to enquiries</t>
  </si>
  <si>
    <t>4.1 Edit the staff profile page so that they can view all enquiries related to the subject they teach or any general enquiries about university</t>
  </si>
  <si>
    <t>4.2 Ensure that the enquiry form includes a contact field so that members of staff can contact the individual to respond to their query</t>
  </si>
  <si>
    <t>4.3 Ensure that staff can remove queries from the database once they have been dealt with so that each query is only responded to once</t>
  </si>
  <si>
    <t>5. Overall Testing &amp; Acceptance Checking</t>
  </si>
  <si>
    <t>5.1 Test that the form is accepting the correct data and is uploading successfully to the database</t>
  </si>
  <si>
    <t>5.2 use edge cases to test any ristictions placed on any of the fields - eg date formatting or maximum field length</t>
  </si>
  <si>
    <t>4.1 write test cases</t>
  </si>
  <si>
    <t>4.5 Test functionality of query response system</t>
  </si>
  <si>
    <t>Research Specs for System Hardware Storage &amp; Build</t>
  </si>
  <si>
    <t>Responding to enquiries</t>
  </si>
  <si>
    <t>4.2 Ensure that accessability has been considered in the design</t>
  </si>
  <si>
    <t>2.5. Test that the database has all the correct datatypes and sizes</t>
  </si>
  <si>
    <t>Website Dev Team</t>
  </si>
  <si>
    <t>ScrumMaster / Team</t>
  </si>
  <si>
    <t>Database Dev Team</t>
  </si>
  <si>
    <t>Dev Team / Scrum Master</t>
  </si>
  <si>
    <t>Website Dev Team / Scrum Master</t>
  </si>
  <si>
    <t xml:space="preserve">Website Dev Team / Scrum Master </t>
  </si>
  <si>
    <t>DatabaseDev Team</t>
  </si>
  <si>
    <t>Database Dev Team / Scrum Master</t>
  </si>
  <si>
    <t>Website Dev team</t>
  </si>
  <si>
    <t>Database / Website Dev Team</t>
  </si>
  <si>
    <t>Back End/Website Dev Team</t>
  </si>
  <si>
    <t>Database/Website Dev Team</t>
  </si>
  <si>
    <t>Y</t>
  </si>
  <si>
    <t>Took longer to decide on hosting options than expected</t>
  </si>
  <si>
    <t>Back End/Database Dev  Team</t>
  </si>
  <si>
    <t>Back End / Database / Website Dev Team</t>
  </si>
  <si>
    <t>Back End/Database Dev Team</t>
  </si>
  <si>
    <t>Database / Back End Dev Team</t>
  </si>
  <si>
    <t>People/Teams</t>
  </si>
  <si>
    <t>Responsibilities</t>
  </si>
  <si>
    <t>Back End / Website Dev Team</t>
  </si>
  <si>
    <t>Back End Team</t>
  </si>
  <si>
    <t>Database Team</t>
  </si>
  <si>
    <t>This refers to all the different dev teams as a whole - all working together</t>
  </si>
  <si>
    <t>This is the project manager - they decide what happens in each sprint and ensures everyone is on task</t>
  </si>
  <si>
    <t>This is the owner of the product - in this case, Brightmouth University</t>
  </si>
  <si>
    <t>This is the team responsible for the front end development of the website. This would be the HTML, CSS and any Javascript</t>
  </si>
  <si>
    <t>This is the team that is responsible for the server side scripting and management of the server. They would be using a language such as PHP</t>
  </si>
  <si>
    <t>This is the team responsible for the database creation and for writing any SQL scripting</t>
  </si>
  <si>
    <t>Overall testing showed some minor issues which were then quickly fixed by the relevant dev team</t>
  </si>
  <si>
    <t>This was a tedious task as there was a lot of data to collect for each subject area. Took a little longer than expected</t>
  </si>
  <si>
    <t>This was a fairly easy task, and took less time than anticipated</t>
  </si>
  <si>
    <t>The basic structure for each page was the same so the design of these did not take too long. There was a small change made to one of the pages to ensure accessability but this was a minor change</t>
  </si>
  <si>
    <t>The interface for the website was developped with all users in mind and we used a template for each page to speed up the process</t>
  </si>
  <si>
    <t>No issues found here, implementation went smoothly and was completed quicker than expected</t>
  </si>
  <si>
    <t>Upon implementation of the website pages, we decided to change the structure a little bit. This was based on some testing that found that the website wasn’t particularly easy to navigate, so some changes were made to the navigation system</t>
  </si>
  <si>
    <t>The database went down on Wednesday 12th so our database team spent an hour sorting this problem before starting with implementing our database on this day</t>
  </si>
  <si>
    <t>A bug was found in the back end scripting that meant that some edge case data that should be accepted was throwing an error. This was a simple fix that only added an extra hour to development on this day</t>
  </si>
  <si>
    <t>Small change was made to the account page interface but as we were running ahead of schedule, this did not slow overall development</t>
  </si>
  <si>
    <t>Ensuring secure login took longer than expected</t>
  </si>
  <si>
    <t>No issues found here, managed to implement this quicker than expected</t>
  </si>
  <si>
    <t>Getting the actual file download script to work took a little longer to implement than expected but we had managed to finish the implementation of the interface early</t>
  </si>
  <si>
    <t xml:space="preserve">Some small changes made to the Computer Science enquiry form </t>
  </si>
  <si>
    <t>No issues in the development of this, back end team and database team worked effectively to get this running smoothly</t>
  </si>
  <si>
    <t>Took a couple hours longer than expected to change the account page due to debate over how this section should be presented but managed to make up time later on</t>
  </si>
  <si>
    <t>2.1. Review current prospectus pages for Computer Science</t>
  </si>
  <si>
    <t>2.2 Review current prospectus pages for Digital Development</t>
  </si>
  <si>
    <t>2.3. Review current prospectus pages for Business &amp; Computing</t>
  </si>
  <si>
    <t>2.4. Come up with a list of things we like and don’t like about the current prospectus layout</t>
  </si>
  <si>
    <t>2.5. Decide on what we want to keep or change from the current design</t>
  </si>
  <si>
    <t>2.6. Create a list of what needs doing and when</t>
  </si>
  <si>
    <t>2. Current Solution Review</t>
  </si>
  <si>
    <t>Current solution Review</t>
  </si>
  <si>
    <t>This is an important task as it informs what needs to be done later on. This went smoothly and while there was some debate over what we should keep and what we shouldn’t, we had allowed for this in our time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</si>
</sst>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u/>
      <sz val="12"/>
      <color theme="11"/>
      <name val="Calibri"/>
      <family val="2"/>
      <scheme val="minor"/>
    </font>
    <font>
      <sz val="8"/>
      <color theme="1"/>
      <name val="Calibri"/>
      <family val="2"/>
      <scheme val="minor"/>
    </font>
    <font>
      <sz val="8"/>
      <color rgb="FF000000"/>
      <name val="Calibri"/>
      <family val="2"/>
      <scheme val="minor"/>
    </font>
    <font>
      <b/>
      <sz val="8"/>
      <name val="Calibri"/>
      <family val="2"/>
      <scheme val="minor"/>
    </font>
    <font>
      <sz val="8"/>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5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auto="1"/>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auto="1"/>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bottom style="medium">
        <color indexed="64"/>
      </bottom>
      <diagonal/>
    </border>
    <border>
      <left style="medium">
        <color indexed="64"/>
      </left>
      <right/>
      <top/>
      <bottom/>
      <diagonal/>
    </border>
    <border>
      <left style="thin">
        <color auto="1"/>
      </left>
      <right style="medium">
        <color indexed="64"/>
      </right>
      <top style="thin">
        <color auto="1"/>
      </top>
      <bottom/>
      <diagonal/>
    </border>
    <border>
      <left style="thin">
        <color auto="1"/>
      </left>
      <right style="medium">
        <color indexed="64"/>
      </right>
      <top style="medium">
        <color indexed="64"/>
      </top>
      <bottom/>
      <diagonal/>
    </border>
    <border>
      <left style="thin">
        <color auto="1"/>
      </left>
      <right style="medium">
        <color indexed="64"/>
      </right>
      <top/>
      <bottom style="medium">
        <color indexed="64"/>
      </bottom>
      <diagonal/>
    </border>
    <border>
      <left style="thin">
        <color auto="1"/>
      </left>
      <right style="medium">
        <color indexed="64"/>
      </right>
      <top/>
      <bottom/>
      <diagonal/>
    </border>
    <border>
      <left style="medium">
        <color indexed="64"/>
      </left>
      <right style="thin">
        <color auto="1"/>
      </right>
      <top style="medium">
        <color indexed="64"/>
      </top>
      <bottom style="thin">
        <color auto="1"/>
      </bottom>
      <diagonal/>
    </border>
    <border>
      <left/>
      <right style="medium">
        <color indexed="64"/>
      </right>
      <top/>
      <bottom/>
      <diagonal/>
    </border>
    <border>
      <left style="thin">
        <color auto="1"/>
      </left>
      <right/>
      <top style="medium">
        <color indexed="64"/>
      </top>
      <bottom/>
      <diagonal/>
    </border>
    <border>
      <left style="thin">
        <color auto="1"/>
      </left>
      <right/>
      <top/>
      <bottom style="medium">
        <color indexed="64"/>
      </bottom>
      <diagonal/>
    </border>
    <border>
      <left style="thin">
        <color auto="1"/>
      </left>
      <right/>
      <top style="medium">
        <color indexed="64"/>
      </top>
      <bottom style="thin">
        <color auto="1"/>
      </bottom>
      <diagonal/>
    </border>
    <border>
      <left style="medium">
        <color indexed="64"/>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auto="1"/>
      </right>
      <top style="medium">
        <color indexed="64"/>
      </top>
      <bottom style="thin">
        <color auto="1"/>
      </bottom>
      <diagonal/>
    </border>
    <border>
      <left/>
      <right style="thin">
        <color auto="1"/>
      </right>
      <top style="thin">
        <color auto="1"/>
      </top>
      <bottom/>
      <diagonal/>
    </border>
    <border>
      <left style="thin">
        <color auto="1"/>
      </left>
      <right style="thin">
        <color auto="1"/>
      </right>
      <top/>
      <bottom style="medium">
        <color indexed="64"/>
      </bottom>
      <diagonal/>
    </border>
  </borders>
  <cellStyleXfs count="5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9">
    <xf numFmtId="0" fontId="0" fillId="0" borderId="0" xfId="0"/>
    <xf numFmtId="0" fontId="3" fillId="0" borderId="24"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0" xfId="0" applyFont="1" applyBorder="1" applyAlignment="1">
      <alignment horizontal="center" vertical="center"/>
    </xf>
    <xf numFmtId="0" fontId="3" fillId="0" borderId="37" xfId="0" applyFont="1" applyBorder="1" applyAlignment="1">
      <alignment horizontal="center" vertical="center"/>
    </xf>
    <xf numFmtId="0" fontId="3" fillId="0" borderId="31" xfId="0" applyFont="1" applyBorder="1" applyAlignment="1">
      <alignment horizontal="center" vertical="center"/>
    </xf>
    <xf numFmtId="0" fontId="3" fillId="0" borderId="0" xfId="0" applyFont="1" applyBorder="1" applyAlignment="1">
      <alignment horizontal="center" vertical="center"/>
    </xf>
    <xf numFmtId="0" fontId="3" fillId="0" borderId="19" xfId="0" applyFont="1" applyBorder="1" applyAlignment="1">
      <alignment horizontal="center" vertical="center"/>
    </xf>
    <xf numFmtId="0" fontId="3" fillId="0" borderId="12" xfId="0" applyFont="1" applyBorder="1" applyAlignment="1">
      <alignment horizontal="center" vertical="center"/>
    </xf>
    <xf numFmtId="1" fontId="3" fillId="0" borderId="31" xfId="0" applyNumberFormat="1" applyFont="1" applyBorder="1" applyAlignment="1">
      <alignment horizontal="center" vertical="center"/>
    </xf>
    <xf numFmtId="1" fontId="3" fillId="0" borderId="0" xfId="0" applyNumberFormat="1" applyFont="1" applyBorder="1" applyAlignment="1">
      <alignment horizontal="center" vertical="center"/>
    </xf>
    <xf numFmtId="1" fontId="3" fillId="0" borderId="37" xfId="0" applyNumberFormat="1" applyFont="1" applyBorder="1" applyAlignment="1">
      <alignment horizontal="center" vertical="center"/>
    </xf>
    <xf numFmtId="0" fontId="3" fillId="0" borderId="0" xfId="0" applyFont="1" applyAlignment="1">
      <alignment horizontal="center" vertical="center"/>
    </xf>
    <xf numFmtId="0" fontId="3" fillId="0" borderId="39" xfId="0" applyFont="1" applyBorder="1" applyAlignment="1">
      <alignment horizontal="center" vertical="center"/>
    </xf>
    <xf numFmtId="0" fontId="3" fillId="0" borderId="33" xfId="0" applyFont="1" applyBorder="1" applyAlignment="1">
      <alignment horizontal="center" vertical="center"/>
    </xf>
    <xf numFmtId="0" fontId="3" fillId="0" borderId="35" xfId="0" applyFont="1" applyBorder="1" applyAlignment="1">
      <alignment horizontal="center" vertical="center"/>
    </xf>
    <xf numFmtId="0" fontId="3" fillId="0" borderId="34" xfId="0" applyFont="1" applyBorder="1" applyAlignment="1">
      <alignment horizontal="center" vertical="center"/>
    </xf>
    <xf numFmtId="1" fontId="3" fillId="0" borderId="21" xfId="0" applyNumberFormat="1" applyFont="1" applyBorder="1" applyAlignment="1">
      <alignment horizontal="center" vertical="center"/>
    </xf>
    <xf numFmtId="1" fontId="3" fillId="0" borderId="22" xfId="0" applyNumberFormat="1" applyFont="1" applyBorder="1" applyAlignment="1">
      <alignment horizontal="center" vertical="center"/>
    </xf>
    <xf numFmtId="1" fontId="3" fillId="0" borderId="24" xfId="0" applyNumberFormat="1" applyFont="1" applyBorder="1" applyAlignment="1">
      <alignment horizontal="center" vertical="center"/>
    </xf>
    <xf numFmtId="0" fontId="4" fillId="0" borderId="0" xfId="0" applyFont="1" applyAlignment="1">
      <alignment horizontal="center" vertical="center" wrapText="1"/>
    </xf>
    <xf numFmtId="0" fontId="3" fillId="0" borderId="2"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0" fontId="0" fillId="2" borderId="13" xfId="0" applyFill="1" applyBorder="1" applyAlignment="1">
      <alignment vertical="center" wrapText="1"/>
    </xf>
    <xf numFmtId="0" fontId="5" fillId="0" borderId="5" xfId="0" applyFont="1" applyFill="1" applyBorder="1" applyAlignment="1">
      <alignment vertical="center" wrapText="1"/>
    </xf>
    <xf numFmtId="0" fontId="5" fillId="0" borderId="2" xfId="0" applyFont="1" applyFill="1" applyBorder="1" applyAlignment="1">
      <alignment vertical="center"/>
    </xf>
    <xf numFmtId="0" fontId="5" fillId="0" borderId="2" xfId="0" applyFont="1" applyFill="1" applyBorder="1" applyAlignment="1">
      <alignment vertical="center" wrapText="1"/>
    </xf>
    <xf numFmtId="0" fontId="5" fillId="0" borderId="32" xfId="0"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24" xfId="0" applyFont="1" applyFill="1" applyBorder="1" applyAlignment="1">
      <alignment horizontal="center" vertical="center" wrapText="1"/>
    </xf>
    <xf numFmtId="0" fontId="3" fillId="0" borderId="0" xfId="0" applyFont="1" applyAlignment="1">
      <alignment vertical="center"/>
    </xf>
    <xf numFmtId="0" fontId="6" fillId="0" borderId="14" xfId="0" applyFont="1" applyFill="1" applyBorder="1" applyAlignment="1">
      <alignment vertical="center" wrapText="1"/>
    </xf>
    <xf numFmtId="0" fontId="6" fillId="0" borderId="38" xfId="0" applyFont="1" applyFill="1" applyBorder="1" applyAlignment="1">
      <alignment vertical="center" wrapText="1"/>
    </xf>
    <xf numFmtId="0" fontId="6" fillId="0" borderId="22" xfId="0" applyFont="1" applyFill="1" applyBorder="1" applyAlignment="1">
      <alignment vertical="center"/>
    </xf>
    <xf numFmtId="0" fontId="6" fillId="0" borderId="23" xfId="0" applyFont="1" applyFill="1" applyBorder="1" applyAlignment="1">
      <alignment vertical="center"/>
    </xf>
    <xf numFmtId="0" fontId="6" fillId="0" borderId="16" xfId="0" applyFont="1" applyFill="1" applyBorder="1" applyAlignment="1">
      <alignment vertical="center" wrapText="1"/>
    </xf>
    <xf numFmtId="0" fontId="6" fillId="0" borderId="39" xfId="0" applyFont="1" applyFill="1" applyBorder="1" applyAlignment="1">
      <alignment vertical="center" wrapText="1"/>
    </xf>
    <xf numFmtId="0" fontId="6" fillId="0" borderId="26" xfId="0" applyFont="1" applyFill="1" applyBorder="1" applyAlignment="1">
      <alignment vertical="center"/>
    </xf>
    <xf numFmtId="0" fontId="6" fillId="0" borderId="27" xfId="0" applyFont="1" applyFill="1" applyBorder="1" applyAlignment="1">
      <alignment vertical="center"/>
    </xf>
    <xf numFmtId="0" fontId="4" fillId="0" borderId="14" xfId="0" applyFont="1" applyBorder="1" applyAlignment="1">
      <alignment vertical="center" wrapText="1"/>
    </xf>
    <xf numFmtId="0" fontId="6" fillId="0" borderId="22" xfId="0" applyFont="1" applyFill="1" applyBorder="1" applyAlignment="1">
      <alignment vertical="center" wrapText="1"/>
    </xf>
    <xf numFmtId="0" fontId="4" fillId="0" borderId="6" xfId="0" applyFont="1" applyBorder="1" applyAlignment="1">
      <alignment vertical="center" wrapText="1"/>
    </xf>
    <xf numFmtId="0" fontId="6" fillId="0" borderId="12" xfId="0" applyFont="1" applyFill="1" applyBorder="1" applyAlignment="1">
      <alignment vertical="center" wrapText="1"/>
    </xf>
    <xf numFmtId="0" fontId="6" fillId="0" borderId="0" xfId="0" applyFont="1" applyFill="1" applyBorder="1" applyAlignment="1">
      <alignment vertical="center" wrapText="1"/>
    </xf>
    <xf numFmtId="0" fontId="6" fillId="0" borderId="4" xfId="0" applyFont="1" applyFill="1" applyBorder="1" applyAlignment="1">
      <alignment vertical="center"/>
    </xf>
    <xf numFmtId="0" fontId="4" fillId="0" borderId="2" xfId="0" applyFont="1" applyBorder="1" applyAlignment="1">
      <alignment vertical="center" wrapText="1"/>
    </xf>
    <xf numFmtId="0" fontId="3" fillId="0" borderId="14" xfId="0" applyFont="1" applyBorder="1" applyAlignment="1">
      <alignment vertical="center" wrapText="1"/>
    </xf>
    <xf numFmtId="0" fontId="3" fillId="0" borderId="1" xfId="0" applyFont="1" applyBorder="1" applyAlignment="1">
      <alignment vertical="center" wrapText="1"/>
    </xf>
    <xf numFmtId="0" fontId="3" fillId="0" borderId="16" xfId="0" applyFont="1" applyBorder="1" applyAlignment="1">
      <alignment vertical="center" wrapText="1"/>
    </xf>
    <xf numFmtId="0" fontId="6" fillId="0" borderId="26" xfId="0" applyFont="1" applyFill="1" applyBorder="1" applyAlignment="1">
      <alignment vertical="center" wrapText="1"/>
    </xf>
    <xf numFmtId="0" fontId="6" fillId="0" borderId="0" xfId="0" applyFont="1" applyFill="1" applyBorder="1" applyAlignment="1">
      <alignment vertical="center"/>
    </xf>
    <xf numFmtId="0" fontId="3" fillId="0" borderId="16" xfId="0" applyFont="1" applyBorder="1" applyAlignment="1">
      <alignment vertical="center"/>
    </xf>
    <xf numFmtId="0" fontId="4" fillId="0" borderId="0" xfId="0" applyFont="1" applyAlignment="1">
      <alignment vertical="center" wrapText="1"/>
    </xf>
    <xf numFmtId="0" fontId="3" fillId="0" borderId="0" xfId="0" applyFont="1" applyAlignment="1">
      <alignment vertical="center" wrapText="1"/>
    </xf>
    <xf numFmtId="0" fontId="5" fillId="0" borderId="29" xfId="0" applyFont="1" applyFill="1" applyBorder="1" applyAlignment="1">
      <alignment horizontal="center" vertical="center" wrapText="1"/>
    </xf>
    <xf numFmtId="0" fontId="6" fillId="0" borderId="40" xfId="0" applyFont="1" applyFill="1" applyBorder="1" applyAlignment="1">
      <alignment vertical="center" wrapText="1"/>
    </xf>
    <xf numFmtId="0" fontId="6" fillId="0" borderId="18" xfId="0" applyFont="1" applyFill="1" applyBorder="1" applyAlignment="1">
      <alignment vertical="center" wrapText="1"/>
    </xf>
    <xf numFmtId="0" fontId="4" fillId="0" borderId="40" xfId="0" applyFont="1" applyBorder="1" applyAlignment="1">
      <alignment vertical="center" wrapText="1"/>
    </xf>
    <xf numFmtId="0" fontId="4" fillId="0" borderId="18" xfId="0" applyFont="1" applyBorder="1" applyAlignment="1">
      <alignment vertical="center" wrapText="1"/>
    </xf>
    <xf numFmtId="0" fontId="4" fillId="0" borderId="3" xfId="0" applyFont="1" applyBorder="1" applyAlignment="1">
      <alignment vertical="center" wrapText="1"/>
    </xf>
    <xf numFmtId="0" fontId="4" fillId="0" borderId="1" xfId="0" applyFont="1" applyBorder="1" applyAlignment="1">
      <alignment vertical="center" wrapText="1"/>
    </xf>
    <xf numFmtId="0" fontId="3" fillId="0" borderId="22" xfId="0" applyFont="1" applyBorder="1" applyAlignment="1">
      <alignment vertical="center" wrapText="1"/>
    </xf>
    <xf numFmtId="0" fontId="3" fillId="0" borderId="22" xfId="0" applyFont="1" applyBorder="1" applyAlignment="1">
      <alignment vertical="center"/>
    </xf>
    <xf numFmtId="0" fontId="4" fillId="0" borderId="16" xfId="0" applyFont="1" applyBorder="1" applyAlignment="1">
      <alignment vertical="center" wrapText="1"/>
    </xf>
    <xf numFmtId="0" fontId="3" fillId="0" borderId="26" xfId="0" applyFont="1" applyBorder="1" applyAlignment="1">
      <alignment vertical="center" wrapText="1"/>
    </xf>
    <xf numFmtId="0" fontId="3" fillId="0" borderId="26" xfId="0" applyFont="1" applyBorder="1" applyAlignment="1">
      <alignment vertical="center"/>
    </xf>
    <xf numFmtId="0" fontId="4" fillId="0" borderId="38" xfId="0" applyFont="1" applyBorder="1" applyAlignment="1">
      <alignment vertical="center" wrapText="1"/>
    </xf>
    <xf numFmtId="0" fontId="6" fillId="0" borderId="12" xfId="0" applyFont="1" applyFill="1" applyBorder="1" applyAlignment="1">
      <alignment vertical="center"/>
    </xf>
    <xf numFmtId="0" fontId="6" fillId="0" borderId="0" xfId="0" applyFont="1" applyFill="1" applyBorder="1" applyAlignment="1">
      <alignment horizontal="left" vertical="center"/>
    </xf>
    <xf numFmtId="0" fontId="6" fillId="0" borderId="4" xfId="0" applyFont="1" applyFill="1" applyBorder="1" applyAlignment="1">
      <alignment horizontal="left" vertical="center"/>
    </xf>
    <xf numFmtId="0" fontId="3" fillId="0" borderId="12" xfId="0" applyFont="1" applyBorder="1" applyAlignment="1">
      <alignment vertical="center" wrapText="1"/>
    </xf>
    <xf numFmtId="0" fontId="4" fillId="0" borderId="7" xfId="0" applyFont="1" applyBorder="1" applyAlignment="1">
      <alignment vertical="center" wrapText="1"/>
    </xf>
    <xf numFmtId="0" fontId="3" fillId="0" borderId="39" xfId="0" applyFont="1" applyBorder="1" applyAlignment="1">
      <alignment vertical="center" wrapText="1"/>
    </xf>
    <xf numFmtId="0" fontId="3" fillId="0" borderId="23" xfId="0" applyFont="1" applyBorder="1" applyAlignment="1">
      <alignment vertical="center"/>
    </xf>
    <xf numFmtId="0" fontId="3" fillId="0" borderId="27" xfId="0" applyFont="1" applyBorder="1" applyAlignment="1">
      <alignment vertical="center"/>
    </xf>
    <xf numFmtId="0" fontId="6" fillId="0" borderId="38" xfId="0" applyFont="1" applyFill="1" applyBorder="1" applyAlignment="1">
      <alignment vertical="center"/>
    </xf>
    <xf numFmtId="0" fontId="3" fillId="0" borderId="0" xfId="0" applyFont="1" applyBorder="1" applyAlignment="1">
      <alignment vertical="center" wrapText="1"/>
    </xf>
    <xf numFmtId="0" fontId="3" fillId="0" borderId="0" xfId="0" applyFont="1" applyBorder="1" applyAlignment="1">
      <alignment vertical="center"/>
    </xf>
    <xf numFmtId="0" fontId="3" fillId="0" borderId="23" xfId="0" applyFont="1" applyBorder="1" applyAlignment="1">
      <alignment vertical="center" wrapText="1"/>
    </xf>
    <xf numFmtId="0" fontId="3" fillId="0" borderId="27" xfId="0" applyFont="1" applyBorder="1" applyAlignment="1">
      <alignment vertical="center" wrapText="1"/>
    </xf>
    <xf numFmtId="0" fontId="5" fillId="0" borderId="7" xfId="0" applyFont="1" applyFill="1" applyBorder="1" applyAlignment="1">
      <alignment horizontal="center" vertical="center" wrapText="1"/>
    </xf>
    <xf numFmtId="0" fontId="5" fillId="0" borderId="48" xfId="0" applyFont="1" applyFill="1" applyBorder="1" applyAlignment="1">
      <alignment horizontal="center" vertical="center"/>
    </xf>
    <xf numFmtId="0" fontId="6" fillId="0" borderId="7" xfId="0" applyFont="1" applyFill="1" applyBorder="1" applyAlignment="1">
      <alignment vertical="center" wrapText="1"/>
    </xf>
    <xf numFmtId="0" fontId="3" fillId="0" borderId="4" xfId="0" applyFont="1" applyBorder="1" applyAlignment="1">
      <alignment vertical="center"/>
    </xf>
    <xf numFmtId="0" fontId="4" fillId="0" borderId="8" xfId="0" applyFont="1" applyBorder="1" applyAlignment="1">
      <alignment vertical="center" wrapText="1"/>
    </xf>
    <xf numFmtId="0" fontId="3" fillId="0" borderId="14" xfId="0" applyFont="1" applyBorder="1" applyAlignment="1">
      <alignment vertical="center"/>
    </xf>
    <xf numFmtId="0" fontId="0"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vertical="center"/>
    </xf>
    <xf numFmtId="0" fontId="7" fillId="0" borderId="9" xfId="0" applyFont="1" applyBorder="1" applyAlignment="1">
      <alignment horizontal="center" vertical="center" wrapText="1"/>
    </xf>
    <xf numFmtId="0" fontId="7" fillId="0" borderId="10" xfId="0" applyFont="1" applyBorder="1" applyAlignment="1">
      <alignment vertical="center" wrapText="1"/>
    </xf>
    <xf numFmtId="0" fontId="7" fillId="0" borderId="10" xfId="0" applyFont="1" applyBorder="1" applyAlignment="1">
      <alignment horizontal="center" vertical="center" wrapText="1"/>
    </xf>
    <xf numFmtId="0" fontId="7" fillId="0"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0" borderId="11" xfId="0" applyFont="1" applyBorder="1" applyAlignment="1">
      <alignment horizontal="center" vertical="center"/>
    </xf>
    <xf numFmtId="0" fontId="0" fillId="0" borderId="45" xfId="0" applyFont="1" applyBorder="1" applyAlignment="1">
      <alignment horizontal="center" vertical="center"/>
    </xf>
    <xf numFmtId="0" fontId="8" fillId="0" borderId="3" xfId="0" applyFont="1" applyFill="1" applyBorder="1" applyAlignment="1">
      <alignment vertical="center" wrapText="1"/>
    </xf>
    <xf numFmtId="0" fontId="0" fillId="0" borderId="3" xfId="0" applyFont="1" applyBorder="1" applyAlignment="1">
      <alignment horizontal="center" vertical="center"/>
    </xf>
    <xf numFmtId="49" fontId="0" fillId="0" borderId="3" xfId="0" applyNumberFormat="1" applyFont="1" applyBorder="1" applyAlignment="1">
      <alignment horizontal="center" vertical="center"/>
    </xf>
    <xf numFmtId="0" fontId="0" fillId="0" borderId="46" xfId="0" applyFont="1" applyBorder="1" applyAlignment="1">
      <alignment vertical="center" wrapText="1"/>
    </xf>
    <xf numFmtId="0" fontId="0" fillId="0" borderId="42" xfId="0" applyFont="1" applyBorder="1" applyAlignment="1">
      <alignment horizontal="center" vertical="center"/>
    </xf>
    <xf numFmtId="0" fontId="8" fillId="0" borderId="1" xfId="0" applyFont="1" applyFill="1" applyBorder="1" applyAlignment="1">
      <alignment vertical="center" wrapText="1"/>
    </xf>
    <xf numFmtId="0" fontId="0" fillId="0" borderId="1" xfId="0" applyFont="1" applyBorder="1" applyAlignment="1">
      <alignment horizontal="center" vertical="center"/>
    </xf>
    <xf numFmtId="49" fontId="0" fillId="0" borderId="1" xfId="0" applyNumberFormat="1" applyFont="1" applyBorder="1" applyAlignment="1">
      <alignment horizontal="center" vertical="center"/>
    </xf>
    <xf numFmtId="0" fontId="8" fillId="0" borderId="1" xfId="0" applyFont="1" applyFill="1" applyBorder="1" applyAlignment="1">
      <alignment horizontal="center" vertical="center"/>
    </xf>
    <xf numFmtId="0" fontId="0" fillId="0" borderId="43" xfId="0" applyFont="1" applyBorder="1" applyAlignment="1">
      <alignment vertical="center" wrapText="1"/>
    </xf>
    <xf numFmtId="0" fontId="0" fillId="0" borderId="0" xfId="0" applyFont="1" applyBorder="1" applyAlignment="1">
      <alignment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44" xfId="0" applyFont="1" applyFill="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horizontal="center" vertical="center"/>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45" xfId="0" applyFont="1" applyFill="1" applyBorder="1" applyAlignment="1">
      <alignment vertical="center"/>
    </xf>
    <xf numFmtId="0" fontId="0" fillId="0" borderId="42" xfId="0" applyFont="1" applyFill="1" applyBorder="1" applyAlignment="1">
      <alignment vertical="center"/>
    </xf>
    <xf numFmtId="0" fontId="0" fillId="0" borderId="44" xfId="0" applyFont="1" applyFill="1" applyBorder="1" applyAlignment="1">
      <alignment vertical="center"/>
    </xf>
    <xf numFmtId="0" fontId="0" fillId="0" borderId="17" xfId="0" applyFont="1" applyBorder="1" applyAlignment="1">
      <alignment vertical="center" wrapText="1"/>
    </xf>
    <xf numFmtId="0" fontId="0" fillId="0" borderId="49" xfId="0" applyFont="1" applyBorder="1" applyAlignment="1">
      <alignment horizontal="center" vertical="center"/>
    </xf>
    <xf numFmtId="0" fontId="0" fillId="0" borderId="37" xfId="0" applyFont="1" applyBorder="1" applyAlignment="1">
      <alignment vertical="center" wrapText="1"/>
    </xf>
    <xf numFmtId="0" fontId="0" fillId="0" borderId="9" xfId="0" applyFont="1" applyBorder="1" applyAlignment="1">
      <alignment horizontal="left" vertical="center"/>
    </xf>
    <xf numFmtId="0" fontId="0" fillId="0" borderId="11" xfId="0" applyFont="1" applyBorder="1" applyAlignment="1">
      <alignment horizontal="left" vertical="center"/>
    </xf>
    <xf numFmtId="0" fontId="0" fillId="0" borderId="45" xfId="0" applyFont="1" applyBorder="1" applyAlignment="1">
      <alignment horizontal="left" vertical="center" wrapText="1"/>
    </xf>
    <xf numFmtId="0" fontId="0" fillId="0" borderId="46" xfId="0" applyFont="1" applyBorder="1" applyAlignment="1">
      <alignment horizontal="left" vertical="center" wrapText="1"/>
    </xf>
    <xf numFmtId="0" fontId="0" fillId="0" borderId="44" xfId="0" applyFont="1" applyBorder="1" applyAlignment="1">
      <alignment horizontal="left" vertical="center"/>
    </xf>
    <xf numFmtId="0" fontId="0" fillId="0" borderId="17" xfId="0" applyFont="1" applyBorder="1" applyAlignment="1">
      <alignment horizontal="left" vertical="center"/>
    </xf>
    <xf numFmtId="0" fontId="6" fillId="0" borderId="21"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4" fillId="0" borderId="21"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25" xfId="0" applyFont="1" applyBorder="1" applyAlignment="1">
      <alignment horizontal="center" vertical="center" wrapText="1"/>
    </xf>
    <xf numFmtId="0" fontId="6" fillId="0" borderId="31"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5" xfId="0" applyFont="1" applyFill="1" applyBorder="1" applyAlignment="1">
      <alignment horizontal="center" vertical="center" wrapText="1"/>
    </xf>
    <xf numFmtId="0" fontId="0" fillId="0" borderId="36"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0" xfId="0" applyFill="1" applyBorder="1" applyAlignment="1">
      <alignment horizontal="center" vertical="center"/>
    </xf>
    <xf numFmtId="0" fontId="6" fillId="0" borderId="13"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0" fillId="0" borderId="36" xfId="0" applyFill="1" applyBorder="1" applyAlignment="1">
      <alignment horizontal="center" vertical="center"/>
    </xf>
    <xf numFmtId="0" fontId="6" fillId="0" borderId="4" xfId="0" applyFont="1" applyFill="1" applyBorder="1" applyAlignment="1">
      <alignment horizontal="center" vertical="center"/>
    </xf>
    <xf numFmtId="0" fontId="6" fillId="0" borderId="27"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5" xfId="0" applyFont="1" applyBorder="1" applyAlignment="1">
      <alignment horizontal="center" vertical="center" wrapText="1"/>
    </xf>
    <xf numFmtId="0" fontId="6" fillId="0" borderId="41" xfId="0" applyFont="1" applyFill="1" applyBorder="1" applyAlignment="1">
      <alignment horizontal="center" vertical="center" wrapText="1"/>
    </xf>
    <xf numFmtId="0" fontId="3" fillId="0" borderId="13"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47" xfId="0" applyBorder="1" applyAlignment="1">
      <alignment horizontal="center" vertical="center"/>
    </xf>
    <xf numFmtId="0" fontId="3" fillId="0" borderId="31" xfId="0" applyFont="1" applyBorder="1" applyAlignment="1">
      <alignment horizontal="center" vertical="center" wrapText="1"/>
    </xf>
    <xf numFmtId="0" fontId="0" fillId="0" borderId="40" xfId="0" applyFill="1" applyBorder="1" applyAlignment="1">
      <alignment horizontal="center" vertical="center"/>
    </xf>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1'!$G$3:$Q$3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1'!$G$20:$Q$20</c:f>
              <c:numCache>
                <c:formatCode>0</c:formatCode>
                <c:ptCount val="11"/>
                <c:pt idx="0" formatCode="General">
                  <c:v>70</c:v>
                </c:pt>
                <c:pt idx="1">
                  <c:v>63</c:v>
                </c:pt>
                <c:pt idx="2">
                  <c:v>56</c:v>
                </c:pt>
                <c:pt idx="3">
                  <c:v>49</c:v>
                </c:pt>
                <c:pt idx="4">
                  <c:v>42</c:v>
                </c:pt>
                <c:pt idx="5">
                  <c:v>35</c:v>
                </c:pt>
                <c:pt idx="6">
                  <c:v>28</c:v>
                </c:pt>
                <c:pt idx="7">
                  <c:v>21</c:v>
                </c:pt>
                <c:pt idx="8">
                  <c:v>14</c:v>
                </c:pt>
                <c:pt idx="9">
                  <c:v>7</c:v>
                </c:pt>
                <c:pt idx="10">
                  <c:v>0</c:v>
                </c:pt>
              </c:numCache>
            </c:numRef>
          </c:val>
          <c:smooth val="0"/>
          <c:extLst>
            <c:ext xmlns:c16="http://schemas.microsoft.com/office/drawing/2014/chart" uri="{C3380CC4-5D6E-409C-BE32-E72D297353CC}">
              <c16:uniqueId val="{00000000-442A-4060-A67B-81646298EF5B}"/>
            </c:ext>
          </c:extLst>
        </c:ser>
        <c:ser>
          <c:idx val="1"/>
          <c:order val="1"/>
          <c:tx>
            <c:v>Actual Effort</c:v>
          </c:tx>
          <c:marker>
            <c:symbol val="none"/>
          </c:marker>
          <c:cat>
            <c:strRef>
              <c:f>'Sprint Backlog 1'!$G$3:$Q$3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1'!$G$21:$Q$21</c:f>
              <c:numCache>
                <c:formatCode>General</c:formatCode>
                <c:ptCount val="11"/>
                <c:pt idx="0">
                  <c:v>70</c:v>
                </c:pt>
                <c:pt idx="1">
                  <c:v>62</c:v>
                </c:pt>
                <c:pt idx="2">
                  <c:v>56</c:v>
                </c:pt>
                <c:pt idx="3">
                  <c:v>48</c:v>
                </c:pt>
                <c:pt idx="4">
                  <c:v>40</c:v>
                </c:pt>
                <c:pt idx="5">
                  <c:v>35</c:v>
                </c:pt>
                <c:pt idx="6">
                  <c:v>30</c:v>
                </c:pt>
                <c:pt idx="7">
                  <c:v>24</c:v>
                </c:pt>
                <c:pt idx="8">
                  <c:v>15</c:v>
                </c:pt>
                <c:pt idx="9">
                  <c:v>7</c:v>
                </c:pt>
                <c:pt idx="10">
                  <c:v>1</c:v>
                </c:pt>
              </c:numCache>
            </c:numRef>
          </c:val>
          <c:smooth val="0"/>
          <c:extLst>
            <c:ext xmlns:c16="http://schemas.microsoft.com/office/drawing/2014/chart" uri="{C3380CC4-5D6E-409C-BE32-E72D297353CC}">
              <c16:uniqueId val="{00000001-442A-4060-A67B-81646298EF5B}"/>
            </c:ext>
          </c:extLst>
        </c:ser>
        <c:dLbls>
          <c:showLegendKey val="0"/>
          <c:showVal val="0"/>
          <c:showCatName val="0"/>
          <c:showSerName val="0"/>
          <c:showPercent val="0"/>
          <c:showBubbleSize val="0"/>
        </c:dLbls>
        <c:smooth val="0"/>
        <c:axId val="-785954752"/>
        <c:axId val="-794772320"/>
      </c:lineChart>
      <c:catAx>
        <c:axId val="-785954752"/>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94772320"/>
        <c:crosses val="autoZero"/>
        <c:auto val="1"/>
        <c:lblAlgn val="ctr"/>
        <c:lblOffset val="100"/>
        <c:noMultiLvlLbl val="0"/>
      </c:catAx>
      <c:valAx>
        <c:axId val="-794772320"/>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85954752"/>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2'!$G$3:$Q$3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2'!$G$18:$Q$18</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815C-4A5D-BD6B-C477C21A2249}"/>
            </c:ext>
          </c:extLst>
        </c:ser>
        <c:ser>
          <c:idx val="1"/>
          <c:order val="1"/>
          <c:tx>
            <c:v>Actual Effort</c:v>
          </c:tx>
          <c:marker>
            <c:symbol val="none"/>
          </c:marker>
          <c:cat>
            <c:strRef>
              <c:f>'Sprint Backlog 2'!$G$3:$Q$3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2'!$G$19:$Q$19</c:f>
              <c:numCache>
                <c:formatCode>General</c:formatCode>
                <c:ptCount val="11"/>
                <c:pt idx="0">
                  <c:v>80</c:v>
                </c:pt>
                <c:pt idx="1">
                  <c:v>72</c:v>
                </c:pt>
                <c:pt idx="2">
                  <c:v>63</c:v>
                </c:pt>
                <c:pt idx="3">
                  <c:v>55</c:v>
                </c:pt>
                <c:pt idx="4">
                  <c:v>47</c:v>
                </c:pt>
                <c:pt idx="5">
                  <c:v>39</c:v>
                </c:pt>
                <c:pt idx="6">
                  <c:v>31</c:v>
                </c:pt>
                <c:pt idx="7">
                  <c:v>23</c:v>
                </c:pt>
                <c:pt idx="8">
                  <c:v>15</c:v>
                </c:pt>
                <c:pt idx="9">
                  <c:v>5</c:v>
                </c:pt>
                <c:pt idx="10">
                  <c:v>-3</c:v>
                </c:pt>
              </c:numCache>
            </c:numRef>
          </c:val>
          <c:smooth val="0"/>
          <c:extLst>
            <c:ext xmlns:c16="http://schemas.microsoft.com/office/drawing/2014/chart" uri="{C3380CC4-5D6E-409C-BE32-E72D297353CC}">
              <c16:uniqueId val="{00000001-815C-4A5D-BD6B-C477C21A2249}"/>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3'!$G$3:$Q$3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3'!$G$18:$Q$18</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0E9A-475F-8C26-2F02536CD5BA}"/>
            </c:ext>
          </c:extLst>
        </c:ser>
        <c:ser>
          <c:idx val="1"/>
          <c:order val="1"/>
          <c:tx>
            <c:v>Actual Effort</c:v>
          </c:tx>
          <c:marker>
            <c:symbol val="none"/>
          </c:marker>
          <c:cat>
            <c:strRef>
              <c:f>'Sprint Backlog 3'!$G$3:$Q$3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3'!$G$19:$Q$19</c:f>
              <c:numCache>
                <c:formatCode>General</c:formatCode>
                <c:ptCount val="11"/>
                <c:pt idx="0">
                  <c:v>80</c:v>
                </c:pt>
                <c:pt idx="1">
                  <c:v>72</c:v>
                </c:pt>
                <c:pt idx="2">
                  <c:v>65</c:v>
                </c:pt>
                <c:pt idx="3">
                  <c:v>56</c:v>
                </c:pt>
                <c:pt idx="4">
                  <c:v>48</c:v>
                </c:pt>
                <c:pt idx="5">
                  <c:v>40</c:v>
                </c:pt>
                <c:pt idx="6">
                  <c:v>32</c:v>
                </c:pt>
                <c:pt idx="7">
                  <c:v>24</c:v>
                </c:pt>
                <c:pt idx="8">
                  <c:v>16</c:v>
                </c:pt>
                <c:pt idx="9">
                  <c:v>8</c:v>
                </c:pt>
                <c:pt idx="10">
                  <c:v>-3</c:v>
                </c:pt>
              </c:numCache>
            </c:numRef>
          </c:val>
          <c:smooth val="0"/>
          <c:extLst>
            <c:ext xmlns:c16="http://schemas.microsoft.com/office/drawing/2014/chart" uri="{C3380CC4-5D6E-409C-BE32-E72D297353CC}">
              <c16:uniqueId val="{00000001-0E9A-475F-8C26-2F02536CD5BA}"/>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4'!$G$3:$Q$3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4'!$G$18:$Q$18</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940B-46CD-8E03-0FA18248279D}"/>
            </c:ext>
          </c:extLst>
        </c:ser>
        <c:ser>
          <c:idx val="1"/>
          <c:order val="1"/>
          <c:tx>
            <c:v>Actual Effort</c:v>
          </c:tx>
          <c:marker>
            <c:symbol val="none"/>
          </c:marker>
          <c:cat>
            <c:strRef>
              <c:f>'Sprint Backlog 4'!$G$3:$Q$3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4'!$G$19:$Q$19</c:f>
              <c:numCache>
                <c:formatCode>General</c:formatCode>
                <c:ptCount val="11"/>
                <c:pt idx="0">
                  <c:v>80</c:v>
                </c:pt>
                <c:pt idx="1">
                  <c:v>72</c:v>
                </c:pt>
                <c:pt idx="2">
                  <c:v>64</c:v>
                </c:pt>
                <c:pt idx="3">
                  <c:v>56</c:v>
                </c:pt>
                <c:pt idx="4">
                  <c:v>49</c:v>
                </c:pt>
                <c:pt idx="5">
                  <c:v>43</c:v>
                </c:pt>
                <c:pt idx="6">
                  <c:v>35</c:v>
                </c:pt>
                <c:pt idx="7">
                  <c:v>27</c:v>
                </c:pt>
                <c:pt idx="8">
                  <c:v>19</c:v>
                </c:pt>
                <c:pt idx="9">
                  <c:v>11</c:v>
                </c:pt>
                <c:pt idx="10">
                  <c:v>1</c:v>
                </c:pt>
              </c:numCache>
            </c:numRef>
          </c:val>
          <c:smooth val="0"/>
          <c:extLst>
            <c:ext xmlns:c16="http://schemas.microsoft.com/office/drawing/2014/chart" uri="{C3380CC4-5D6E-409C-BE32-E72D297353CC}">
              <c16:uniqueId val="{00000001-940B-46CD-8E03-0FA18248279D}"/>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5'!$G$3:$Q$3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5'!$G$19:$Q$19</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E343-4DA0-8FA6-153B11B0DCD6}"/>
            </c:ext>
          </c:extLst>
        </c:ser>
        <c:ser>
          <c:idx val="1"/>
          <c:order val="1"/>
          <c:tx>
            <c:v>Actual Effort</c:v>
          </c:tx>
          <c:marker>
            <c:symbol val="none"/>
          </c:marker>
          <c:cat>
            <c:strRef>
              <c:f>'Sprint Backlog 5'!$G$3:$Q$3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5'!$G$20:$Q$20</c:f>
              <c:numCache>
                <c:formatCode>General</c:formatCode>
                <c:ptCount val="11"/>
                <c:pt idx="0">
                  <c:v>80</c:v>
                </c:pt>
                <c:pt idx="1">
                  <c:v>72</c:v>
                </c:pt>
                <c:pt idx="2">
                  <c:v>64</c:v>
                </c:pt>
                <c:pt idx="3">
                  <c:v>55</c:v>
                </c:pt>
                <c:pt idx="4">
                  <c:v>47</c:v>
                </c:pt>
                <c:pt idx="5">
                  <c:v>39</c:v>
                </c:pt>
                <c:pt idx="6">
                  <c:v>31</c:v>
                </c:pt>
                <c:pt idx="7">
                  <c:v>23</c:v>
                </c:pt>
                <c:pt idx="8">
                  <c:v>15</c:v>
                </c:pt>
                <c:pt idx="9">
                  <c:v>7</c:v>
                </c:pt>
                <c:pt idx="10">
                  <c:v>-3</c:v>
                </c:pt>
              </c:numCache>
            </c:numRef>
          </c:val>
          <c:smooth val="0"/>
          <c:extLst>
            <c:ext xmlns:c16="http://schemas.microsoft.com/office/drawing/2014/chart" uri="{C3380CC4-5D6E-409C-BE32-E72D297353CC}">
              <c16:uniqueId val="{00000001-E343-4DA0-8FA6-153B11B0DCD6}"/>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6'!$G$3:$Q$3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6'!$G$18:$Q$18</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401E-488B-910C-05E256ABC467}"/>
            </c:ext>
          </c:extLst>
        </c:ser>
        <c:ser>
          <c:idx val="1"/>
          <c:order val="1"/>
          <c:tx>
            <c:v>Actual Effort</c:v>
          </c:tx>
          <c:marker>
            <c:symbol val="none"/>
          </c:marker>
          <c:cat>
            <c:strRef>
              <c:f>'Sprint Backlog 6'!$G$3:$Q$3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6'!$G$19:$Q$19</c:f>
              <c:numCache>
                <c:formatCode>General</c:formatCode>
                <c:ptCount val="11"/>
                <c:pt idx="0">
                  <c:v>80</c:v>
                </c:pt>
                <c:pt idx="1">
                  <c:v>72</c:v>
                </c:pt>
                <c:pt idx="2">
                  <c:v>63</c:v>
                </c:pt>
                <c:pt idx="3">
                  <c:v>56</c:v>
                </c:pt>
                <c:pt idx="4">
                  <c:v>50</c:v>
                </c:pt>
                <c:pt idx="5">
                  <c:v>40</c:v>
                </c:pt>
                <c:pt idx="6">
                  <c:v>32</c:v>
                </c:pt>
                <c:pt idx="7">
                  <c:v>24</c:v>
                </c:pt>
                <c:pt idx="8">
                  <c:v>16</c:v>
                </c:pt>
                <c:pt idx="9">
                  <c:v>8</c:v>
                </c:pt>
                <c:pt idx="10">
                  <c:v>-1</c:v>
                </c:pt>
              </c:numCache>
            </c:numRef>
          </c:val>
          <c:smooth val="0"/>
          <c:extLst>
            <c:ext xmlns:c16="http://schemas.microsoft.com/office/drawing/2014/chart" uri="{C3380CC4-5D6E-409C-BE32-E72D297353CC}">
              <c16:uniqueId val="{00000001-401E-488B-910C-05E256ABC467}"/>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7'!$G$3:$Q$3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7'!$G$19:$Q$19</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3548-43E0-822B-3D1985F10306}"/>
            </c:ext>
          </c:extLst>
        </c:ser>
        <c:ser>
          <c:idx val="1"/>
          <c:order val="1"/>
          <c:tx>
            <c:v>Actual Effort</c:v>
          </c:tx>
          <c:marker>
            <c:symbol val="none"/>
          </c:marker>
          <c:cat>
            <c:strRef>
              <c:f>'Sprint Backlog 7'!$G$3:$Q$3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7'!$G$20:$Q$20</c:f>
              <c:numCache>
                <c:formatCode>General</c:formatCode>
                <c:ptCount val="11"/>
                <c:pt idx="0">
                  <c:v>80</c:v>
                </c:pt>
                <c:pt idx="1">
                  <c:v>72</c:v>
                </c:pt>
                <c:pt idx="2">
                  <c:v>64</c:v>
                </c:pt>
                <c:pt idx="3">
                  <c:v>56</c:v>
                </c:pt>
                <c:pt idx="4">
                  <c:v>47</c:v>
                </c:pt>
                <c:pt idx="5">
                  <c:v>42</c:v>
                </c:pt>
                <c:pt idx="6">
                  <c:v>34</c:v>
                </c:pt>
                <c:pt idx="7">
                  <c:v>26</c:v>
                </c:pt>
                <c:pt idx="8">
                  <c:v>18</c:v>
                </c:pt>
                <c:pt idx="9">
                  <c:v>10</c:v>
                </c:pt>
                <c:pt idx="10">
                  <c:v>2</c:v>
                </c:pt>
              </c:numCache>
            </c:numRef>
          </c:val>
          <c:smooth val="0"/>
          <c:extLst>
            <c:ext xmlns:c16="http://schemas.microsoft.com/office/drawing/2014/chart" uri="{C3380CC4-5D6E-409C-BE32-E72D297353CC}">
              <c16:uniqueId val="{00000001-3548-43E0-822B-3D1985F10306}"/>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306959254568099"/>
          <c:y val="1.8470685733562999E-2"/>
          <c:w val="0.71469100453352397"/>
          <c:h val="0.79831147760594201"/>
        </c:manualLayout>
      </c:layout>
      <c:lineChart>
        <c:grouping val="standard"/>
        <c:varyColors val="0"/>
        <c:ser>
          <c:idx val="0"/>
          <c:order val="0"/>
          <c:tx>
            <c:v>Ideal Effort</c:v>
          </c:tx>
          <c:marker>
            <c:symbol val="none"/>
          </c:marker>
          <c:cat>
            <c:strRef>
              <c:f>'Sprint Backlog 8'!$G$3:$Q$3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8'!$G$23:$Q$23</c:f>
              <c:numCache>
                <c:formatCode>0</c:formatCode>
                <c:ptCount val="11"/>
                <c:pt idx="0" formatCode="General">
                  <c:v>80</c:v>
                </c:pt>
                <c:pt idx="1">
                  <c:v>72</c:v>
                </c:pt>
                <c:pt idx="2">
                  <c:v>64</c:v>
                </c:pt>
                <c:pt idx="3">
                  <c:v>56</c:v>
                </c:pt>
                <c:pt idx="4">
                  <c:v>48</c:v>
                </c:pt>
                <c:pt idx="5">
                  <c:v>40</c:v>
                </c:pt>
                <c:pt idx="6">
                  <c:v>32</c:v>
                </c:pt>
                <c:pt idx="7">
                  <c:v>24</c:v>
                </c:pt>
                <c:pt idx="8">
                  <c:v>16</c:v>
                </c:pt>
                <c:pt idx="9">
                  <c:v>8</c:v>
                </c:pt>
                <c:pt idx="10">
                  <c:v>0</c:v>
                </c:pt>
              </c:numCache>
            </c:numRef>
          </c:val>
          <c:smooth val="0"/>
          <c:extLst>
            <c:ext xmlns:c16="http://schemas.microsoft.com/office/drawing/2014/chart" uri="{C3380CC4-5D6E-409C-BE32-E72D297353CC}">
              <c16:uniqueId val="{00000000-76C7-4884-BDAF-31E5EEB0C9CC}"/>
            </c:ext>
          </c:extLst>
        </c:ser>
        <c:ser>
          <c:idx val="1"/>
          <c:order val="1"/>
          <c:tx>
            <c:v>Actual Effort</c:v>
          </c:tx>
          <c:marker>
            <c:symbol val="none"/>
          </c:marker>
          <c:cat>
            <c:strRef>
              <c:f>'Sprint Backlog 8'!$G$3:$Q$3</c:f>
              <c:strCache>
                <c:ptCount val="11"/>
                <c:pt idx="0">
                  <c:v>Estimate Effort hours</c:v>
                </c:pt>
                <c:pt idx="1">
                  <c:v>Mon</c:v>
                </c:pt>
                <c:pt idx="2">
                  <c:v>Tues</c:v>
                </c:pt>
                <c:pt idx="3">
                  <c:v>Wed</c:v>
                </c:pt>
                <c:pt idx="4">
                  <c:v>Thur</c:v>
                </c:pt>
                <c:pt idx="5">
                  <c:v>Fri</c:v>
                </c:pt>
                <c:pt idx="6">
                  <c:v>Mon</c:v>
                </c:pt>
                <c:pt idx="7">
                  <c:v>Tues</c:v>
                </c:pt>
                <c:pt idx="8">
                  <c:v>Wed</c:v>
                </c:pt>
                <c:pt idx="9">
                  <c:v>Thur</c:v>
                </c:pt>
                <c:pt idx="10">
                  <c:v>Fri</c:v>
                </c:pt>
              </c:strCache>
            </c:strRef>
          </c:cat>
          <c:val>
            <c:numRef>
              <c:f>'Sprint Backlog 8'!$G$24:$Q$24</c:f>
              <c:numCache>
                <c:formatCode>General</c:formatCode>
                <c:ptCount val="11"/>
                <c:pt idx="0">
                  <c:v>80</c:v>
                </c:pt>
                <c:pt idx="1">
                  <c:v>72</c:v>
                </c:pt>
                <c:pt idx="2">
                  <c:v>67</c:v>
                </c:pt>
                <c:pt idx="3">
                  <c:v>59</c:v>
                </c:pt>
                <c:pt idx="4">
                  <c:v>50</c:v>
                </c:pt>
                <c:pt idx="5">
                  <c:v>42</c:v>
                </c:pt>
                <c:pt idx="6">
                  <c:v>34</c:v>
                </c:pt>
                <c:pt idx="7">
                  <c:v>26</c:v>
                </c:pt>
                <c:pt idx="8">
                  <c:v>18</c:v>
                </c:pt>
                <c:pt idx="9">
                  <c:v>10</c:v>
                </c:pt>
                <c:pt idx="10">
                  <c:v>0</c:v>
                </c:pt>
              </c:numCache>
            </c:numRef>
          </c:val>
          <c:smooth val="0"/>
          <c:extLst>
            <c:ext xmlns:c16="http://schemas.microsoft.com/office/drawing/2014/chart" uri="{C3380CC4-5D6E-409C-BE32-E72D297353CC}">
              <c16:uniqueId val="{00000001-76C7-4884-BDAF-31E5EEB0C9CC}"/>
            </c:ext>
          </c:extLst>
        </c:ser>
        <c:dLbls>
          <c:showLegendKey val="0"/>
          <c:showVal val="0"/>
          <c:showCatName val="0"/>
          <c:showSerName val="0"/>
          <c:showPercent val="0"/>
          <c:showBubbleSize val="0"/>
        </c:dLbls>
        <c:smooth val="0"/>
        <c:axId val="-769513136"/>
        <c:axId val="-769505888"/>
      </c:lineChart>
      <c:catAx>
        <c:axId val="-769513136"/>
        <c:scaling>
          <c:orientation val="minMax"/>
        </c:scaling>
        <c:delete val="0"/>
        <c:axPos val="b"/>
        <c:title>
          <c:tx>
            <c:rich>
              <a:bodyPr/>
              <a:lstStyle/>
              <a:p>
                <a:pPr>
                  <a:defRPr/>
                </a:pPr>
                <a:r>
                  <a:rPr lang="en-US"/>
                  <a:t>DAYS</a:t>
                </a:r>
              </a:p>
            </c:rich>
          </c:tx>
          <c:overlay val="0"/>
        </c:title>
        <c:numFmt formatCode="General" sourceLinked="0"/>
        <c:majorTickMark val="out"/>
        <c:minorTickMark val="none"/>
        <c:tickLblPos val="nextTo"/>
        <c:crossAx val="-769505888"/>
        <c:crosses val="autoZero"/>
        <c:auto val="1"/>
        <c:lblAlgn val="ctr"/>
        <c:lblOffset val="100"/>
        <c:noMultiLvlLbl val="0"/>
      </c:catAx>
      <c:valAx>
        <c:axId val="-769505888"/>
        <c:scaling>
          <c:orientation val="minMax"/>
        </c:scaling>
        <c:delete val="0"/>
        <c:axPos val="l"/>
        <c:majorGridlines/>
        <c:title>
          <c:tx>
            <c:rich>
              <a:bodyPr/>
              <a:lstStyle/>
              <a:p>
                <a:pPr>
                  <a:defRPr/>
                </a:pPr>
                <a:r>
                  <a:rPr lang="en-US"/>
                  <a:t>HOURS EFFORT</a:t>
                </a:r>
              </a:p>
            </c:rich>
          </c:tx>
          <c:overlay val="0"/>
        </c:title>
        <c:numFmt formatCode="General" sourceLinked="1"/>
        <c:majorTickMark val="out"/>
        <c:minorTickMark val="none"/>
        <c:tickLblPos val="nextTo"/>
        <c:crossAx val="-769513136"/>
        <c:crosses val="autoZero"/>
        <c:crossBetween val="between"/>
      </c:valAx>
    </c:plotArea>
    <c:legend>
      <c:legendPos val="r"/>
      <c:overlay val="0"/>
    </c:legend>
    <c:plotVisOnly val="1"/>
    <c:dispBlanksAs val="gap"/>
    <c:showDLblsOverMax val="0"/>
  </c:chart>
  <c:spPr>
    <a:ln>
      <a:solidFill>
        <a:schemeClr val="accent1"/>
      </a:solid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467784</xdr:colOff>
      <xdr:row>28</xdr:row>
      <xdr:rowOff>80435</xdr:rowOff>
    </xdr:from>
    <xdr:to>
      <xdr:col>17</xdr:col>
      <xdr:colOff>245533</xdr:colOff>
      <xdr:row>51</xdr:row>
      <xdr:rowOff>69850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191559</xdr:colOff>
      <xdr:row>26</xdr:row>
      <xdr:rowOff>4235</xdr:rowOff>
    </xdr:from>
    <xdr:to>
      <xdr:col>18</xdr:col>
      <xdr:colOff>312208</xdr:colOff>
      <xdr:row>49</xdr:row>
      <xdr:rowOff>3175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191559</xdr:colOff>
      <xdr:row>26</xdr:row>
      <xdr:rowOff>4235</xdr:rowOff>
    </xdr:from>
    <xdr:to>
      <xdr:col>18</xdr:col>
      <xdr:colOff>312208</xdr:colOff>
      <xdr:row>49</xdr:row>
      <xdr:rowOff>3175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2</xdr:col>
      <xdr:colOff>191559</xdr:colOff>
      <xdr:row>26</xdr:row>
      <xdr:rowOff>4235</xdr:rowOff>
    </xdr:from>
    <xdr:to>
      <xdr:col>18</xdr:col>
      <xdr:colOff>312208</xdr:colOff>
      <xdr:row>49</xdr:row>
      <xdr:rowOff>3175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2</xdr:col>
      <xdr:colOff>191559</xdr:colOff>
      <xdr:row>27</xdr:row>
      <xdr:rowOff>4235</xdr:rowOff>
    </xdr:from>
    <xdr:to>
      <xdr:col>18</xdr:col>
      <xdr:colOff>312208</xdr:colOff>
      <xdr:row>50</xdr:row>
      <xdr:rowOff>3175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dr:twoCellAnchor>
    <xdr:from>
      <xdr:col>2</xdr:col>
      <xdr:colOff>191559</xdr:colOff>
      <xdr:row>26</xdr:row>
      <xdr:rowOff>4235</xdr:rowOff>
    </xdr:from>
    <xdr:to>
      <xdr:col>18</xdr:col>
      <xdr:colOff>312208</xdr:colOff>
      <xdr:row>49</xdr:row>
      <xdr:rowOff>3175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dr:twoCellAnchor>
    <xdr:from>
      <xdr:col>2</xdr:col>
      <xdr:colOff>191559</xdr:colOff>
      <xdr:row>27</xdr:row>
      <xdr:rowOff>4235</xdr:rowOff>
    </xdr:from>
    <xdr:to>
      <xdr:col>18</xdr:col>
      <xdr:colOff>312208</xdr:colOff>
      <xdr:row>50</xdr:row>
      <xdr:rowOff>3175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dr:twoCellAnchor>
    <xdr:from>
      <xdr:col>2</xdr:col>
      <xdr:colOff>191559</xdr:colOff>
      <xdr:row>31</xdr:row>
      <xdr:rowOff>4235</xdr:rowOff>
    </xdr:from>
    <xdr:to>
      <xdr:col>18</xdr:col>
      <xdr:colOff>312208</xdr:colOff>
      <xdr:row>54</xdr:row>
      <xdr:rowOff>3175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
  <sheetViews>
    <sheetView tabSelected="1" zoomScaleNormal="100" workbookViewId="0">
      <selection activeCell="J9" sqref="J9"/>
    </sheetView>
  </sheetViews>
  <sheetFormatPr defaultColWidth="11" defaultRowHeight="15.75" x14ac:dyDescent="0.25"/>
  <cols>
    <col min="1" max="1" width="11" style="97"/>
    <col min="2" max="2" width="16.875" style="98" bestFit="1" customWidth="1"/>
    <col min="3" max="3" width="49.375" style="96" bestFit="1" customWidth="1"/>
    <col min="4" max="4" width="9.875" style="97" bestFit="1" customWidth="1"/>
    <col min="5" max="5" width="10.25" style="97" bestFit="1" customWidth="1"/>
    <col min="6" max="6" width="15.625" style="97" bestFit="1" customWidth="1"/>
    <col min="7" max="7" width="15.875" style="97" customWidth="1"/>
    <col min="8" max="8" width="13" style="97" bestFit="1" customWidth="1"/>
    <col min="9" max="9" width="14.625" style="98" customWidth="1"/>
    <col min="10" max="10" width="29.25" style="98" customWidth="1"/>
    <col min="11" max="12" width="11" style="98"/>
    <col min="13" max="13" width="16.875" style="98" bestFit="1" customWidth="1"/>
    <col min="14" max="14" width="18.375" style="98" bestFit="1" customWidth="1"/>
    <col min="15" max="16384" width="11" style="98"/>
  </cols>
  <sheetData>
    <row r="1" spans="2:14" ht="16.5" thickBot="1" x14ac:dyDescent="0.3"/>
    <row r="2" spans="2:14" s="96" customFormat="1" ht="16.5" thickBot="1" x14ac:dyDescent="0.3">
      <c r="D2" s="130" t="s">
        <v>143</v>
      </c>
      <c r="E2" s="131" t="s">
        <v>144</v>
      </c>
    </row>
    <row r="3" spans="2:14" ht="31.5" x14ac:dyDescent="0.25">
      <c r="D3" s="132" t="s">
        <v>145</v>
      </c>
      <c r="E3" s="133">
        <v>17848280</v>
      </c>
    </row>
    <row r="4" spans="2:14" ht="16.5" thickBot="1" x14ac:dyDescent="0.3">
      <c r="D4" s="134" t="s">
        <v>146</v>
      </c>
      <c r="E4" s="135">
        <v>17806554</v>
      </c>
    </row>
    <row r="6" spans="2:14" ht="21" customHeight="1" thickBot="1" x14ac:dyDescent="0.3"/>
    <row r="7" spans="2:14" ht="32.25" thickBot="1" x14ac:dyDescent="0.3">
      <c r="B7" s="99" t="s">
        <v>14</v>
      </c>
      <c r="C7" s="100" t="s">
        <v>29</v>
      </c>
      <c r="D7" s="100" t="s">
        <v>17</v>
      </c>
      <c r="E7" s="101" t="s">
        <v>22</v>
      </c>
      <c r="F7" s="101" t="s">
        <v>23</v>
      </c>
      <c r="G7" s="101" t="s">
        <v>30</v>
      </c>
      <c r="H7" s="101" t="s">
        <v>15</v>
      </c>
      <c r="I7" s="102" t="s">
        <v>16</v>
      </c>
      <c r="J7" s="103" t="s">
        <v>19</v>
      </c>
    </row>
    <row r="8" spans="2:14" ht="110.25" x14ac:dyDescent="0.25">
      <c r="B8" s="105">
        <v>1</v>
      </c>
      <c r="C8" s="106" t="s">
        <v>239</v>
      </c>
      <c r="D8" s="107" t="s">
        <v>101</v>
      </c>
      <c r="E8" s="108">
        <v>1</v>
      </c>
      <c r="F8" s="108" t="s">
        <v>85</v>
      </c>
      <c r="G8" s="107">
        <f>SUM('Sprint Backlog 1'!G6:G11)</f>
        <v>30</v>
      </c>
      <c r="H8" s="107">
        <f>SUM('Sprint Backlog 1'!R6:R11)</f>
        <v>27</v>
      </c>
      <c r="I8" s="107" t="s">
        <v>199</v>
      </c>
      <c r="J8" s="109" t="s">
        <v>240</v>
      </c>
    </row>
    <row r="9" spans="2:14" ht="63" x14ac:dyDescent="0.25">
      <c r="B9" s="110">
        <v>2</v>
      </c>
      <c r="C9" s="111" t="s">
        <v>70</v>
      </c>
      <c r="D9" s="112" t="s">
        <v>101</v>
      </c>
      <c r="E9" s="113" t="s">
        <v>106</v>
      </c>
      <c r="F9" s="113" t="s">
        <v>106</v>
      </c>
      <c r="G9" s="112">
        <f>SUM('Sprint Backlog 1'!G17:G19,'Sprint Backlog 2'!G16:G17,'Sprint Backlog 3'!G16:G17,'Sprint Backlog 4'!G16:G17,'Sprint Backlog 5'!G16:G18,'Sprint Backlog 6'!G16:G17,'Sprint Backlog 7'!G17:G18,'Sprint Backlog 8'!G21:G22,)</f>
        <v>78</v>
      </c>
      <c r="H9" s="114">
        <f>SUM('Sprint Backlog 1'!R17:R19,'Sprint Backlog 2'!R16:R17,'Sprint Backlog 3'!R16:R17,'Sprint Backlog 4'!R16:R17,'Sprint Backlog 5'!R16:R18,'Sprint Backlog 6'!R16:R17,'Sprint Backlog 7'!R17:R18,'Sprint Backlog 8'!R21:R22,)</f>
        <v>79</v>
      </c>
      <c r="I9" s="107" t="s">
        <v>199</v>
      </c>
      <c r="J9" s="115" t="s">
        <v>216</v>
      </c>
    </row>
    <row r="10" spans="2:14" ht="31.5" x14ac:dyDescent="0.25">
      <c r="B10" s="110">
        <v>3</v>
      </c>
      <c r="C10" s="111" t="s">
        <v>183</v>
      </c>
      <c r="D10" s="112" t="s">
        <v>101</v>
      </c>
      <c r="E10" s="113" t="s">
        <v>85</v>
      </c>
      <c r="F10" s="113" t="s">
        <v>85</v>
      </c>
      <c r="G10" s="112">
        <f>SUM('Sprint Backlog 1'!G12:G16)</f>
        <v>16</v>
      </c>
      <c r="H10" s="112">
        <f>SUM('Sprint Backlog 1'!R12:R16)</f>
        <v>20</v>
      </c>
      <c r="I10" s="107" t="s">
        <v>199</v>
      </c>
      <c r="J10" s="115" t="s">
        <v>200</v>
      </c>
      <c r="M10" s="116"/>
      <c r="N10" s="117"/>
    </row>
    <row r="11" spans="2:14" ht="63" x14ac:dyDescent="0.25">
      <c r="B11" s="110">
        <v>4</v>
      </c>
      <c r="C11" s="111" t="s">
        <v>71</v>
      </c>
      <c r="D11" s="112" t="s">
        <v>101</v>
      </c>
      <c r="E11" s="113" t="s">
        <v>107</v>
      </c>
      <c r="F11" s="113" t="s">
        <v>107</v>
      </c>
      <c r="G11" s="112">
        <f>SUM('Sprint Backlog 2'!G11:G15)</f>
        <v>29</v>
      </c>
      <c r="H11" s="112">
        <f>SUM('Sprint Backlog 2'!R11:R15)</f>
        <v>34</v>
      </c>
      <c r="I11" s="107" t="s">
        <v>199</v>
      </c>
      <c r="J11" s="115" t="s">
        <v>217</v>
      </c>
      <c r="K11" s="116"/>
    </row>
    <row r="12" spans="2:14" ht="31.5" x14ac:dyDescent="0.25">
      <c r="B12" s="110">
        <v>5</v>
      </c>
      <c r="C12" s="111" t="s">
        <v>72</v>
      </c>
      <c r="D12" s="112" t="s">
        <v>101</v>
      </c>
      <c r="E12" s="113" t="s">
        <v>107</v>
      </c>
      <c r="F12" s="113" t="s">
        <v>107</v>
      </c>
      <c r="G12" s="112">
        <f>SUM('Sprint Backlog 2'!G6:G10)</f>
        <v>29</v>
      </c>
      <c r="H12" s="112">
        <f>SUM('Sprint Backlog 2'!R6:R10)</f>
        <v>27</v>
      </c>
      <c r="I12" s="107" t="s">
        <v>199</v>
      </c>
      <c r="J12" s="115" t="s">
        <v>218</v>
      </c>
      <c r="K12" s="116"/>
    </row>
    <row r="13" spans="2:14" ht="63" x14ac:dyDescent="0.25">
      <c r="B13" s="110">
        <v>6</v>
      </c>
      <c r="C13" s="111" t="s">
        <v>73</v>
      </c>
      <c r="D13" s="112" t="s">
        <v>101</v>
      </c>
      <c r="E13" s="113" t="s">
        <v>108</v>
      </c>
      <c r="F13" s="113" t="s">
        <v>108</v>
      </c>
      <c r="G13" s="112">
        <f>SUM('Sprint Backlog 3'!G11:G15)</f>
        <v>33</v>
      </c>
      <c r="H13" s="112">
        <f>SUM('Sprint Backlog 3'!R11:R15)</f>
        <v>33</v>
      </c>
      <c r="I13" s="107" t="s">
        <v>199</v>
      </c>
      <c r="J13" s="129" t="s">
        <v>220</v>
      </c>
    </row>
    <row r="14" spans="2:14" ht="110.25" x14ac:dyDescent="0.25">
      <c r="B14" s="110">
        <v>7</v>
      </c>
      <c r="C14" s="111" t="s">
        <v>74</v>
      </c>
      <c r="D14" s="112" t="s">
        <v>101</v>
      </c>
      <c r="E14" s="113" t="s">
        <v>108</v>
      </c>
      <c r="F14" s="113" t="s">
        <v>108</v>
      </c>
      <c r="G14" s="112">
        <f>SUM('Sprint Backlog 3'!G6:G10)</f>
        <v>33</v>
      </c>
      <c r="H14" s="112">
        <f>SUM('Sprint Backlog 3'!R6:R10)</f>
        <v>34</v>
      </c>
      <c r="I14" s="107" t="s">
        <v>199</v>
      </c>
      <c r="J14" s="115" t="s">
        <v>219</v>
      </c>
    </row>
    <row r="15" spans="2:14" ht="63" x14ac:dyDescent="0.25">
      <c r="B15" s="110">
        <v>8</v>
      </c>
      <c r="C15" s="111" t="s">
        <v>75</v>
      </c>
      <c r="D15" s="118" t="s">
        <v>101</v>
      </c>
      <c r="E15" s="113" t="s">
        <v>109</v>
      </c>
      <c r="F15" s="113" t="s">
        <v>109</v>
      </c>
      <c r="G15" s="112">
        <f>SUM('Sprint Backlog 4'!G6:G10)</f>
        <v>31</v>
      </c>
      <c r="H15" s="112">
        <f>SUM('Sprint Backlog 4'!R6:R10)</f>
        <v>28</v>
      </c>
      <c r="I15" s="107" t="s">
        <v>199</v>
      </c>
      <c r="J15" s="115" t="s">
        <v>221</v>
      </c>
    </row>
    <row r="16" spans="2:14" ht="126" x14ac:dyDescent="0.25">
      <c r="B16" s="110">
        <v>9</v>
      </c>
      <c r="C16" s="111" t="s">
        <v>76</v>
      </c>
      <c r="D16" s="107" t="s">
        <v>101</v>
      </c>
      <c r="E16" s="113" t="s">
        <v>109</v>
      </c>
      <c r="F16" s="113" t="s">
        <v>109</v>
      </c>
      <c r="G16" s="112">
        <f>SUM('Sprint Backlog 4'!G11:G15)</f>
        <v>31</v>
      </c>
      <c r="H16" s="112">
        <f>SUM('Sprint Backlog 4'!R11:R15)</f>
        <v>33</v>
      </c>
      <c r="I16" s="107" t="s">
        <v>199</v>
      </c>
      <c r="J16" s="115" t="s">
        <v>222</v>
      </c>
    </row>
    <row r="17" spans="1:12" ht="94.5" x14ac:dyDescent="0.25">
      <c r="B17" s="110">
        <v>10</v>
      </c>
      <c r="C17" s="111" t="s">
        <v>77</v>
      </c>
      <c r="D17" s="112" t="s">
        <v>101</v>
      </c>
      <c r="E17" s="113" t="s">
        <v>110</v>
      </c>
      <c r="F17" s="113" t="s">
        <v>110</v>
      </c>
      <c r="G17" s="112">
        <f>SUM('Sprint Backlog 5'!G6:G10)</f>
        <v>32</v>
      </c>
      <c r="H17" s="112">
        <f>SUM('Sprint Backlog 5'!R6:R10)</f>
        <v>33</v>
      </c>
      <c r="I17" s="107" t="s">
        <v>199</v>
      </c>
      <c r="J17" s="115" t="s">
        <v>223</v>
      </c>
    </row>
    <row r="18" spans="1:12" ht="110.25" x14ac:dyDescent="0.25">
      <c r="B18" s="110">
        <v>11</v>
      </c>
      <c r="C18" s="111" t="s">
        <v>78</v>
      </c>
      <c r="D18" s="112" t="s">
        <v>105</v>
      </c>
      <c r="E18" s="113" t="s">
        <v>110</v>
      </c>
      <c r="F18" s="113" t="s">
        <v>110</v>
      </c>
      <c r="G18" s="112">
        <f>SUM('Sprint Backlog 5'!G11:G15)</f>
        <v>32</v>
      </c>
      <c r="H18" s="112">
        <f>SUM('Sprint Backlog 5'!R11:R15)</f>
        <v>33</v>
      </c>
      <c r="I18" s="107" t="s">
        <v>199</v>
      </c>
      <c r="J18" s="115" t="s">
        <v>224</v>
      </c>
    </row>
    <row r="19" spans="1:12" ht="78.75" x14ac:dyDescent="0.25">
      <c r="A19" s="117"/>
      <c r="B19" s="110">
        <v>12</v>
      </c>
      <c r="C19" s="111" t="s">
        <v>79</v>
      </c>
      <c r="D19" s="112" t="s">
        <v>105</v>
      </c>
      <c r="E19" s="113" t="s">
        <v>86</v>
      </c>
      <c r="F19" s="113" t="s">
        <v>86</v>
      </c>
      <c r="G19" s="112">
        <f>SUM('Sprint Backlog 6'!G6:G10)</f>
        <v>32</v>
      </c>
      <c r="H19" s="112">
        <f>SUM('Sprint Backlog 6'!R6:R10)</f>
        <v>32</v>
      </c>
      <c r="I19" s="107" t="s">
        <v>199</v>
      </c>
      <c r="J19" s="115" t="s">
        <v>225</v>
      </c>
      <c r="K19" s="116"/>
      <c r="L19" s="116"/>
    </row>
    <row r="20" spans="1:12" ht="31.5" x14ac:dyDescent="0.25">
      <c r="A20" s="117"/>
      <c r="B20" s="110">
        <v>13</v>
      </c>
      <c r="C20" s="111" t="s">
        <v>80</v>
      </c>
      <c r="D20" s="112" t="s">
        <v>105</v>
      </c>
      <c r="E20" s="113" t="s">
        <v>86</v>
      </c>
      <c r="F20" s="113" t="s">
        <v>86</v>
      </c>
      <c r="G20" s="112">
        <f>SUM('Sprint Backlog 6'!G11:G15)</f>
        <v>32</v>
      </c>
      <c r="H20" s="112">
        <f>SUM('Sprint Backlog 6'!R11:R15)</f>
        <v>33</v>
      </c>
      <c r="I20" s="107" t="s">
        <v>199</v>
      </c>
      <c r="J20" s="115" t="s">
        <v>226</v>
      </c>
      <c r="K20" s="116"/>
      <c r="L20" s="116"/>
    </row>
    <row r="21" spans="1:12" ht="47.25" x14ac:dyDescent="0.25">
      <c r="A21" s="117"/>
      <c r="B21" s="110">
        <v>14</v>
      </c>
      <c r="C21" s="111" t="s">
        <v>81</v>
      </c>
      <c r="D21" s="112" t="s">
        <v>105</v>
      </c>
      <c r="E21" s="113" t="s">
        <v>87</v>
      </c>
      <c r="F21" s="113" t="s">
        <v>87</v>
      </c>
      <c r="G21" s="112">
        <f>SUM('Sprint Backlog 7'!G6:G11)</f>
        <v>32</v>
      </c>
      <c r="H21" s="112">
        <f>SUM('Sprint Backlog 7'!R6:R11)</f>
        <v>30</v>
      </c>
      <c r="I21" s="107" t="s">
        <v>199</v>
      </c>
      <c r="J21" s="115" t="s">
        <v>227</v>
      </c>
      <c r="K21" s="116"/>
      <c r="L21" s="116"/>
    </row>
    <row r="22" spans="1:12" ht="94.5" x14ac:dyDescent="0.25">
      <c r="A22" s="117"/>
      <c r="B22" s="110">
        <v>15</v>
      </c>
      <c r="C22" s="111" t="s">
        <v>82</v>
      </c>
      <c r="D22" s="112" t="s">
        <v>102</v>
      </c>
      <c r="E22" s="113" t="s">
        <v>87</v>
      </c>
      <c r="F22" s="113" t="s">
        <v>87</v>
      </c>
      <c r="G22" s="112">
        <f>SUM('Sprint Backlog 7'!G12:G16)</f>
        <v>32</v>
      </c>
      <c r="H22" s="112">
        <f>SUM('Sprint Backlog 7'!R12:R16)</f>
        <v>32</v>
      </c>
      <c r="I22" s="107" t="s">
        <v>199</v>
      </c>
      <c r="J22" s="115" t="s">
        <v>228</v>
      </c>
      <c r="K22" s="116"/>
      <c r="L22" s="116"/>
    </row>
    <row r="23" spans="1:12" ht="31.5" x14ac:dyDescent="0.25">
      <c r="A23" s="117"/>
      <c r="B23" s="110">
        <v>16</v>
      </c>
      <c r="C23" s="111" t="s">
        <v>83</v>
      </c>
      <c r="D23" s="112" t="s">
        <v>102</v>
      </c>
      <c r="E23" s="113" t="s">
        <v>88</v>
      </c>
      <c r="F23" s="113" t="s">
        <v>88</v>
      </c>
      <c r="G23" s="112">
        <f>SUM('Sprint Backlog 8'!G6:G10)</f>
        <v>20</v>
      </c>
      <c r="H23" s="112">
        <f>SUM('Sprint Backlog 8'!R6:R10)</f>
        <v>18</v>
      </c>
      <c r="I23" s="107" t="s">
        <v>199</v>
      </c>
      <c r="J23" s="115" t="s">
        <v>229</v>
      </c>
      <c r="K23" s="116"/>
      <c r="L23" s="116"/>
    </row>
    <row r="24" spans="1:12" ht="63" x14ac:dyDescent="0.25">
      <c r="A24" s="117"/>
      <c r="B24" s="110">
        <v>17</v>
      </c>
      <c r="C24" s="111" t="s">
        <v>84</v>
      </c>
      <c r="D24" s="112" t="s">
        <v>102</v>
      </c>
      <c r="E24" s="113" t="s">
        <v>88</v>
      </c>
      <c r="F24" s="113" t="s">
        <v>88</v>
      </c>
      <c r="G24" s="112">
        <f>SUM('Sprint Backlog 8'!G11:G15)</f>
        <v>20</v>
      </c>
      <c r="H24" s="112">
        <f>SUM('Sprint Backlog 8'!R11:R15)</f>
        <v>20</v>
      </c>
      <c r="I24" s="107" t="s">
        <v>199</v>
      </c>
      <c r="J24" s="115" t="s">
        <v>230</v>
      </c>
      <c r="K24" s="116"/>
      <c r="L24" s="116"/>
    </row>
    <row r="25" spans="1:12" ht="79.5" thickBot="1" x14ac:dyDescent="0.3">
      <c r="A25" s="117"/>
      <c r="B25" s="119">
        <v>18</v>
      </c>
      <c r="C25" s="120" t="s">
        <v>184</v>
      </c>
      <c r="D25" s="121" t="s">
        <v>102</v>
      </c>
      <c r="E25" s="121">
        <v>8</v>
      </c>
      <c r="F25" s="121">
        <v>8</v>
      </c>
      <c r="G25" s="121">
        <f>SUM('Sprint Backlog 8'!G16:G20)</f>
        <v>24</v>
      </c>
      <c r="H25" s="121">
        <f>SUM('Sprint Backlog 8'!R16:R20)</f>
        <v>26</v>
      </c>
      <c r="I25" s="128" t="s">
        <v>199</v>
      </c>
      <c r="J25" s="127" t="s">
        <v>231</v>
      </c>
      <c r="K25" s="116"/>
      <c r="L25" s="116"/>
    </row>
    <row r="26" spans="1:12" ht="16.5" thickBot="1" x14ac:dyDescent="0.3">
      <c r="A26" s="117"/>
      <c r="B26" s="116"/>
      <c r="C26" s="122"/>
      <c r="D26" s="117"/>
      <c r="E26" s="117"/>
      <c r="F26" s="117"/>
      <c r="G26" s="117"/>
      <c r="H26" s="117"/>
      <c r="I26" s="116"/>
      <c r="J26" s="116"/>
      <c r="K26" s="116"/>
      <c r="L26" s="116"/>
    </row>
    <row r="27" spans="1:12" ht="16.5" thickBot="1" x14ac:dyDescent="0.3">
      <c r="A27" s="117"/>
      <c r="B27" s="123" t="s">
        <v>205</v>
      </c>
      <c r="C27" s="104" t="s">
        <v>206</v>
      </c>
      <c r="D27" s="117"/>
      <c r="E27" s="117"/>
      <c r="F27" s="117"/>
      <c r="G27" s="117"/>
      <c r="H27" s="117"/>
      <c r="I27" s="116"/>
      <c r="J27" s="116"/>
      <c r="K27" s="116"/>
      <c r="L27" s="116"/>
    </row>
    <row r="28" spans="1:12" ht="31.5" x14ac:dyDescent="0.25">
      <c r="B28" s="124" t="s">
        <v>103</v>
      </c>
      <c r="C28" s="109" t="s">
        <v>210</v>
      </c>
    </row>
    <row r="29" spans="1:12" ht="31.5" x14ac:dyDescent="0.25">
      <c r="B29" s="125" t="s">
        <v>26</v>
      </c>
      <c r="C29" s="115" t="s">
        <v>211</v>
      </c>
    </row>
    <row r="30" spans="1:12" ht="31.5" x14ac:dyDescent="0.25">
      <c r="B30" s="125" t="s">
        <v>104</v>
      </c>
      <c r="C30" s="115" t="s">
        <v>212</v>
      </c>
    </row>
    <row r="31" spans="1:12" ht="47.25" x14ac:dyDescent="0.25">
      <c r="B31" s="125" t="s">
        <v>187</v>
      </c>
      <c r="C31" s="115" t="s">
        <v>213</v>
      </c>
    </row>
    <row r="32" spans="1:12" ht="47.25" x14ac:dyDescent="0.25">
      <c r="B32" s="125" t="s">
        <v>208</v>
      </c>
      <c r="C32" s="115" t="s">
        <v>214</v>
      </c>
    </row>
    <row r="33" spans="2:3" ht="32.25" thickBot="1" x14ac:dyDescent="0.3">
      <c r="B33" s="126" t="s">
        <v>209</v>
      </c>
      <c r="C33" s="127" t="s">
        <v>215</v>
      </c>
    </row>
  </sheetData>
  <conditionalFormatting sqref="H8">
    <cfRule type="cellIs" dxfId="0" priority="1" operator="greaterThan">
      <formula>$G$8</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22"/>
  <sheetViews>
    <sheetView zoomScalePageLayoutView="120" workbookViewId="0">
      <selection activeCell="B6" sqref="B6:B11"/>
    </sheetView>
  </sheetViews>
  <sheetFormatPr defaultColWidth="11" defaultRowHeight="15.75" x14ac:dyDescent="0.25"/>
  <cols>
    <col min="1" max="1" width="11" style="29"/>
    <col min="2" max="2" width="13.625" style="27" customWidth="1"/>
    <col min="3" max="3" width="23.125" style="27" customWidth="1"/>
    <col min="4" max="4" width="5.25" style="27" bestFit="1" customWidth="1"/>
    <col min="5" max="5" width="18.25" style="27" bestFit="1" customWidth="1"/>
    <col min="6" max="6" width="18.2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18" ht="16.5" thickBot="1" x14ac:dyDescent="0.3">
      <c r="C1" s="151"/>
      <c r="D1" s="151"/>
      <c r="E1" s="151"/>
      <c r="F1" s="151"/>
      <c r="G1" s="151"/>
      <c r="H1" s="151"/>
    </row>
    <row r="2" spans="2:18" ht="16.5" thickBot="1" x14ac:dyDescent="0.3">
      <c r="B2" s="30" t="s">
        <v>27</v>
      </c>
      <c r="C2" s="149" t="s">
        <v>37</v>
      </c>
      <c r="D2" s="149"/>
      <c r="E2" s="149"/>
      <c r="F2" s="149"/>
      <c r="G2" s="150"/>
      <c r="H2" s="154" t="s">
        <v>7</v>
      </c>
      <c r="I2" s="149"/>
      <c r="J2" s="149"/>
      <c r="K2" s="149"/>
      <c r="L2" s="150"/>
      <c r="M2" s="146" t="s">
        <v>8</v>
      </c>
      <c r="N2" s="147"/>
      <c r="O2" s="147"/>
      <c r="P2" s="147"/>
      <c r="Q2" s="148"/>
    </row>
    <row r="3" spans="2:18" s="40" customFormat="1" ht="54" customHeight="1" thickBot="1" x14ac:dyDescent="0.3">
      <c r="B3" s="31" t="s">
        <v>2</v>
      </c>
      <c r="C3" s="32" t="s">
        <v>0</v>
      </c>
      <c r="D3" s="32" t="s">
        <v>17</v>
      </c>
      <c r="E3" s="32" t="s">
        <v>20</v>
      </c>
      <c r="F3" s="33" t="s">
        <v>21</v>
      </c>
      <c r="G3" s="34" t="s">
        <v>1</v>
      </c>
      <c r="H3" s="35" t="s">
        <v>9</v>
      </c>
      <c r="I3" s="36" t="s">
        <v>10</v>
      </c>
      <c r="J3" s="36" t="s">
        <v>11</v>
      </c>
      <c r="K3" s="36" t="s">
        <v>12</v>
      </c>
      <c r="L3" s="37" t="s">
        <v>13</v>
      </c>
      <c r="M3" s="35" t="s">
        <v>9</v>
      </c>
      <c r="N3" s="36" t="s">
        <v>10</v>
      </c>
      <c r="O3" s="36" t="s">
        <v>11</v>
      </c>
      <c r="P3" s="36" t="s">
        <v>12</v>
      </c>
      <c r="Q3" s="38" t="s">
        <v>13</v>
      </c>
      <c r="R3" s="39" t="s">
        <v>5</v>
      </c>
    </row>
    <row r="4" spans="2:18" s="40" customFormat="1" ht="11.25" x14ac:dyDescent="0.25">
      <c r="B4" s="152" t="s">
        <v>18</v>
      </c>
      <c r="C4" s="41" t="s">
        <v>24</v>
      </c>
      <c r="D4" s="42" t="s">
        <v>6</v>
      </c>
      <c r="E4" s="43" t="s">
        <v>26</v>
      </c>
      <c r="F4" s="44" t="s">
        <v>26</v>
      </c>
      <c r="G4" s="19">
        <v>4</v>
      </c>
      <c r="H4" s="2">
        <v>4</v>
      </c>
      <c r="I4" s="3">
        <v>0</v>
      </c>
      <c r="J4" s="3">
        <v>0</v>
      </c>
      <c r="K4" s="3">
        <v>0</v>
      </c>
      <c r="L4" s="1">
        <v>0</v>
      </c>
      <c r="M4" s="2">
        <v>0</v>
      </c>
      <c r="N4" s="3">
        <v>0</v>
      </c>
      <c r="O4" s="3">
        <v>0</v>
      </c>
      <c r="P4" s="3">
        <v>0</v>
      </c>
      <c r="Q4" s="1">
        <v>0</v>
      </c>
      <c r="R4" s="1">
        <f>SUM(H4:Q4)</f>
        <v>4</v>
      </c>
    </row>
    <row r="5" spans="2:18" s="40" customFormat="1" ht="12" thickBot="1" x14ac:dyDescent="0.3">
      <c r="B5" s="153"/>
      <c r="C5" s="45" t="s">
        <v>25</v>
      </c>
      <c r="D5" s="46" t="s">
        <v>6</v>
      </c>
      <c r="E5" s="47" t="s">
        <v>26</v>
      </c>
      <c r="F5" s="48" t="s">
        <v>103</v>
      </c>
      <c r="G5" s="21">
        <v>4</v>
      </c>
      <c r="H5" s="6">
        <v>4</v>
      </c>
      <c r="I5" s="7">
        <v>0</v>
      </c>
      <c r="J5" s="7">
        <v>0</v>
      </c>
      <c r="K5" s="7">
        <v>0</v>
      </c>
      <c r="L5" s="5">
        <v>0</v>
      </c>
      <c r="M5" s="6">
        <v>0</v>
      </c>
      <c r="N5" s="7">
        <v>0</v>
      </c>
      <c r="O5" s="7">
        <v>0</v>
      </c>
      <c r="P5" s="7">
        <v>0</v>
      </c>
      <c r="Q5" s="5">
        <v>0</v>
      </c>
      <c r="R5" s="5">
        <f t="shared" ref="R5:R19" si="0">SUM(H5:Q5)</f>
        <v>4</v>
      </c>
    </row>
    <row r="6" spans="2:18" s="40" customFormat="1" ht="22.5" x14ac:dyDescent="0.25">
      <c r="B6" s="152" t="s">
        <v>238</v>
      </c>
      <c r="C6" s="49" t="s">
        <v>232</v>
      </c>
      <c r="D6" s="42" t="s">
        <v>6</v>
      </c>
      <c r="E6" s="50" t="s">
        <v>103</v>
      </c>
      <c r="F6" s="44" t="s">
        <v>103</v>
      </c>
      <c r="G6" s="1">
        <v>2</v>
      </c>
      <c r="H6" s="2">
        <v>0</v>
      </c>
      <c r="I6" s="3">
        <v>2</v>
      </c>
      <c r="J6" s="3">
        <v>0</v>
      </c>
      <c r="K6" s="3">
        <v>0</v>
      </c>
      <c r="L6" s="1">
        <v>0</v>
      </c>
      <c r="M6" s="2">
        <v>0</v>
      </c>
      <c r="N6" s="3">
        <v>0</v>
      </c>
      <c r="O6" s="3">
        <v>0</v>
      </c>
      <c r="P6" s="3">
        <v>0</v>
      </c>
      <c r="Q6" s="1">
        <v>0</v>
      </c>
      <c r="R6" s="1">
        <f t="shared" si="0"/>
        <v>2</v>
      </c>
    </row>
    <row r="7" spans="2:18" s="40" customFormat="1" ht="22.5" x14ac:dyDescent="0.25">
      <c r="B7" s="159"/>
      <c r="C7" s="51" t="s">
        <v>233</v>
      </c>
      <c r="D7" s="52" t="s">
        <v>6</v>
      </c>
      <c r="E7" s="53" t="s">
        <v>103</v>
      </c>
      <c r="F7" s="54" t="s">
        <v>103</v>
      </c>
      <c r="G7" s="9">
        <v>2</v>
      </c>
      <c r="H7" s="10">
        <v>0</v>
      </c>
      <c r="I7" s="11">
        <v>2</v>
      </c>
      <c r="J7" s="11">
        <v>0</v>
      </c>
      <c r="K7" s="11">
        <v>0</v>
      </c>
      <c r="L7" s="9">
        <v>0</v>
      </c>
      <c r="M7" s="10">
        <v>0</v>
      </c>
      <c r="N7" s="11">
        <v>0</v>
      </c>
      <c r="O7" s="11">
        <v>0</v>
      </c>
      <c r="P7" s="11">
        <v>0</v>
      </c>
      <c r="Q7" s="9">
        <v>0</v>
      </c>
      <c r="R7" s="9">
        <f t="shared" si="0"/>
        <v>2</v>
      </c>
    </row>
    <row r="8" spans="2:18" s="40" customFormat="1" ht="22.5" x14ac:dyDescent="0.25">
      <c r="B8" s="159"/>
      <c r="C8" s="51" t="s">
        <v>234</v>
      </c>
      <c r="D8" s="52" t="s">
        <v>6</v>
      </c>
      <c r="E8" s="53" t="s">
        <v>103</v>
      </c>
      <c r="F8" s="54" t="s">
        <v>103</v>
      </c>
      <c r="G8" s="9">
        <v>2</v>
      </c>
      <c r="H8" s="10">
        <v>0</v>
      </c>
      <c r="I8" s="11">
        <v>2</v>
      </c>
      <c r="J8" s="11">
        <v>0</v>
      </c>
      <c r="K8" s="11">
        <v>0</v>
      </c>
      <c r="L8" s="9">
        <v>0</v>
      </c>
      <c r="M8" s="10">
        <v>0</v>
      </c>
      <c r="N8" s="11">
        <v>0</v>
      </c>
      <c r="O8" s="11">
        <v>0</v>
      </c>
      <c r="P8" s="11">
        <v>0</v>
      </c>
      <c r="Q8" s="9">
        <v>0</v>
      </c>
      <c r="R8" s="9">
        <f t="shared" si="0"/>
        <v>2</v>
      </c>
    </row>
    <row r="9" spans="2:18" s="40" customFormat="1" ht="33.75" x14ac:dyDescent="0.25">
      <c r="B9" s="159"/>
      <c r="C9" s="51" t="s">
        <v>235</v>
      </c>
      <c r="D9" s="52" t="s">
        <v>6</v>
      </c>
      <c r="E9" s="53" t="s">
        <v>103</v>
      </c>
      <c r="F9" s="54" t="s">
        <v>103</v>
      </c>
      <c r="G9" s="9">
        <v>8</v>
      </c>
      <c r="H9" s="10">
        <v>0</v>
      </c>
      <c r="I9" s="11">
        <v>0</v>
      </c>
      <c r="J9" s="11">
        <v>8</v>
      </c>
      <c r="K9" s="11">
        <v>0</v>
      </c>
      <c r="L9" s="9">
        <v>0</v>
      </c>
      <c r="M9" s="10">
        <v>0</v>
      </c>
      <c r="N9" s="11">
        <v>0</v>
      </c>
      <c r="O9" s="11">
        <v>0</v>
      </c>
      <c r="P9" s="11">
        <v>0</v>
      </c>
      <c r="Q9" s="9">
        <v>0</v>
      </c>
      <c r="R9" s="9">
        <f t="shared" si="0"/>
        <v>8</v>
      </c>
    </row>
    <row r="10" spans="2:18" s="40" customFormat="1" ht="22.5" x14ac:dyDescent="0.25">
      <c r="B10" s="159"/>
      <c r="C10" s="51" t="s">
        <v>236</v>
      </c>
      <c r="D10" s="52" t="s">
        <v>6</v>
      </c>
      <c r="E10" s="53" t="s">
        <v>103</v>
      </c>
      <c r="F10" s="54" t="s">
        <v>103</v>
      </c>
      <c r="G10" s="9">
        <v>8</v>
      </c>
      <c r="H10" s="10">
        <v>0</v>
      </c>
      <c r="I10" s="11">
        <v>0</v>
      </c>
      <c r="J10" s="11">
        <v>0</v>
      </c>
      <c r="K10" s="11">
        <v>8</v>
      </c>
      <c r="L10" s="9">
        <v>0</v>
      </c>
      <c r="M10" s="10">
        <v>0</v>
      </c>
      <c r="N10" s="11">
        <v>0</v>
      </c>
      <c r="O10" s="11">
        <v>0</v>
      </c>
      <c r="P10" s="11">
        <v>0</v>
      </c>
      <c r="Q10" s="9">
        <v>0</v>
      </c>
      <c r="R10" s="9">
        <f t="shared" si="0"/>
        <v>8</v>
      </c>
    </row>
    <row r="11" spans="2:18" s="40" customFormat="1" ht="23.25" thickBot="1" x14ac:dyDescent="0.3">
      <c r="B11" s="153"/>
      <c r="C11" s="55" t="s">
        <v>237</v>
      </c>
      <c r="D11" s="52" t="s">
        <v>6</v>
      </c>
      <c r="E11" s="53" t="s">
        <v>103</v>
      </c>
      <c r="F11" s="60" t="s">
        <v>103</v>
      </c>
      <c r="G11" s="21">
        <v>8</v>
      </c>
      <c r="H11" s="6">
        <v>0</v>
      </c>
      <c r="I11" s="7">
        <v>0</v>
      </c>
      <c r="J11" s="7">
        <v>0</v>
      </c>
      <c r="K11" s="7">
        <v>0</v>
      </c>
      <c r="L11" s="5">
        <v>5</v>
      </c>
      <c r="M11" s="6">
        <v>0</v>
      </c>
      <c r="N11" s="7">
        <v>0</v>
      </c>
      <c r="O11" s="7">
        <v>0</v>
      </c>
      <c r="P11" s="7">
        <v>0</v>
      </c>
      <c r="Q11" s="5">
        <v>0</v>
      </c>
      <c r="R11" s="5">
        <f t="shared" si="0"/>
        <v>5</v>
      </c>
    </row>
    <row r="12" spans="2:18" s="40" customFormat="1" ht="11.25" customHeight="1" x14ac:dyDescent="0.25">
      <c r="B12" s="138" t="s">
        <v>112</v>
      </c>
      <c r="C12" s="56" t="s">
        <v>113</v>
      </c>
      <c r="D12" s="50" t="s">
        <v>6</v>
      </c>
      <c r="E12" s="50" t="s">
        <v>103</v>
      </c>
      <c r="F12" s="43" t="s">
        <v>103</v>
      </c>
      <c r="G12" s="20">
        <v>8</v>
      </c>
      <c r="H12" s="2">
        <v>0</v>
      </c>
      <c r="I12" s="3">
        <v>0</v>
      </c>
      <c r="J12" s="3">
        <v>0</v>
      </c>
      <c r="K12" s="3">
        <v>0</v>
      </c>
      <c r="L12" s="1">
        <v>0</v>
      </c>
      <c r="M12" s="2">
        <v>5</v>
      </c>
      <c r="N12" s="3">
        <v>3</v>
      </c>
      <c r="O12" s="3">
        <v>0</v>
      </c>
      <c r="P12" s="3">
        <v>0</v>
      </c>
      <c r="Q12" s="1">
        <v>0</v>
      </c>
      <c r="R12" s="1">
        <f t="shared" si="0"/>
        <v>8</v>
      </c>
    </row>
    <row r="13" spans="2:18" s="40" customFormat="1" ht="22.5" x14ac:dyDescent="0.25">
      <c r="B13" s="139"/>
      <c r="C13" s="57" t="s">
        <v>114</v>
      </c>
      <c r="D13" s="53" t="s">
        <v>6</v>
      </c>
      <c r="E13" s="53" t="s">
        <v>187</v>
      </c>
      <c r="F13" s="60" t="s">
        <v>187</v>
      </c>
      <c r="G13" s="20">
        <v>4</v>
      </c>
      <c r="H13" s="10">
        <v>0</v>
      </c>
      <c r="I13" s="11">
        <v>0</v>
      </c>
      <c r="J13" s="11">
        <v>0</v>
      </c>
      <c r="K13" s="11">
        <v>0</v>
      </c>
      <c r="L13" s="9">
        <v>0</v>
      </c>
      <c r="M13" s="10">
        <v>0</v>
      </c>
      <c r="N13" s="11">
        <v>3</v>
      </c>
      <c r="O13" s="11">
        <v>3</v>
      </c>
      <c r="P13" s="11">
        <v>0</v>
      </c>
      <c r="Q13" s="9">
        <v>0</v>
      </c>
      <c r="R13" s="9">
        <f t="shared" si="0"/>
        <v>6</v>
      </c>
    </row>
    <row r="14" spans="2:18" s="40" customFormat="1" ht="11.25" x14ac:dyDescent="0.25">
      <c r="B14" s="139"/>
      <c r="C14" s="57" t="s">
        <v>115</v>
      </c>
      <c r="D14" s="53" t="s">
        <v>6</v>
      </c>
      <c r="E14" s="53" t="s">
        <v>187</v>
      </c>
      <c r="F14" s="60" t="s">
        <v>187</v>
      </c>
      <c r="G14" s="20">
        <v>1</v>
      </c>
      <c r="H14" s="10">
        <v>0</v>
      </c>
      <c r="I14" s="11">
        <v>0</v>
      </c>
      <c r="J14" s="11">
        <v>0</v>
      </c>
      <c r="K14" s="11">
        <v>0</v>
      </c>
      <c r="L14" s="9">
        <v>0</v>
      </c>
      <c r="M14" s="10">
        <v>0</v>
      </c>
      <c r="N14" s="11">
        <v>0</v>
      </c>
      <c r="O14" s="11">
        <v>1</v>
      </c>
      <c r="P14" s="11">
        <v>0</v>
      </c>
      <c r="Q14" s="9">
        <v>0</v>
      </c>
      <c r="R14" s="9">
        <f t="shared" si="0"/>
        <v>1</v>
      </c>
    </row>
    <row r="15" spans="2:18" s="40" customFormat="1" ht="11.25" x14ac:dyDescent="0.25">
      <c r="B15" s="139"/>
      <c r="C15" s="57" t="s">
        <v>116</v>
      </c>
      <c r="D15" s="53" t="s">
        <v>6</v>
      </c>
      <c r="E15" s="53" t="s">
        <v>187</v>
      </c>
      <c r="F15" s="60" t="s">
        <v>187</v>
      </c>
      <c r="G15" s="20">
        <v>2</v>
      </c>
      <c r="H15" s="10">
        <v>0</v>
      </c>
      <c r="I15" s="11">
        <v>0</v>
      </c>
      <c r="J15" s="11">
        <v>0</v>
      </c>
      <c r="K15" s="11">
        <v>0</v>
      </c>
      <c r="L15" s="9">
        <v>0</v>
      </c>
      <c r="M15" s="10">
        <v>0</v>
      </c>
      <c r="N15" s="11">
        <v>0</v>
      </c>
      <c r="O15" s="11">
        <v>2</v>
      </c>
      <c r="P15" s="11">
        <v>0</v>
      </c>
      <c r="Q15" s="9">
        <v>0</v>
      </c>
      <c r="R15" s="9">
        <f t="shared" si="0"/>
        <v>2</v>
      </c>
    </row>
    <row r="16" spans="2:18" s="40" customFormat="1" ht="34.5" thickBot="1" x14ac:dyDescent="0.3">
      <c r="B16" s="140"/>
      <c r="C16" s="58" t="s">
        <v>117</v>
      </c>
      <c r="D16" s="59" t="s">
        <v>6</v>
      </c>
      <c r="E16" s="60" t="s">
        <v>207</v>
      </c>
      <c r="F16" s="47" t="s">
        <v>207</v>
      </c>
      <c r="G16" s="20">
        <v>1</v>
      </c>
      <c r="H16" s="6">
        <v>0</v>
      </c>
      <c r="I16" s="7">
        <v>0</v>
      </c>
      <c r="J16" s="7">
        <v>0</v>
      </c>
      <c r="K16" s="7">
        <v>0</v>
      </c>
      <c r="L16" s="5">
        <v>0</v>
      </c>
      <c r="M16" s="6">
        <v>0</v>
      </c>
      <c r="N16" s="7">
        <v>0</v>
      </c>
      <c r="O16" s="7">
        <v>3</v>
      </c>
      <c r="P16" s="7">
        <v>0</v>
      </c>
      <c r="Q16" s="5">
        <v>0</v>
      </c>
      <c r="R16" s="5">
        <f t="shared" si="0"/>
        <v>3</v>
      </c>
    </row>
    <row r="17" spans="2:23" s="40" customFormat="1" ht="22.5" x14ac:dyDescent="0.25">
      <c r="B17" s="136" t="s">
        <v>67</v>
      </c>
      <c r="C17" s="56" t="s">
        <v>118</v>
      </c>
      <c r="D17" s="42" t="s">
        <v>6</v>
      </c>
      <c r="E17" s="50" t="s">
        <v>104</v>
      </c>
      <c r="F17" s="43" t="s">
        <v>103</v>
      </c>
      <c r="G17" s="19">
        <v>10</v>
      </c>
      <c r="H17" s="11">
        <v>0</v>
      </c>
      <c r="I17" s="11">
        <v>0</v>
      </c>
      <c r="J17" s="11">
        <v>0</v>
      </c>
      <c r="K17" s="11">
        <v>0</v>
      </c>
      <c r="L17" s="9">
        <v>0</v>
      </c>
      <c r="M17" s="10">
        <v>0</v>
      </c>
      <c r="N17" s="11">
        <v>0</v>
      </c>
      <c r="O17" s="11">
        <v>0</v>
      </c>
      <c r="P17" s="11">
        <v>8</v>
      </c>
      <c r="Q17" s="11">
        <v>0</v>
      </c>
      <c r="R17" s="4">
        <f t="shared" si="0"/>
        <v>8</v>
      </c>
    </row>
    <row r="18" spans="2:23" s="40" customFormat="1" ht="22.5" x14ac:dyDescent="0.25">
      <c r="B18" s="137"/>
      <c r="C18" s="26" t="s">
        <v>119</v>
      </c>
      <c r="D18" s="52" t="s">
        <v>6</v>
      </c>
      <c r="E18" s="53" t="s">
        <v>187</v>
      </c>
      <c r="F18" s="60" t="s">
        <v>187</v>
      </c>
      <c r="G18" s="20">
        <v>5</v>
      </c>
      <c r="H18" s="11">
        <v>0</v>
      </c>
      <c r="I18" s="11">
        <v>0</v>
      </c>
      <c r="J18" s="11">
        <v>0</v>
      </c>
      <c r="K18" s="11">
        <v>0</v>
      </c>
      <c r="L18" s="9">
        <v>0</v>
      </c>
      <c r="M18" s="10">
        <v>0</v>
      </c>
      <c r="N18" s="11">
        <v>0</v>
      </c>
      <c r="O18" s="11">
        <v>0</v>
      </c>
      <c r="P18" s="11">
        <v>0</v>
      </c>
      <c r="Q18" s="11">
        <v>5</v>
      </c>
      <c r="R18" s="12">
        <f t="shared" si="0"/>
        <v>5</v>
      </c>
    </row>
    <row r="19" spans="2:23" s="40" customFormat="1" ht="12" thickBot="1" x14ac:dyDescent="0.3">
      <c r="B19" s="145"/>
      <c r="C19" s="61" t="s">
        <v>120</v>
      </c>
      <c r="D19" s="46" t="s">
        <v>6</v>
      </c>
      <c r="E19" s="59" t="s">
        <v>188</v>
      </c>
      <c r="F19" s="59" t="s">
        <v>188</v>
      </c>
      <c r="G19" s="21">
        <v>1</v>
      </c>
      <c r="H19" s="11">
        <v>0</v>
      </c>
      <c r="I19" s="11">
        <v>0</v>
      </c>
      <c r="J19" s="11">
        <v>0</v>
      </c>
      <c r="K19" s="11">
        <v>0</v>
      </c>
      <c r="L19" s="9">
        <v>0</v>
      </c>
      <c r="M19" s="10">
        <v>0</v>
      </c>
      <c r="N19" s="11">
        <v>0</v>
      </c>
      <c r="O19" s="11">
        <v>0</v>
      </c>
      <c r="P19" s="11">
        <v>0</v>
      </c>
      <c r="Q19" s="11">
        <v>1</v>
      </c>
      <c r="R19" s="8">
        <f t="shared" si="0"/>
        <v>1</v>
      </c>
    </row>
    <row r="20" spans="2:23" s="40" customFormat="1" ht="11.25" x14ac:dyDescent="0.25">
      <c r="B20" s="141" t="s">
        <v>3</v>
      </c>
      <c r="C20" s="142"/>
      <c r="D20" s="142"/>
      <c r="E20" s="142"/>
      <c r="F20" s="142"/>
      <c r="G20" s="20">
        <f>SUM(G4:G19)</f>
        <v>70</v>
      </c>
      <c r="H20" s="22">
        <f t="shared" ref="H20:Q20" si="1">G20-$G$20/10</f>
        <v>63</v>
      </c>
      <c r="I20" s="23">
        <f t="shared" si="1"/>
        <v>56</v>
      </c>
      <c r="J20" s="23">
        <f t="shared" si="1"/>
        <v>49</v>
      </c>
      <c r="K20" s="23">
        <f t="shared" si="1"/>
        <v>42</v>
      </c>
      <c r="L20" s="23">
        <f t="shared" si="1"/>
        <v>35</v>
      </c>
      <c r="M20" s="22">
        <f t="shared" si="1"/>
        <v>28</v>
      </c>
      <c r="N20" s="23">
        <f t="shared" si="1"/>
        <v>21</v>
      </c>
      <c r="O20" s="23">
        <f t="shared" si="1"/>
        <v>14</v>
      </c>
      <c r="P20" s="23">
        <f t="shared" si="1"/>
        <v>7</v>
      </c>
      <c r="Q20" s="24">
        <f t="shared" si="1"/>
        <v>0</v>
      </c>
      <c r="R20" s="17"/>
    </row>
    <row r="21" spans="2:23" s="40" customFormat="1" ht="12" thickBot="1" x14ac:dyDescent="0.3">
      <c r="B21" s="143" t="s">
        <v>4</v>
      </c>
      <c r="C21" s="144"/>
      <c r="D21" s="144"/>
      <c r="E21" s="144"/>
      <c r="F21" s="144"/>
      <c r="G21" s="21">
        <f>SUM(G4:G19)</f>
        <v>70</v>
      </c>
      <c r="H21" s="6">
        <f t="shared" ref="H21:Q21" si="2">G21-(SUM(H4:H19))</f>
        <v>62</v>
      </c>
      <c r="I21" s="7">
        <f t="shared" si="2"/>
        <v>56</v>
      </c>
      <c r="J21" s="7">
        <f t="shared" si="2"/>
        <v>48</v>
      </c>
      <c r="K21" s="7">
        <f t="shared" si="2"/>
        <v>40</v>
      </c>
      <c r="L21" s="7">
        <f t="shared" si="2"/>
        <v>35</v>
      </c>
      <c r="M21" s="6">
        <f t="shared" si="2"/>
        <v>30</v>
      </c>
      <c r="N21" s="7">
        <f t="shared" si="2"/>
        <v>24</v>
      </c>
      <c r="O21" s="7">
        <f t="shared" si="2"/>
        <v>15</v>
      </c>
      <c r="P21" s="7">
        <f t="shared" si="2"/>
        <v>7</v>
      </c>
      <c r="Q21" s="5">
        <f t="shared" si="2"/>
        <v>1</v>
      </c>
      <c r="R21" s="25"/>
      <c r="S21" s="62"/>
      <c r="T21" s="62"/>
      <c r="U21" s="62"/>
      <c r="V21" s="62"/>
      <c r="W21" s="62"/>
    </row>
    <row r="22" spans="2:23" s="40" customFormat="1" ht="11.25" x14ac:dyDescent="0.25">
      <c r="B22" s="63"/>
      <c r="C22" s="63"/>
      <c r="D22" s="63"/>
      <c r="E22" s="63"/>
      <c r="G22" s="17"/>
      <c r="H22" s="17"/>
      <c r="I22" s="17"/>
      <c r="J22" s="17"/>
      <c r="K22" s="17"/>
      <c r="L22" s="17"/>
      <c r="M22" s="17"/>
      <c r="N22" s="17"/>
      <c r="O22" s="17"/>
      <c r="P22" s="17"/>
      <c r="Q22" s="17"/>
      <c r="R22" s="17"/>
    </row>
  </sheetData>
  <mergeCells count="10">
    <mergeCell ref="M2:Q2"/>
    <mergeCell ref="C2:G2"/>
    <mergeCell ref="C1:H1"/>
    <mergeCell ref="B4:B5"/>
    <mergeCell ref="H2:L2"/>
    <mergeCell ref="B6:B11"/>
    <mergeCell ref="B12:B16"/>
    <mergeCell ref="B20:F20"/>
    <mergeCell ref="B21:F21"/>
    <mergeCell ref="B17:B19"/>
  </mergeCells>
  <pageMargins left="0.75" right="0.75" top="1" bottom="1" header="0.5" footer="0.5"/>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19"/>
  <sheetViews>
    <sheetView zoomScaleNormal="100" workbookViewId="0">
      <selection activeCell="D24" sqref="D24"/>
    </sheetView>
  </sheetViews>
  <sheetFormatPr defaultColWidth="11" defaultRowHeight="15.75" x14ac:dyDescent="0.25"/>
  <cols>
    <col min="1" max="1" width="11" style="29"/>
    <col min="2" max="2" width="13.375" style="27" bestFit="1" customWidth="1"/>
    <col min="3" max="3" width="23.125" style="27" customWidth="1"/>
    <col min="4" max="4" width="5.25" style="27" bestFit="1" customWidth="1"/>
    <col min="5" max="6" width="15.87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18" ht="16.5" thickBot="1" x14ac:dyDescent="0.3">
      <c r="C1" s="151"/>
      <c r="D1" s="151"/>
      <c r="E1" s="151"/>
      <c r="F1" s="151"/>
      <c r="G1" s="151"/>
      <c r="H1" s="151"/>
    </row>
    <row r="2" spans="2:18" ht="16.5" thickBot="1" x14ac:dyDescent="0.3">
      <c r="B2" s="30" t="s">
        <v>28</v>
      </c>
      <c r="C2" s="149" t="s">
        <v>48</v>
      </c>
      <c r="D2" s="149"/>
      <c r="E2" s="149"/>
      <c r="F2" s="149"/>
      <c r="G2" s="150"/>
      <c r="H2" s="154" t="s">
        <v>7</v>
      </c>
      <c r="I2" s="149"/>
      <c r="J2" s="149"/>
      <c r="K2" s="149"/>
      <c r="L2" s="150"/>
      <c r="M2" s="146" t="s">
        <v>8</v>
      </c>
      <c r="N2" s="147"/>
      <c r="O2" s="147"/>
      <c r="P2" s="147"/>
      <c r="Q2" s="148"/>
    </row>
    <row r="3" spans="2:18" s="40" customFormat="1" ht="54" customHeight="1" thickBot="1" x14ac:dyDescent="0.3">
      <c r="B3" s="31" t="s">
        <v>2</v>
      </c>
      <c r="C3" s="32" t="s">
        <v>0</v>
      </c>
      <c r="D3" s="32" t="s">
        <v>17</v>
      </c>
      <c r="E3" s="33" t="s">
        <v>20</v>
      </c>
      <c r="F3" s="33" t="s">
        <v>21</v>
      </c>
      <c r="G3" s="34" t="s">
        <v>1</v>
      </c>
      <c r="H3" s="35" t="s">
        <v>9</v>
      </c>
      <c r="I3" s="36" t="s">
        <v>10</v>
      </c>
      <c r="J3" s="36" t="s">
        <v>11</v>
      </c>
      <c r="K3" s="36" t="s">
        <v>12</v>
      </c>
      <c r="L3" s="37" t="s">
        <v>13</v>
      </c>
      <c r="M3" s="35" t="s">
        <v>9</v>
      </c>
      <c r="N3" s="36" t="s">
        <v>10</v>
      </c>
      <c r="O3" s="36" t="s">
        <v>11</v>
      </c>
      <c r="P3" s="36" t="s">
        <v>12</v>
      </c>
      <c r="Q3" s="37" t="s">
        <v>13</v>
      </c>
      <c r="R3" s="64" t="s">
        <v>5</v>
      </c>
    </row>
    <row r="4" spans="2:18" s="40" customFormat="1" ht="11.25" x14ac:dyDescent="0.25">
      <c r="B4" s="152" t="s">
        <v>18</v>
      </c>
      <c r="C4" s="65" t="s">
        <v>24</v>
      </c>
      <c r="D4" s="42" t="s">
        <v>6</v>
      </c>
      <c r="E4" s="43" t="s">
        <v>26</v>
      </c>
      <c r="F4" s="44" t="s">
        <v>26</v>
      </c>
      <c r="G4" s="1">
        <v>4</v>
      </c>
      <c r="H4" s="2">
        <v>4</v>
      </c>
      <c r="I4" s="3">
        <v>0</v>
      </c>
      <c r="J4" s="3">
        <v>0</v>
      </c>
      <c r="K4" s="3">
        <v>0</v>
      </c>
      <c r="L4" s="1">
        <v>0</v>
      </c>
      <c r="M4" s="2">
        <v>0</v>
      </c>
      <c r="N4" s="3">
        <v>0</v>
      </c>
      <c r="O4" s="3">
        <v>0</v>
      </c>
      <c r="P4" s="3">
        <v>0</v>
      </c>
      <c r="Q4" s="1">
        <v>0</v>
      </c>
      <c r="R4" s="4">
        <f>SUM(H4:Q4)</f>
        <v>4</v>
      </c>
    </row>
    <row r="5" spans="2:18" s="40" customFormat="1" ht="12" thickBot="1" x14ac:dyDescent="0.3">
      <c r="B5" s="153"/>
      <c r="C5" s="66" t="s">
        <v>25</v>
      </c>
      <c r="D5" s="46" t="s">
        <v>6</v>
      </c>
      <c r="E5" s="47" t="s">
        <v>26</v>
      </c>
      <c r="F5" s="47" t="s">
        <v>103</v>
      </c>
      <c r="G5" s="21">
        <v>4</v>
      </c>
      <c r="H5" s="6">
        <v>4</v>
      </c>
      <c r="I5" s="7">
        <v>0</v>
      </c>
      <c r="J5" s="7">
        <v>0</v>
      </c>
      <c r="K5" s="7">
        <v>0</v>
      </c>
      <c r="L5" s="5">
        <v>0</v>
      </c>
      <c r="M5" s="6">
        <v>0</v>
      </c>
      <c r="N5" s="7">
        <v>0</v>
      </c>
      <c r="O5" s="7">
        <v>0</v>
      </c>
      <c r="P5" s="7">
        <v>0</v>
      </c>
      <c r="Q5" s="5">
        <v>0</v>
      </c>
      <c r="R5" s="8">
        <f t="shared" ref="R5:R17" si="0">SUM(H5:Q5)</f>
        <v>4</v>
      </c>
    </row>
    <row r="6" spans="2:18" s="40" customFormat="1" ht="11.25" x14ac:dyDescent="0.25">
      <c r="B6" s="152" t="s">
        <v>46</v>
      </c>
      <c r="C6" s="67" t="s">
        <v>31</v>
      </c>
      <c r="D6" s="42" t="s">
        <v>6</v>
      </c>
      <c r="E6" s="50" t="s">
        <v>189</v>
      </c>
      <c r="F6" s="50" t="s">
        <v>189</v>
      </c>
      <c r="G6" s="19">
        <v>1</v>
      </c>
      <c r="H6" s="2">
        <v>0</v>
      </c>
      <c r="I6" s="3">
        <v>1</v>
      </c>
      <c r="J6" s="3">
        <v>0</v>
      </c>
      <c r="K6" s="3">
        <v>0</v>
      </c>
      <c r="L6" s="1">
        <v>0</v>
      </c>
      <c r="M6" s="2">
        <v>0</v>
      </c>
      <c r="N6" s="3">
        <v>0</v>
      </c>
      <c r="O6" s="3">
        <v>0</v>
      </c>
      <c r="P6" s="3">
        <v>0</v>
      </c>
      <c r="Q6" s="1">
        <v>0</v>
      </c>
      <c r="R6" s="4">
        <f t="shared" si="0"/>
        <v>1</v>
      </c>
    </row>
    <row r="7" spans="2:18" s="40" customFormat="1" ht="22.5" x14ac:dyDescent="0.25">
      <c r="B7" s="159"/>
      <c r="C7" s="51" t="s">
        <v>38</v>
      </c>
      <c r="D7" s="52" t="s">
        <v>6</v>
      </c>
      <c r="E7" s="60" t="s">
        <v>189</v>
      </c>
      <c r="F7" s="60" t="s">
        <v>189</v>
      </c>
      <c r="G7" s="20">
        <v>9</v>
      </c>
      <c r="H7" s="10">
        <v>0</v>
      </c>
      <c r="I7" s="11">
        <v>8</v>
      </c>
      <c r="J7" s="11">
        <v>0</v>
      </c>
      <c r="K7" s="11">
        <v>0</v>
      </c>
      <c r="L7" s="9">
        <v>0</v>
      </c>
      <c r="M7" s="10">
        <v>0</v>
      </c>
      <c r="N7" s="11">
        <v>0</v>
      </c>
      <c r="O7" s="11">
        <v>0</v>
      </c>
      <c r="P7" s="11">
        <v>0</v>
      </c>
      <c r="Q7" s="9">
        <v>0</v>
      </c>
      <c r="R7" s="12">
        <f t="shared" si="0"/>
        <v>8</v>
      </c>
    </row>
    <row r="8" spans="2:18" s="40" customFormat="1" ht="22.5" x14ac:dyDescent="0.25">
      <c r="B8" s="159"/>
      <c r="C8" s="51" t="s">
        <v>39</v>
      </c>
      <c r="D8" s="52" t="s">
        <v>6</v>
      </c>
      <c r="E8" s="60" t="s">
        <v>189</v>
      </c>
      <c r="F8" s="60" t="s">
        <v>189</v>
      </c>
      <c r="G8" s="20">
        <v>9</v>
      </c>
      <c r="H8" s="10">
        <v>0</v>
      </c>
      <c r="I8" s="11">
        <v>0</v>
      </c>
      <c r="J8" s="11">
        <v>8</v>
      </c>
      <c r="K8" s="11">
        <v>0</v>
      </c>
      <c r="L8" s="9">
        <v>0</v>
      </c>
      <c r="M8" s="10">
        <v>0</v>
      </c>
      <c r="N8" s="11">
        <v>0</v>
      </c>
      <c r="O8" s="11">
        <v>0</v>
      </c>
      <c r="P8" s="11">
        <v>0</v>
      </c>
      <c r="Q8" s="9">
        <v>0</v>
      </c>
      <c r="R8" s="12">
        <f t="shared" si="0"/>
        <v>8</v>
      </c>
    </row>
    <row r="9" spans="2:18" s="40" customFormat="1" ht="22.5" x14ac:dyDescent="0.25">
      <c r="B9" s="159"/>
      <c r="C9" s="51" t="s">
        <v>40</v>
      </c>
      <c r="D9" s="52" t="s">
        <v>6</v>
      </c>
      <c r="E9" s="60" t="s">
        <v>189</v>
      </c>
      <c r="F9" s="60" t="s">
        <v>189</v>
      </c>
      <c r="G9" s="20">
        <v>9</v>
      </c>
      <c r="H9" s="10">
        <v>0</v>
      </c>
      <c r="I9" s="11">
        <v>0</v>
      </c>
      <c r="J9" s="11">
        <v>0</v>
      </c>
      <c r="K9" s="11">
        <v>8</v>
      </c>
      <c r="L9" s="9">
        <v>0</v>
      </c>
      <c r="M9" s="10">
        <v>0</v>
      </c>
      <c r="N9" s="11">
        <v>0</v>
      </c>
      <c r="O9" s="11">
        <v>0</v>
      </c>
      <c r="P9" s="11">
        <v>0</v>
      </c>
      <c r="Q9" s="9">
        <v>0</v>
      </c>
      <c r="R9" s="12">
        <f t="shared" si="0"/>
        <v>8</v>
      </c>
    </row>
    <row r="10" spans="2:18" s="40" customFormat="1" ht="17.25" customHeight="1" thickBot="1" x14ac:dyDescent="0.3">
      <c r="B10" s="153"/>
      <c r="C10" s="68" t="s">
        <v>41</v>
      </c>
      <c r="D10" s="46" t="s">
        <v>6</v>
      </c>
      <c r="E10" s="60" t="s">
        <v>189</v>
      </c>
      <c r="F10" s="60" t="s">
        <v>189</v>
      </c>
      <c r="G10" s="21">
        <v>1</v>
      </c>
      <c r="H10" s="6">
        <v>0</v>
      </c>
      <c r="I10" s="7">
        <v>0</v>
      </c>
      <c r="J10" s="7">
        <v>0</v>
      </c>
      <c r="K10" s="7">
        <v>0</v>
      </c>
      <c r="L10" s="5">
        <v>2</v>
      </c>
      <c r="M10" s="6">
        <v>0</v>
      </c>
      <c r="N10" s="7">
        <v>0</v>
      </c>
      <c r="O10" s="7">
        <v>0</v>
      </c>
      <c r="P10" s="7">
        <v>0</v>
      </c>
      <c r="Q10" s="5">
        <v>0</v>
      </c>
      <c r="R10" s="8">
        <f t="shared" si="0"/>
        <v>2</v>
      </c>
    </row>
    <row r="11" spans="2:18" s="40" customFormat="1" ht="18" customHeight="1" x14ac:dyDescent="0.25">
      <c r="B11" s="137" t="s">
        <v>47</v>
      </c>
      <c r="C11" s="69" t="s">
        <v>32</v>
      </c>
      <c r="D11" s="42" t="s">
        <v>6</v>
      </c>
      <c r="E11" s="50" t="s">
        <v>103</v>
      </c>
      <c r="F11" s="50" t="s">
        <v>103</v>
      </c>
      <c r="G11" s="19">
        <v>1</v>
      </c>
      <c r="H11" s="2">
        <v>0</v>
      </c>
      <c r="I11" s="3">
        <v>0</v>
      </c>
      <c r="J11" s="3">
        <v>0</v>
      </c>
      <c r="K11" s="3">
        <v>0</v>
      </c>
      <c r="L11" s="1">
        <v>1</v>
      </c>
      <c r="M11" s="2">
        <v>0</v>
      </c>
      <c r="N11" s="3">
        <v>0</v>
      </c>
      <c r="O11" s="3">
        <v>0</v>
      </c>
      <c r="P11" s="3">
        <v>0</v>
      </c>
      <c r="Q11" s="1">
        <v>0</v>
      </c>
      <c r="R11" s="4">
        <f t="shared" si="0"/>
        <v>1</v>
      </c>
    </row>
    <row r="12" spans="2:18" s="40" customFormat="1" ht="22.5" x14ac:dyDescent="0.25">
      <c r="B12" s="137"/>
      <c r="C12" s="70" t="s">
        <v>33</v>
      </c>
      <c r="D12" s="52" t="s">
        <v>6</v>
      </c>
      <c r="E12" s="60" t="s">
        <v>103</v>
      </c>
      <c r="F12" s="60" t="s">
        <v>103</v>
      </c>
      <c r="G12" s="20">
        <v>9</v>
      </c>
      <c r="H12" s="10">
        <v>0</v>
      </c>
      <c r="I12" s="11">
        <v>0</v>
      </c>
      <c r="J12" s="11">
        <v>0</v>
      </c>
      <c r="K12" s="11">
        <v>0</v>
      </c>
      <c r="L12" s="9">
        <v>5</v>
      </c>
      <c r="M12" s="10">
        <v>7</v>
      </c>
      <c r="N12" s="11">
        <v>0</v>
      </c>
      <c r="O12" s="11">
        <v>0</v>
      </c>
      <c r="P12" s="11">
        <v>0</v>
      </c>
      <c r="Q12" s="9">
        <v>0</v>
      </c>
      <c r="R12" s="12">
        <f t="shared" si="0"/>
        <v>12</v>
      </c>
    </row>
    <row r="13" spans="2:18" s="40" customFormat="1" ht="22.5" x14ac:dyDescent="0.25">
      <c r="B13" s="137"/>
      <c r="C13" s="70" t="s">
        <v>34</v>
      </c>
      <c r="D13" s="52" t="s">
        <v>6</v>
      </c>
      <c r="E13" s="60" t="s">
        <v>103</v>
      </c>
      <c r="F13" s="60" t="s">
        <v>103</v>
      </c>
      <c r="G13" s="20">
        <v>9</v>
      </c>
      <c r="H13" s="10">
        <v>0</v>
      </c>
      <c r="I13" s="11">
        <v>0</v>
      </c>
      <c r="J13" s="11">
        <v>0</v>
      </c>
      <c r="K13" s="11">
        <v>0</v>
      </c>
      <c r="L13" s="9">
        <v>0</v>
      </c>
      <c r="M13" s="10">
        <v>1</v>
      </c>
      <c r="N13" s="11">
        <v>8</v>
      </c>
      <c r="O13" s="11">
        <v>0</v>
      </c>
      <c r="P13" s="11">
        <v>0</v>
      </c>
      <c r="Q13" s="9">
        <v>0</v>
      </c>
      <c r="R13" s="12">
        <f t="shared" si="0"/>
        <v>9</v>
      </c>
    </row>
    <row r="14" spans="2:18" s="40" customFormat="1" ht="22.5" x14ac:dyDescent="0.25">
      <c r="B14" s="137"/>
      <c r="C14" s="70" t="s">
        <v>35</v>
      </c>
      <c r="D14" s="52" t="s">
        <v>6</v>
      </c>
      <c r="E14" s="60" t="s">
        <v>103</v>
      </c>
      <c r="F14" s="60" t="s">
        <v>103</v>
      </c>
      <c r="G14" s="20">
        <v>9</v>
      </c>
      <c r="H14" s="10">
        <v>0</v>
      </c>
      <c r="I14" s="11">
        <v>0</v>
      </c>
      <c r="J14" s="11">
        <v>0</v>
      </c>
      <c r="K14" s="11">
        <v>0</v>
      </c>
      <c r="L14" s="9">
        <v>0</v>
      </c>
      <c r="M14" s="10">
        <v>0</v>
      </c>
      <c r="N14" s="11">
        <v>0</v>
      </c>
      <c r="O14" s="11">
        <v>8</v>
      </c>
      <c r="P14" s="11">
        <v>2</v>
      </c>
      <c r="Q14" s="9">
        <v>0</v>
      </c>
      <c r="R14" s="12">
        <f t="shared" si="0"/>
        <v>10</v>
      </c>
    </row>
    <row r="15" spans="2:18" s="40" customFormat="1" ht="23.25" thickBot="1" x14ac:dyDescent="0.3">
      <c r="B15" s="137"/>
      <c r="C15" s="55" t="s">
        <v>36</v>
      </c>
      <c r="D15" s="52" t="s">
        <v>6</v>
      </c>
      <c r="E15" s="60" t="s">
        <v>103</v>
      </c>
      <c r="F15" s="60" t="s">
        <v>103</v>
      </c>
      <c r="G15" s="20">
        <v>1</v>
      </c>
      <c r="H15" s="10">
        <v>0</v>
      </c>
      <c r="I15" s="11">
        <v>0</v>
      </c>
      <c r="J15" s="11">
        <v>0</v>
      </c>
      <c r="K15" s="11">
        <v>0</v>
      </c>
      <c r="L15" s="9">
        <v>0</v>
      </c>
      <c r="M15" s="10">
        <v>0</v>
      </c>
      <c r="N15" s="11">
        <v>0</v>
      </c>
      <c r="O15" s="11">
        <v>0</v>
      </c>
      <c r="P15" s="11">
        <v>2</v>
      </c>
      <c r="Q15" s="9">
        <v>0</v>
      </c>
      <c r="R15" s="12">
        <f t="shared" si="0"/>
        <v>2</v>
      </c>
    </row>
    <row r="16" spans="2:18" s="40" customFormat="1" ht="22.5" x14ac:dyDescent="0.25">
      <c r="B16" s="157" t="s">
        <v>67</v>
      </c>
      <c r="C16" s="49" t="s">
        <v>121</v>
      </c>
      <c r="D16" s="71" t="s">
        <v>6</v>
      </c>
      <c r="E16" s="72" t="s">
        <v>190</v>
      </c>
      <c r="F16" s="72" t="s">
        <v>190</v>
      </c>
      <c r="G16" s="19">
        <v>7</v>
      </c>
      <c r="H16" s="2">
        <v>0</v>
      </c>
      <c r="I16" s="3">
        <v>0</v>
      </c>
      <c r="J16" s="3">
        <v>0</v>
      </c>
      <c r="K16" s="3">
        <v>0</v>
      </c>
      <c r="L16" s="1">
        <v>0</v>
      </c>
      <c r="M16" s="2">
        <v>0</v>
      </c>
      <c r="N16" s="3">
        <v>0</v>
      </c>
      <c r="O16" s="3">
        <v>0</v>
      </c>
      <c r="P16" s="3">
        <v>6</v>
      </c>
      <c r="Q16" s="1">
        <v>1</v>
      </c>
      <c r="R16" s="4">
        <f t="shared" si="0"/>
        <v>7</v>
      </c>
    </row>
    <row r="17" spans="2:18" s="40" customFormat="1" ht="23.25" thickBot="1" x14ac:dyDescent="0.3">
      <c r="B17" s="158"/>
      <c r="C17" s="73" t="s">
        <v>122</v>
      </c>
      <c r="D17" s="74" t="s">
        <v>6</v>
      </c>
      <c r="E17" s="75" t="s">
        <v>190</v>
      </c>
      <c r="F17" s="75" t="s">
        <v>190</v>
      </c>
      <c r="G17" s="21">
        <v>7</v>
      </c>
      <c r="H17" s="6">
        <v>0</v>
      </c>
      <c r="I17" s="7">
        <v>0</v>
      </c>
      <c r="J17" s="7">
        <v>0</v>
      </c>
      <c r="K17" s="7">
        <v>0</v>
      </c>
      <c r="L17" s="5">
        <v>0</v>
      </c>
      <c r="M17" s="6">
        <v>0</v>
      </c>
      <c r="N17" s="7">
        <v>0</v>
      </c>
      <c r="O17" s="7">
        <v>0</v>
      </c>
      <c r="P17" s="7">
        <v>0</v>
      </c>
      <c r="Q17" s="5">
        <v>7</v>
      </c>
      <c r="R17" s="8">
        <f t="shared" si="0"/>
        <v>7</v>
      </c>
    </row>
    <row r="18" spans="2:18" s="40" customFormat="1" ht="11.25" x14ac:dyDescent="0.25">
      <c r="B18" s="141" t="s">
        <v>3</v>
      </c>
      <c r="C18" s="142"/>
      <c r="D18" s="142"/>
      <c r="E18" s="142"/>
      <c r="F18" s="155"/>
      <c r="G18" s="13">
        <f>SUM(G4:G17)</f>
        <v>80</v>
      </c>
      <c r="H18" s="14">
        <f t="shared" ref="H18:Q18" si="1">G18-$G$18/10</f>
        <v>72</v>
      </c>
      <c r="I18" s="15">
        <f t="shared" si="1"/>
        <v>64</v>
      </c>
      <c r="J18" s="15">
        <f t="shared" si="1"/>
        <v>56</v>
      </c>
      <c r="K18" s="15">
        <f t="shared" si="1"/>
        <v>48</v>
      </c>
      <c r="L18" s="15">
        <f t="shared" si="1"/>
        <v>40</v>
      </c>
      <c r="M18" s="14">
        <f t="shared" si="1"/>
        <v>32</v>
      </c>
      <c r="N18" s="15">
        <f t="shared" si="1"/>
        <v>24</v>
      </c>
      <c r="O18" s="15">
        <f t="shared" si="1"/>
        <v>16</v>
      </c>
      <c r="P18" s="15">
        <f t="shared" si="1"/>
        <v>8</v>
      </c>
      <c r="Q18" s="16">
        <f t="shared" si="1"/>
        <v>0</v>
      </c>
      <c r="R18" s="17"/>
    </row>
    <row r="19" spans="2:18" s="40" customFormat="1" ht="12" thickBot="1" x14ac:dyDescent="0.3">
      <c r="B19" s="143" t="s">
        <v>4</v>
      </c>
      <c r="C19" s="144"/>
      <c r="D19" s="144"/>
      <c r="E19" s="144"/>
      <c r="F19" s="156"/>
      <c r="G19" s="18">
        <f>SUM(G4:G17)</f>
        <v>80</v>
      </c>
      <c r="H19" s="6">
        <f t="shared" ref="H19:Q19" si="2">G19-(SUM(H4:H17))</f>
        <v>72</v>
      </c>
      <c r="I19" s="7">
        <f t="shared" si="2"/>
        <v>63</v>
      </c>
      <c r="J19" s="7">
        <f t="shared" si="2"/>
        <v>55</v>
      </c>
      <c r="K19" s="7">
        <f t="shared" si="2"/>
        <v>47</v>
      </c>
      <c r="L19" s="7">
        <f t="shared" si="2"/>
        <v>39</v>
      </c>
      <c r="M19" s="6">
        <f t="shared" si="2"/>
        <v>31</v>
      </c>
      <c r="N19" s="7">
        <f t="shared" si="2"/>
        <v>23</v>
      </c>
      <c r="O19" s="7">
        <f t="shared" si="2"/>
        <v>15</v>
      </c>
      <c r="P19" s="7">
        <f t="shared" si="2"/>
        <v>5</v>
      </c>
      <c r="Q19" s="5">
        <f t="shared" si="2"/>
        <v>-3</v>
      </c>
      <c r="R19" s="17"/>
    </row>
  </sheetData>
  <mergeCells count="10">
    <mergeCell ref="B18:F18"/>
    <mergeCell ref="B19:F19"/>
    <mergeCell ref="B16:B17"/>
    <mergeCell ref="B11:B15"/>
    <mergeCell ref="B6:B10"/>
    <mergeCell ref="C1:H1"/>
    <mergeCell ref="C2:G2"/>
    <mergeCell ref="H2:L2"/>
    <mergeCell ref="M2:Q2"/>
    <mergeCell ref="B4:B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W19"/>
  <sheetViews>
    <sheetView zoomScaleNormal="100" workbookViewId="0">
      <selection activeCell="A13" sqref="A13"/>
    </sheetView>
  </sheetViews>
  <sheetFormatPr defaultColWidth="11" defaultRowHeight="15.75" x14ac:dyDescent="0.25"/>
  <cols>
    <col min="1" max="1" width="11" style="29"/>
    <col min="2" max="2" width="25.375" style="27" bestFit="1" customWidth="1"/>
    <col min="3" max="3" width="23.125" style="27" customWidth="1"/>
    <col min="4" max="4" width="5.25" style="27" bestFit="1" customWidth="1"/>
    <col min="5" max="6" width="21.37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23" ht="16.5" thickBot="1" x14ac:dyDescent="0.3">
      <c r="C1" s="151"/>
      <c r="D1" s="151"/>
      <c r="E1" s="151"/>
      <c r="F1" s="151"/>
      <c r="G1" s="151"/>
      <c r="H1" s="151"/>
    </row>
    <row r="2" spans="2:23" ht="16.5" thickBot="1" x14ac:dyDescent="0.3">
      <c r="B2" s="30" t="s">
        <v>56</v>
      </c>
      <c r="C2" s="149" t="s">
        <v>49</v>
      </c>
      <c r="D2" s="149"/>
      <c r="E2" s="149"/>
      <c r="F2" s="149"/>
      <c r="G2" s="150"/>
      <c r="H2" s="154" t="s">
        <v>7</v>
      </c>
      <c r="I2" s="149"/>
      <c r="J2" s="149"/>
      <c r="K2" s="149"/>
      <c r="L2" s="150"/>
      <c r="M2" s="146" t="s">
        <v>8</v>
      </c>
      <c r="N2" s="147"/>
      <c r="O2" s="147"/>
      <c r="P2" s="147"/>
      <c r="Q2" s="148"/>
    </row>
    <row r="3" spans="2:23" s="40" customFormat="1" ht="54" customHeight="1" thickBot="1" x14ac:dyDescent="0.3">
      <c r="B3" s="31" t="s">
        <v>2</v>
      </c>
      <c r="C3" s="32" t="s">
        <v>0</v>
      </c>
      <c r="D3" s="32" t="s">
        <v>17</v>
      </c>
      <c r="E3" s="33" t="s">
        <v>20</v>
      </c>
      <c r="F3" s="33" t="s">
        <v>21</v>
      </c>
      <c r="G3" s="34" t="s">
        <v>1</v>
      </c>
      <c r="H3" s="35" t="s">
        <v>9</v>
      </c>
      <c r="I3" s="36" t="s">
        <v>10</v>
      </c>
      <c r="J3" s="36" t="s">
        <v>11</v>
      </c>
      <c r="K3" s="36" t="s">
        <v>12</v>
      </c>
      <c r="L3" s="37" t="s">
        <v>13</v>
      </c>
      <c r="M3" s="35" t="s">
        <v>9</v>
      </c>
      <c r="N3" s="36" t="s">
        <v>10</v>
      </c>
      <c r="O3" s="36" t="s">
        <v>11</v>
      </c>
      <c r="P3" s="36" t="s">
        <v>12</v>
      </c>
      <c r="Q3" s="37" t="s">
        <v>13</v>
      </c>
      <c r="R3" s="64" t="s">
        <v>5</v>
      </c>
    </row>
    <row r="4" spans="2:23" s="40" customFormat="1" ht="11.25" x14ac:dyDescent="0.25">
      <c r="B4" s="152" t="s">
        <v>18</v>
      </c>
      <c r="C4" s="65" t="s">
        <v>24</v>
      </c>
      <c r="D4" s="42" t="s">
        <v>6</v>
      </c>
      <c r="E4" s="43" t="s">
        <v>26</v>
      </c>
      <c r="F4" s="44" t="s">
        <v>26</v>
      </c>
      <c r="G4" s="1">
        <v>4</v>
      </c>
      <c r="H4" s="2">
        <v>4</v>
      </c>
      <c r="I4" s="3">
        <v>0</v>
      </c>
      <c r="J4" s="3">
        <v>0</v>
      </c>
      <c r="K4" s="3">
        <v>0</v>
      </c>
      <c r="L4" s="1">
        <v>0</v>
      </c>
      <c r="M4" s="2">
        <v>0</v>
      </c>
      <c r="N4" s="3">
        <v>0</v>
      </c>
      <c r="O4" s="3">
        <v>0</v>
      </c>
      <c r="P4" s="3">
        <v>0</v>
      </c>
      <c r="Q4" s="1">
        <v>0</v>
      </c>
      <c r="R4" s="4">
        <f>SUM(H4:Q4)</f>
        <v>4</v>
      </c>
    </row>
    <row r="5" spans="2:23" s="40" customFormat="1" ht="12" thickBot="1" x14ac:dyDescent="0.3">
      <c r="B5" s="153"/>
      <c r="C5" s="66" t="s">
        <v>25</v>
      </c>
      <c r="D5" s="46" t="s">
        <v>6</v>
      </c>
      <c r="E5" s="47" t="s">
        <v>26</v>
      </c>
      <c r="F5" s="48" t="s">
        <v>103</v>
      </c>
      <c r="G5" s="5">
        <v>4</v>
      </c>
      <c r="H5" s="6">
        <v>4</v>
      </c>
      <c r="I5" s="7">
        <v>0</v>
      </c>
      <c r="J5" s="7">
        <v>0</v>
      </c>
      <c r="K5" s="7">
        <v>0</v>
      </c>
      <c r="L5" s="5">
        <v>0</v>
      </c>
      <c r="M5" s="6">
        <v>0</v>
      </c>
      <c r="N5" s="7">
        <v>0</v>
      </c>
      <c r="O5" s="7">
        <v>0</v>
      </c>
      <c r="P5" s="7">
        <v>0</v>
      </c>
      <c r="Q5" s="5">
        <v>0</v>
      </c>
      <c r="R5" s="8">
        <f t="shared" ref="R5:R17" si="0">SUM(H5:Q5)</f>
        <v>4</v>
      </c>
    </row>
    <row r="6" spans="2:23" s="40" customFormat="1" ht="18" customHeight="1" x14ac:dyDescent="0.25">
      <c r="B6" s="160" t="s">
        <v>127</v>
      </c>
      <c r="C6" s="76" t="s">
        <v>31</v>
      </c>
      <c r="D6" s="42" t="s">
        <v>6</v>
      </c>
      <c r="E6" s="43" t="s">
        <v>187</v>
      </c>
      <c r="F6" s="44" t="s">
        <v>187</v>
      </c>
      <c r="G6" s="1">
        <v>2</v>
      </c>
      <c r="H6" s="2">
        <v>0</v>
      </c>
      <c r="I6" s="3">
        <v>1</v>
      </c>
      <c r="J6" s="3">
        <v>0</v>
      </c>
      <c r="K6" s="3">
        <v>0</v>
      </c>
      <c r="L6" s="1">
        <v>0</v>
      </c>
      <c r="M6" s="2">
        <v>0</v>
      </c>
      <c r="N6" s="3">
        <v>0</v>
      </c>
      <c r="O6" s="3">
        <v>0</v>
      </c>
      <c r="P6" s="3">
        <v>0</v>
      </c>
      <c r="Q6" s="1">
        <v>0</v>
      </c>
      <c r="R6" s="4">
        <f t="shared" si="0"/>
        <v>1</v>
      </c>
    </row>
    <row r="7" spans="2:23" s="40" customFormat="1" ht="22.5" x14ac:dyDescent="0.25">
      <c r="B7" s="161"/>
      <c r="C7" s="70" t="s">
        <v>128</v>
      </c>
      <c r="D7" s="52" t="s">
        <v>6</v>
      </c>
      <c r="E7" s="60" t="s">
        <v>187</v>
      </c>
      <c r="F7" s="54" t="s">
        <v>187</v>
      </c>
      <c r="G7" s="9">
        <v>9</v>
      </c>
      <c r="H7" s="10">
        <v>0</v>
      </c>
      <c r="I7" s="11">
        <v>6</v>
      </c>
      <c r="J7" s="11">
        <v>4</v>
      </c>
      <c r="K7" s="11">
        <v>0</v>
      </c>
      <c r="L7" s="9">
        <v>0</v>
      </c>
      <c r="M7" s="10">
        <v>0</v>
      </c>
      <c r="N7" s="11">
        <v>0</v>
      </c>
      <c r="O7" s="11">
        <v>0</v>
      </c>
      <c r="P7" s="11">
        <v>0</v>
      </c>
      <c r="Q7" s="9">
        <v>1</v>
      </c>
      <c r="R7" s="12">
        <f t="shared" si="0"/>
        <v>11</v>
      </c>
    </row>
    <row r="8" spans="2:23" s="40" customFormat="1" ht="22.5" x14ac:dyDescent="0.25">
      <c r="B8" s="161"/>
      <c r="C8" s="51" t="s">
        <v>129</v>
      </c>
      <c r="D8" s="52" t="s">
        <v>6</v>
      </c>
      <c r="E8" s="60" t="s">
        <v>187</v>
      </c>
      <c r="F8" s="54" t="s">
        <v>187</v>
      </c>
      <c r="G8" s="9">
        <v>9</v>
      </c>
      <c r="H8" s="10">
        <v>0</v>
      </c>
      <c r="I8" s="11">
        <v>0</v>
      </c>
      <c r="J8" s="11">
        <v>5</v>
      </c>
      <c r="K8" s="11">
        <v>4</v>
      </c>
      <c r="L8" s="9">
        <v>0</v>
      </c>
      <c r="M8" s="10">
        <v>0</v>
      </c>
      <c r="N8" s="11">
        <v>0</v>
      </c>
      <c r="O8" s="11">
        <v>0</v>
      </c>
      <c r="P8" s="11">
        <v>0</v>
      </c>
      <c r="Q8" s="9">
        <v>0</v>
      </c>
      <c r="R8" s="12">
        <f t="shared" si="0"/>
        <v>9</v>
      </c>
    </row>
    <row r="9" spans="2:23" s="40" customFormat="1" ht="22.5" x14ac:dyDescent="0.25">
      <c r="B9" s="161"/>
      <c r="C9" s="51" t="s">
        <v>130</v>
      </c>
      <c r="D9" s="52" t="s">
        <v>6</v>
      </c>
      <c r="E9" s="60" t="s">
        <v>187</v>
      </c>
      <c r="F9" s="54" t="s">
        <v>187</v>
      </c>
      <c r="G9" s="9">
        <v>9</v>
      </c>
      <c r="H9" s="10">
        <v>0</v>
      </c>
      <c r="I9" s="11">
        <v>0</v>
      </c>
      <c r="J9" s="11">
        <v>0</v>
      </c>
      <c r="K9" s="11">
        <v>4</v>
      </c>
      <c r="L9" s="9">
        <v>5</v>
      </c>
      <c r="M9" s="10">
        <v>0</v>
      </c>
      <c r="N9" s="11">
        <v>0</v>
      </c>
      <c r="O9" s="11">
        <v>0</v>
      </c>
      <c r="P9" s="11">
        <v>0</v>
      </c>
      <c r="Q9" s="9">
        <v>0</v>
      </c>
      <c r="R9" s="12">
        <f t="shared" si="0"/>
        <v>9</v>
      </c>
    </row>
    <row r="10" spans="2:23" s="40" customFormat="1" ht="12" thickBot="1" x14ac:dyDescent="0.3">
      <c r="B10" s="162"/>
      <c r="C10" s="68" t="s">
        <v>131</v>
      </c>
      <c r="D10" s="52" t="s">
        <v>6</v>
      </c>
      <c r="E10" s="60" t="s">
        <v>187</v>
      </c>
      <c r="F10" s="54" t="s">
        <v>187</v>
      </c>
      <c r="G10" s="9">
        <v>4</v>
      </c>
      <c r="H10" s="10">
        <v>0</v>
      </c>
      <c r="I10" s="11">
        <v>0</v>
      </c>
      <c r="J10" s="11">
        <v>0</v>
      </c>
      <c r="K10" s="11">
        <v>0</v>
      </c>
      <c r="L10" s="9">
        <v>3</v>
      </c>
      <c r="M10" s="10">
        <v>1</v>
      </c>
      <c r="N10" s="11">
        <v>0</v>
      </c>
      <c r="O10" s="11">
        <v>0</v>
      </c>
      <c r="P10" s="11">
        <v>0</v>
      </c>
      <c r="Q10" s="9">
        <v>0</v>
      </c>
      <c r="R10" s="12">
        <f t="shared" si="0"/>
        <v>4</v>
      </c>
    </row>
    <row r="11" spans="2:23" s="40" customFormat="1" ht="11.25" x14ac:dyDescent="0.25">
      <c r="B11" s="152" t="s">
        <v>123</v>
      </c>
      <c r="C11" s="67" t="s">
        <v>32</v>
      </c>
      <c r="D11" s="42" t="s">
        <v>6</v>
      </c>
      <c r="E11" s="43" t="s">
        <v>187</v>
      </c>
      <c r="F11" s="44" t="s">
        <v>187</v>
      </c>
      <c r="G11" s="1">
        <v>2</v>
      </c>
      <c r="H11" s="2">
        <v>0</v>
      </c>
      <c r="I11" s="3">
        <v>0</v>
      </c>
      <c r="J11" s="3">
        <v>0</v>
      </c>
      <c r="K11" s="3">
        <v>0</v>
      </c>
      <c r="L11" s="1">
        <v>0</v>
      </c>
      <c r="M11" s="2">
        <v>2</v>
      </c>
      <c r="N11" s="3">
        <v>0</v>
      </c>
      <c r="O11" s="3">
        <v>0</v>
      </c>
      <c r="P11" s="3">
        <v>0</v>
      </c>
      <c r="Q11" s="1">
        <v>0</v>
      </c>
      <c r="R11" s="4">
        <f t="shared" si="0"/>
        <v>2</v>
      </c>
    </row>
    <row r="12" spans="2:23" s="40" customFormat="1" ht="23.25" customHeight="1" x14ac:dyDescent="0.25">
      <c r="B12" s="159"/>
      <c r="C12" s="51" t="s">
        <v>42</v>
      </c>
      <c r="D12" s="77" t="s">
        <v>6</v>
      </c>
      <c r="E12" s="78" t="s">
        <v>187</v>
      </c>
      <c r="F12" s="79" t="s">
        <v>187</v>
      </c>
      <c r="G12" s="20">
        <v>9</v>
      </c>
      <c r="H12" s="10">
        <v>0</v>
      </c>
      <c r="I12" s="11">
        <v>0</v>
      </c>
      <c r="J12" s="11">
        <v>0</v>
      </c>
      <c r="K12" s="11">
        <v>0</v>
      </c>
      <c r="L12" s="9">
        <v>0</v>
      </c>
      <c r="M12" s="10">
        <v>5</v>
      </c>
      <c r="N12" s="11">
        <v>4</v>
      </c>
      <c r="O12" s="11">
        <v>0</v>
      </c>
      <c r="P12" s="11">
        <v>0</v>
      </c>
      <c r="Q12" s="9">
        <v>0</v>
      </c>
      <c r="R12" s="12">
        <f t="shared" si="0"/>
        <v>9</v>
      </c>
    </row>
    <row r="13" spans="2:23" s="40" customFormat="1" ht="22.5" x14ac:dyDescent="0.25">
      <c r="B13" s="159"/>
      <c r="C13" s="51" t="s">
        <v>43</v>
      </c>
      <c r="D13" s="77" t="s">
        <v>6</v>
      </c>
      <c r="E13" s="78" t="s">
        <v>187</v>
      </c>
      <c r="F13" s="79" t="s">
        <v>187</v>
      </c>
      <c r="G13" s="9">
        <v>9</v>
      </c>
      <c r="H13" s="10">
        <v>0</v>
      </c>
      <c r="I13" s="11">
        <v>0</v>
      </c>
      <c r="J13" s="11">
        <v>0</v>
      </c>
      <c r="K13" s="11">
        <v>0</v>
      </c>
      <c r="L13" s="9">
        <v>0</v>
      </c>
      <c r="M13" s="10">
        <v>0</v>
      </c>
      <c r="N13" s="11">
        <v>4</v>
      </c>
      <c r="O13" s="11">
        <v>5</v>
      </c>
      <c r="P13" s="11">
        <v>0</v>
      </c>
      <c r="Q13" s="9">
        <v>0</v>
      </c>
      <c r="R13" s="12">
        <f t="shared" si="0"/>
        <v>9</v>
      </c>
      <c r="S13" s="62"/>
      <c r="V13" s="62"/>
      <c r="W13" s="62"/>
    </row>
    <row r="14" spans="2:23" s="40" customFormat="1" ht="22.5" x14ac:dyDescent="0.25">
      <c r="B14" s="159"/>
      <c r="C14" s="51" t="s">
        <v>44</v>
      </c>
      <c r="D14" s="80" t="s">
        <v>6</v>
      </c>
      <c r="E14" s="78" t="s">
        <v>187</v>
      </c>
      <c r="F14" s="79" t="s">
        <v>187</v>
      </c>
      <c r="G14" s="9">
        <v>9</v>
      </c>
      <c r="H14" s="10">
        <v>0</v>
      </c>
      <c r="I14" s="11">
        <v>0</v>
      </c>
      <c r="J14" s="11">
        <v>0</v>
      </c>
      <c r="K14" s="11">
        <v>0</v>
      </c>
      <c r="L14" s="9">
        <v>0</v>
      </c>
      <c r="M14" s="10">
        <v>0</v>
      </c>
      <c r="N14" s="11">
        <v>0</v>
      </c>
      <c r="O14" s="11">
        <v>3</v>
      </c>
      <c r="P14" s="11">
        <v>6</v>
      </c>
      <c r="Q14" s="9">
        <v>0</v>
      </c>
      <c r="R14" s="12">
        <f t="shared" si="0"/>
        <v>9</v>
      </c>
    </row>
    <row r="15" spans="2:23" s="40" customFormat="1" ht="23.25" thickBot="1" x14ac:dyDescent="0.3">
      <c r="B15" s="159"/>
      <c r="C15" s="81" t="s">
        <v>45</v>
      </c>
      <c r="D15" s="82" t="s">
        <v>6</v>
      </c>
      <c r="E15" s="78" t="s">
        <v>187</v>
      </c>
      <c r="F15" s="79" t="s">
        <v>187</v>
      </c>
      <c r="G15" s="5">
        <v>4</v>
      </c>
      <c r="H15" s="6">
        <v>0</v>
      </c>
      <c r="I15" s="7">
        <v>0</v>
      </c>
      <c r="J15" s="7">
        <v>0</v>
      </c>
      <c r="K15" s="7">
        <v>0</v>
      </c>
      <c r="L15" s="5">
        <v>0</v>
      </c>
      <c r="M15" s="6">
        <v>0</v>
      </c>
      <c r="N15" s="7">
        <v>0</v>
      </c>
      <c r="O15" s="7">
        <v>0</v>
      </c>
      <c r="P15" s="7">
        <v>2</v>
      </c>
      <c r="Q15" s="5">
        <v>2</v>
      </c>
      <c r="R15" s="8">
        <f t="shared" si="0"/>
        <v>4</v>
      </c>
    </row>
    <row r="16" spans="2:23" s="40" customFormat="1" ht="11.25" x14ac:dyDescent="0.25">
      <c r="B16" s="157" t="s">
        <v>67</v>
      </c>
      <c r="C16" s="49" t="s">
        <v>142</v>
      </c>
      <c r="D16" s="71" t="s">
        <v>6</v>
      </c>
      <c r="E16" s="72" t="s">
        <v>191</v>
      </c>
      <c r="F16" s="83" t="s">
        <v>190</v>
      </c>
      <c r="G16" s="1">
        <v>5</v>
      </c>
      <c r="H16" s="2">
        <v>0</v>
      </c>
      <c r="I16" s="3">
        <v>0</v>
      </c>
      <c r="J16" s="3">
        <v>0</v>
      </c>
      <c r="K16" s="3">
        <v>0</v>
      </c>
      <c r="L16" s="1">
        <v>0</v>
      </c>
      <c r="M16" s="2">
        <v>0</v>
      </c>
      <c r="N16" s="3">
        <v>0</v>
      </c>
      <c r="O16" s="3">
        <v>0</v>
      </c>
      <c r="P16" s="3">
        <v>0</v>
      </c>
      <c r="Q16" s="1">
        <v>6</v>
      </c>
      <c r="R16" s="4">
        <f t="shared" si="0"/>
        <v>6</v>
      </c>
    </row>
    <row r="17" spans="2:18" s="40" customFormat="1" ht="23.25" thickBot="1" x14ac:dyDescent="0.3">
      <c r="B17" s="158"/>
      <c r="C17" s="73" t="s">
        <v>185</v>
      </c>
      <c r="D17" s="74" t="s">
        <v>6</v>
      </c>
      <c r="E17" s="75" t="s">
        <v>191</v>
      </c>
      <c r="F17" s="84" t="s">
        <v>191</v>
      </c>
      <c r="G17" s="5">
        <v>1</v>
      </c>
      <c r="H17" s="6">
        <v>0</v>
      </c>
      <c r="I17" s="7">
        <v>0</v>
      </c>
      <c r="J17" s="7">
        <v>0</v>
      </c>
      <c r="K17" s="7">
        <v>0</v>
      </c>
      <c r="L17" s="5">
        <v>0</v>
      </c>
      <c r="M17" s="6">
        <v>0</v>
      </c>
      <c r="N17" s="7">
        <v>0</v>
      </c>
      <c r="O17" s="7">
        <v>0</v>
      </c>
      <c r="P17" s="7">
        <v>0</v>
      </c>
      <c r="Q17" s="5">
        <v>2</v>
      </c>
      <c r="R17" s="8">
        <f t="shared" si="0"/>
        <v>2</v>
      </c>
    </row>
    <row r="18" spans="2:18" s="40" customFormat="1" ht="11.25" x14ac:dyDescent="0.25">
      <c r="B18" s="141" t="s">
        <v>3</v>
      </c>
      <c r="C18" s="142"/>
      <c r="D18" s="142"/>
      <c r="E18" s="142"/>
      <c r="F18" s="155"/>
      <c r="G18" s="13">
        <f>SUM(G4:G17)</f>
        <v>80</v>
      </c>
      <c r="H18" s="14">
        <f t="shared" ref="H18:Q18" si="1">G18-$G$18/10</f>
        <v>72</v>
      </c>
      <c r="I18" s="15">
        <f t="shared" si="1"/>
        <v>64</v>
      </c>
      <c r="J18" s="15">
        <f t="shared" si="1"/>
        <v>56</v>
      </c>
      <c r="K18" s="15">
        <f t="shared" si="1"/>
        <v>48</v>
      </c>
      <c r="L18" s="15">
        <f t="shared" si="1"/>
        <v>40</v>
      </c>
      <c r="M18" s="14">
        <f t="shared" si="1"/>
        <v>32</v>
      </c>
      <c r="N18" s="15">
        <f t="shared" si="1"/>
        <v>24</v>
      </c>
      <c r="O18" s="15">
        <f t="shared" si="1"/>
        <v>16</v>
      </c>
      <c r="P18" s="15">
        <f t="shared" si="1"/>
        <v>8</v>
      </c>
      <c r="Q18" s="16">
        <f t="shared" si="1"/>
        <v>0</v>
      </c>
      <c r="R18" s="17"/>
    </row>
    <row r="19" spans="2:18" s="40" customFormat="1" ht="12" thickBot="1" x14ac:dyDescent="0.3">
      <c r="B19" s="143" t="s">
        <v>4</v>
      </c>
      <c r="C19" s="144"/>
      <c r="D19" s="144"/>
      <c r="E19" s="144"/>
      <c r="F19" s="156"/>
      <c r="G19" s="18">
        <f>SUM(G4:G17)</f>
        <v>80</v>
      </c>
      <c r="H19" s="6">
        <f t="shared" ref="H19:Q19" si="2">G19-(SUM(H4:H17))</f>
        <v>72</v>
      </c>
      <c r="I19" s="7">
        <f t="shared" si="2"/>
        <v>65</v>
      </c>
      <c r="J19" s="7">
        <f t="shared" si="2"/>
        <v>56</v>
      </c>
      <c r="K19" s="7">
        <f t="shared" si="2"/>
        <v>48</v>
      </c>
      <c r="L19" s="7">
        <f t="shared" si="2"/>
        <v>40</v>
      </c>
      <c r="M19" s="6">
        <f t="shared" si="2"/>
        <v>32</v>
      </c>
      <c r="N19" s="7">
        <f t="shared" si="2"/>
        <v>24</v>
      </c>
      <c r="O19" s="7">
        <f t="shared" si="2"/>
        <v>16</v>
      </c>
      <c r="P19" s="7">
        <f t="shared" si="2"/>
        <v>8</v>
      </c>
      <c r="Q19" s="5">
        <f t="shared" si="2"/>
        <v>-3</v>
      </c>
      <c r="R19" s="17"/>
    </row>
  </sheetData>
  <mergeCells count="10">
    <mergeCell ref="B16:B17"/>
    <mergeCell ref="B18:F18"/>
    <mergeCell ref="B19:F19"/>
    <mergeCell ref="B11:B15"/>
    <mergeCell ref="B6:B10"/>
    <mergeCell ref="C1:H1"/>
    <mergeCell ref="C2:G2"/>
    <mergeCell ref="H2:L2"/>
    <mergeCell ref="M2:Q2"/>
    <mergeCell ref="B4:B5"/>
  </mergeCells>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21"/>
  <sheetViews>
    <sheetView zoomScaleNormal="100" workbookViewId="0">
      <selection activeCell="F5" sqref="F5"/>
    </sheetView>
  </sheetViews>
  <sheetFormatPr defaultColWidth="11" defaultRowHeight="15.75" x14ac:dyDescent="0.25"/>
  <cols>
    <col min="1" max="1" width="11" style="29"/>
    <col min="2" max="2" width="10.375" style="27" customWidth="1"/>
    <col min="3" max="3" width="23.125" style="27" customWidth="1"/>
    <col min="4" max="4" width="5.25" style="27" bestFit="1" customWidth="1"/>
    <col min="5" max="5" width="21.625" style="29" bestFit="1" customWidth="1"/>
    <col min="6" max="6" width="21.37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23" ht="16.5" thickBot="1" x14ac:dyDescent="0.3">
      <c r="C1" s="151"/>
      <c r="D1" s="151"/>
      <c r="E1" s="151"/>
      <c r="F1" s="151"/>
      <c r="G1" s="151"/>
      <c r="H1" s="151"/>
    </row>
    <row r="2" spans="2:23" ht="16.5" thickBot="1" x14ac:dyDescent="0.3">
      <c r="B2" s="30" t="s">
        <v>57</v>
      </c>
      <c r="C2" s="149" t="s">
        <v>50</v>
      </c>
      <c r="D2" s="149"/>
      <c r="E2" s="149"/>
      <c r="F2" s="149"/>
      <c r="G2" s="150"/>
      <c r="H2" s="154" t="s">
        <v>7</v>
      </c>
      <c r="I2" s="149"/>
      <c r="J2" s="149"/>
      <c r="K2" s="149"/>
      <c r="L2" s="150"/>
      <c r="M2" s="146" t="s">
        <v>8</v>
      </c>
      <c r="N2" s="147"/>
      <c r="O2" s="147"/>
      <c r="P2" s="147"/>
      <c r="Q2" s="148"/>
    </row>
    <row r="3" spans="2:23" s="40" customFormat="1" ht="54" customHeight="1" thickBot="1" x14ac:dyDescent="0.3">
      <c r="B3" s="31" t="s">
        <v>2</v>
      </c>
      <c r="C3" s="32" t="s">
        <v>0</v>
      </c>
      <c r="D3" s="32" t="s">
        <v>17</v>
      </c>
      <c r="E3" s="33" t="s">
        <v>20</v>
      </c>
      <c r="F3" s="33" t="s">
        <v>21</v>
      </c>
      <c r="G3" s="34" t="s">
        <v>1</v>
      </c>
      <c r="H3" s="35" t="s">
        <v>9</v>
      </c>
      <c r="I3" s="36" t="s">
        <v>10</v>
      </c>
      <c r="J3" s="36" t="s">
        <v>11</v>
      </c>
      <c r="K3" s="36" t="s">
        <v>12</v>
      </c>
      <c r="L3" s="37" t="s">
        <v>13</v>
      </c>
      <c r="M3" s="35" t="s">
        <v>9</v>
      </c>
      <c r="N3" s="36" t="s">
        <v>10</v>
      </c>
      <c r="O3" s="36" t="s">
        <v>11</v>
      </c>
      <c r="P3" s="36" t="s">
        <v>12</v>
      </c>
      <c r="Q3" s="37" t="s">
        <v>13</v>
      </c>
      <c r="R3" s="64" t="s">
        <v>5</v>
      </c>
    </row>
    <row r="4" spans="2:23" s="40" customFormat="1" ht="11.25" x14ac:dyDescent="0.25">
      <c r="B4" s="152" t="s">
        <v>18</v>
      </c>
      <c r="C4" s="65" t="s">
        <v>24</v>
      </c>
      <c r="D4" s="42" t="s">
        <v>6</v>
      </c>
      <c r="E4" s="43" t="s">
        <v>26</v>
      </c>
      <c r="F4" s="44" t="s">
        <v>26</v>
      </c>
      <c r="G4" s="1">
        <v>4</v>
      </c>
      <c r="H4" s="2">
        <v>4</v>
      </c>
      <c r="I4" s="3">
        <v>0</v>
      </c>
      <c r="J4" s="3">
        <v>0</v>
      </c>
      <c r="K4" s="3">
        <v>0</v>
      </c>
      <c r="L4" s="1">
        <v>0</v>
      </c>
      <c r="M4" s="2">
        <v>0</v>
      </c>
      <c r="N4" s="3">
        <v>0</v>
      </c>
      <c r="O4" s="3">
        <v>0</v>
      </c>
      <c r="P4" s="3">
        <v>0</v>
      </c>
      <c r="Q4" s="1">
        <v>0</v>
      </c>
      <c r="R4" s="4">
        <f>SUM(H4:Q4)</f>
        <v>4</v>
      </c>
    </row>
    <row r="5" spans="2:23" s="40" customFormat="1" ht="12" thickBot="1" x14ac:dyDescent="0.3">
      <c r="B5" s="153"/>
      <c r="C5" s="66" t="s">
        <v>25</v>
      </c>
      <c r="D5" s="46" t="s">
        <v>6</v>
      </c>
      <c r="E5" s="47" t="s">
        <v>26</v>
      </c>
      <c r="F5" s="48" t="s">
        <v>103</v>
      </c>
      <c r="G5" s="5">
        <v>4</v>
      </c>
      <c r="H5" s="6">
        <v>4</v>
      </c>
      <c r="I5" s="7">
        <v>0</v>
      </c>
      <c r="J5" s="7">
        <v>0</v>
      </c>
      <c r="K5" s="7">
        <v>0</v>
      </c>
      <c r="L5" s="5">
        <v>0</v>
      </c>
      <c r="M5" s="6">
        <v>0</v>
      </c>
      <c r="N5" s="7">
        <v>0</v>
      </c>
      <c r="O5" s="7">
        <v>0</v>
      </c>
      <c r="P5" s="7">
        <v>0</v>
      </c>
      <c r="Q5" s="5">
        <v>0</v>
      </c>
      <c r="R5" s="8">
        <f t="shared" ref="R5:R17" si="0">SUM(H5:Q5)</f>
        <v>4</v>
      </c>
    </row>
    <row r="6" spans="2:23" s="40" customFormat="1" ht="18" customHeight="1" x14ac:dyDescent="0.25">
      <c r="B6" s="152" t="s">
        <v>132</v>
      </c>
      <c r="C6" s="67" t="s">
        <v>31</v>
      </c>
      <c r="D6" s="42" t="s">
        <v>6</v>
      </c>
      <c r="E6" s="43" t="s">
        <v>187</v>
      </c>
      <c r="F6" s="44" t="s">
        <v>187</v>
      </c>
      <c r="G6" s="1">
        <v>1</v>
      </c>
      <c r="H6" s="2">
        <v>0</v>
      </c>
      <c r="I6" s="3">
        <v>1</v>
      </c>
      <c r="J6" s="3">
        <v>0</v>
      </c>
      <c r="K6" s="3">
        <v>0</v>
      </c>
      <c r="L6" s="1">
        <v>0</v>
      </c>
      <c r="M6" s="2">
        <v>0</v>
      </c>
      <c r="N6" s="3">
        <v>0</v>
      </c>
      <c r="O6" s="3">
        <v>0</v>
      </c>
      <c r="P6" s="3">
        <v>0</v>
      </c>
      <c r="Q6" s="1">
        <v>0</v>
      </c>
      <c r="R6" s="4">
        <f t="shared" si="0"/>
        <v>1</v>
      </c>
    </row>
    <row r="7" spans="2:23" s="40" customFormat="1" ht="22.5" x14ac:dyDescent="0.25">
      <c r="B7" s="159"/>
      <c r="C7" s="51" t="s">
        <v>133</v>
      </c>
      <c r="D7" s="52" t="s">
        <v>6</v>
      </c>
      <c r="E7" s="60" t="s">
        <v>187</v>
      </c>
      <c r="F7" s="54" t="s">
        <v>187</v>
      </c>
      <c r="G7" s="9">
        <v>9</v>
      </c>
      <c r="H7" s="10">
        <v>0</v>
      </c>
      <c r="I7" s="11">
        <v>7</v>
      </c>
      <c r="J7" s="11">
        <v>2</v>
      </c>
      <c r="K7" s="11">
        <v>0</v>
      </c>
      <c r="L7" s="9">
        <v>0</v>
      </c>
      <c r="M7" s="10">
        <v>0</v>
      </c>
      <c r="N7" s="11">
        <v>0</v>
      </c>
      <c r="O7" s="11">
        <v>0</v>
      </c>
      <c r="P7" s="11">
        <v>0</v>
      </c>
      <c r="Q7" s="9">
        <v>0</v>
      </c>
      <c r="R7" s="12">
        <f t="shared" si="0"/>
        <v>9</v>
      </c>
    </row>
    <row r="8" spans="2:23" s="40" customFormat="1" ht="22.5" x14ac:dyDescent="0.25">
      <c r="B8" s="159"/>
      <c r="C8" s="51" t="s">
        <v>134</v>
      </c>
      <c r="D8" s="52" t="s">
        <v>6</v>
      </c>
      <c r="E8" s="60" t="s">
        <v>187</v>
      </c>
      <c r="F8" s="54" t="s">
        <v>187</v>
      </c>
      <c r="G8" s="9">
        <v>9</v>
      </c>
      <c r="H8" s="10">
        <v>0</v>
      </c>
      <c r="I8" s="11">
        <v>0</v>
      </c>
      <c r="J8" s="11">
        <v>6</v>
      </c>
      <c r="K8" s="11">
        <v>2</v>
      </c>
      <c r="L8" s="9">
        <v>0</v>
      </c>
      <c r="M8" s="10">
        <v>0</v>
      </c>
      <c r="N8" s="11">
        <v>0</v>
      </c>
      <c r="O8" s="11">
        <v>0</v>
      </c>
      <c r="P8" s="11">
        <v>0</v>
      </c>
      <c r="Q8" s="9">
        <v>0</v>
      </c>
      <c r="R8" s="12">
        <f t="shared" si="0"/>
        <v>8</v>
      </c>
    </row>
    <row r="9" spans="2:23" s="40" customFormat="1" ht="22.5" x14ac:dyDescent="0.25">
      <c r="B9" s="159"/>
      <c r="C9" s="51" t="s">
        <v>135</v>
      </c>
      <c r="D9" s="52" t="s">
        <v>6</v>
      </c>
      <c r="E9" s="60" t="s">
        <v>187</v>
      </c>
      <c r="F9" s="54" t="s">
        <v>187</v>
      </c>
      <c r="G9" s="9">
        <v>9</v>
      </c>
      <c r="H9" s="10">
        <v>0</v>
      </c>
      <c r="I9" s="11">
        <v>0</v>
      </c>
      <c r="J9" s="11">
        <v>0</v>
      </c>
      <c r="K9" s="11">
        <v>5</v>
      </c>
      <c r="L9" s="9">
        <v>2</v>
      </c>
      <c r="M9" s="10">
        <v>0</v>
      </c>
      <c r="N9" s="11">
        <v>0</v>
      </c>
      <c r="O9" s="11">
        <v>0</v>
      </c>
      <c r="P9" s="11">
        <v>0</v>
      </c>
      <c r="Q9" s="9">
        <v>0</v>
      </c>
      <c r="R9" s="12">
        <f t="shared" si="0"/>
        <v>7</v>
      </c>
    </row>
    <row r="10" spans="2:23" s="40" customFormat="1" ht="23.25" thickBot="1" x14ac:dyDescent="0.3">
      <c r="B10" s="159"/>
      <c r="C10" s="81" t="s">
        <v>124</v>
      </c>
      <c r="D10" s="52" t="s">
        <v>6</v>
      </c>
      <c r="E10" s="75" t="s">
        <v>191</v>
      </c>
      <c r="F10" s="84" t="s">
        <v>191</v>
      </c>
      <c r="G10" s="9">
        <v>3</v>
      </c>
      <c r="H10" s="10">
        <v>0</v>
      </c>
      <c r="I10" s="11">
        <v>0</v>
      </c>
      <c r="J10" s="11">
        <v>0</v>
      </c>
      <c r="K10" s="11">
        <v>0</v>
      </c>
      <c r="L10" s="9">
        <v>3</v>
      </c>
      <c r="M10" s="10">
        <v>0</v>
      </c>
      <c r="N10" s="11">
        <v>0</v>
      </c>
      <c r="O10" s="11">
        <v>0</v>
      </c>
      <c r="P10" s="11">
        <v>0</v>
      </c>
      <c r="Q10" s="9">
        <v>0</v>
      </c>
      <c r="R10" s="12">
        <f t="shared" si="0"/>
        <v>3</v>
      </c>
    </row>
    <row r="11" spans="2:23" s="40" customFormat="1" ht="11.25" x14ac:dyDescent="0.25">
      <c r="B11" s="160" t="s">
        <v>140</v>
      </c>
      <c r="C11" s="71" t="s">
        <v>136</v>
      </c>
      <c r="D11" s="85" t="s">
        <v>6</v>
      </c>
      <c r="E11" s="43" t="s">
        <v>187</v>
      </c>
      <c r="F11" s="44" t="s">
        <v>187</v>
      </c>
      <c r="G11" s="1">
        <v>1</v>
      </c>
      <c r="H11" s="2">
        <v>0</v>
      </c>
      <c r="I11" s="3">
        <v>0</v>
      </c>
      <c r="J11" s="3">
        <v>0</v>
      </c>
      <c r="K11" s="3">
        <v>0</v>
      </c>
      <c r="L11" s="1">
        <v>1</v>
      </c>
      <c r="M11" s="2">
        <v>0</v>
      </c>
      <c r="N11" s="3">
        <v>0</v>
      </c>
      <c r="O11" s="3">
        <v>0</v>
      </c>
      <c r="P11" s="3">
        <v>0</v>
      </c>
      <c r="Q11" s="1">
        <v>0</v>
      </c>
      <c r="R11" s="4">
        <f t="shared" si="0"/>
        <v>1</v>
      </c>
    </row>
    <row r="12" spans="2:23" s="40" customFormat="1" ht="22.5" x14ac:dyDescent="0.25">
      <c r="B12" s="161"/>
      <c r="C12" s="70" t="s">
        <v>137</v>
      </c>
      <c r="D12" s="77" t="s">
        <v>6</v>
      </c>
      <c r="E12" s="60" t="s">
        <v>187</v>
      </c>
      <c r="F12" s="54" t="s">
        <v>187</v>
      </c>
      <c r="G12" s="9">
        <v>9</v>
      </c>
      <c r="H12" s="10">
        <v>0</v>
      </c>
      <c r="I12" s="11">
        <v>0</v>
      </c>
      <c r="J12" s="11">
        <v>0</v>
      </c>
      <c r="K12" s="11">
        <v>0</v>
      </c>
      <c r="L12" s="9">
        <v>0</v>
      </c>
      <c r="M12" s="10">
        <v>8</v>
      </c>
      <c r="N12" s="11">
        <v>1</v>
      </c>
      <c r="O12" s="11">
        <v>0</v>
      </c>
      <c r="P12" s="11">
        <v>0</v>
      </c>
      <c r="Q12" s="9">
        <v>1</v>
      </c>
      <c r="R12" s="12">
        <f t="shared" si="0"/>
        <v>10</v>
      </c>
    </row>
    <row r="13" spans="2:23" s="40" customFormat="1" ht="22.5" x14ac:dyDescent="0.25">
      <c r="B13" s="161"/>
      <c r="C13" s="51" t="s">
        <v>138</v>
      </c>
      <c r="D13" s="77" t="s">
        <v>6</v>
      </c>
      <c r="E13" s="60" t="s">
        <v>187</v>
      </c>
      <c r="F13" s="54" t="s">
        <v>187</v>
      </c>
      <c r="G13" s="9">
        <v>9</v>
      </c>
      <c r="H13" s="10">
        <v>0</v>
      </c>
      <c r="I13" s="11">
        <v>0</v>
      </c>
      <c r="J13" s="11">
        <v>0</v>
      </c>
      <c r="K13" s="11">
        <v>0</v>
      </c>
      <c r="L13" s="9">
        <v>0</v>
      </c>
      <c r="M13" s="10">
        <v>0</v>
      </c>
      <c r="N13" s="11">
        <v>7</v>
      </c>
      <c r="O13" s="11">
        <v>2</v>
      </c>
      <c r="P13" s="11">
        <v>0</v>
      </c>
      <c r="Q13" s="9">
        <v>0.5</v>
      </c>
      <c r="R13" s="12">
        <f t="shared" si="0"/>
        <v>9.5</v>
      </c>
      <c r="S13" s="62"/>
      <c r="T13" s="62"/>
      <c r="U13" s="62"/>
      <c r="V13" s="62"/>
      <c r="W13" s="62"/>
    </row>
    <row r="14" spans="2:23" s="40" customFormat="1" ht="22.5" x14ac:dyDescent="0.25">
      <c r="B14" s="161"/>
      <c r="C14" s="51" t="s">
        <v>139</v>
      </c>
      <c r="D14" s="80" t="s">
        <v>6</v>
      </c>
      <c r="E14" s="60" t="s">
        <v>187</v>
      </c>
      <c r="F14" s="54" t="s">
        <v>187</v>
      </c>
      <c r="G14" s="9">
        <v>9</v>
      </c>
      <c r="H14" s="10">
        <v>0</v>
      </c>
      <c r="I14" s="11">
        <v>0</v>
      </c>
      <c r="J14" s="11">
        <v>0</v>
      </c>
      <c r="K14" s="11">
        <v>0</v>
      </c>
      <c r="L14" s="9">
        <v>0</v>
      </c>
      <c r="M14" s="10">
        <v>0</v>
      </c>
      <c r="N14" s="11">
        <v>0</v>
      </c>
      <c r="O14" s="11">
        <v>6</v>
      </c>
      <c r="P14" s="11">
        <v>3</v>
      </c>
      <c r="Q14" s="9">
        <v>0.5</v>
      </c>
      <c r="R14" s="12">
        <f t="shared" si="0"/>
        <v>9.5</v>
      </c>
    </row>
    <row r="15" spans="2:23" s="40" customFormat="1" ht="12" thickBot="1" x14ac:dyDescent="0.3">
      <c r="B15" s="162"/>
      <c r="C15" s="68" t="s">
        <v>125</v>
      </c>
      <c r="D15" s="82" t="s">
        <v>6</v>
      </c>
      <c r="E15" s="75" t="s">
        <v>191</v>
      </c>
      <c r="F15" s="84" t="s">
        <v>191</v>
      </c>
      <c r="G15" s="5">
        <v>3</v>
      </c>
      <c r="H15" s="10">
        <v>0</v>
      </c>
      <c r="I15" s="11">
        <v>0</v>
      </c>
      <c r="J15" s="11">
        <v>0</v>
      </c>
      <c r="K15" s="11">
        <v>0</v>
      </c>
      <c r="L15" s="9">
        <v>0</v>
      </c>
      <c r="M15" s="10">
        <v>0</v>
      </c>
      <c r="N15" s="11">
        <v>0</v>
      </c>
      <c r="O15" s="11">
        <v>0</v>
      </c>
      <c r="P15" s="11">
        <v>3</v>
      </c>
      <c r="Q15" s="9">
        <v>0</v>
      </c>
      <c r="R15" s="12">
        <f t="shared" si="0"/>
        <v>3</v>
      </c>
    </row>
    <row r="16" spans="2:23" s="40" customFormat="1" ht="22.5" x14ac:dyDescent="0.25">
      <c r="B16" s="157" t="s">
        <v>67</v>
      </c>
      <c r="C16" s="49" t="s">
        <v>126</v>
      </c>
      <c r="D16" s="71" t="s">
        <v>6</v>
      </c>
      <c r="E16" s="43" t="s">
        <v>192</v>
      </c>
      <c r="F16" s="44" t="s">
        <v>191</v>
      </c>
      <c r="G16" s="1">
        <v>5</v>
      </c>
      <c r="H16" s="2">
        <v>0</v>
      </c>
      <c r="I16" s="3">
        <v>0</v>
      </c>
      <c r="J16" s="3">
        <v>0</v>
      </c>
      <c r="K16" s="3">
        <v>0</v>
      </c>
      <c r="L16" s="1">
        <v>0</v>
      </c>
      <c r="M16" s="2">
        <v>0</v>
      </c>
      <c r="N16" s="3">
        <v>0</v>
      </c>
      <c r="O16" s="3">
        <v>0</v>
      </c>
      <c r="P16" s="3">
        <v>2</v>
      </c>
      <c r="Q16" s="1">
        <v>3</v>
      </c>
      <c r="R16" s="4">
        <f t="shared" si="0"/>
        <v>5</v>
      </c>
    </row>
    <row r="17" spans="2:18" s="40" customFormat="1" ht="34.5" thickBot="1" x14ac:dyDescent="0.3">
      <c r="B17" s="158"/>
      <c r="C17" s="73" t="s">
        <v>141</v>
      </c>
      <c r="D17" s="74" t="s">
        <v>6</v>
      </c>
      <c r="E17" s="75" t="s">
        <v>191</v>
      </c>
      <c r="F17" s="84" t="s">
        <v>191</v>
      </c>
      <c r="G17" s="5">
        <v>5</v>
      </c>
      <c r="H17" s="6">
        <v>0</v>
      </c>
      <c r="I17" s="7">
        <v>0</v>
      </c>
      <c r="J17" s="7">
        <v>0</v>
      </c>
      <c r="K17" s="7">
        <v>0</v>
      </c>
      <c r="L17" s="5">
        <v>0</v>
      </c>
      <c r="M17" s="6">
        <v>0</v>
      </c>
      <c r="N17" s="7">
        <v>0</v>
      </c>
      <c r="O17" s="7">
        <v>0</v>
      </c>
      <c r="P17" s="7">
        <v>0</v>
      </c>
      <c r="Q17" s="5">
        <v>5</v>
      </c>
      <c r="R17" s="8">
        <f t="shared" si="0"/>
        <v>5</v>
      </c>
    </row>
    <row r="18" spans="2:18" s="40" customFormat="1" ht="11.25" x14ac:dyDescent="0.25">
      <c r="B18" s="141" t="s">
        <v>3</v>
      </c>
      <c r="C18" s="142"/>
      <c r="D18" s="142"/>
      <c r="E18" s="142"/>
      <c r="F18" s="155"/>
      <c r="G18" s="13">
        <f>SUM(G4:G17)</f>
        <v>80</v>
      </c>
      <c r="H18" s="14">
        <f t="shared" ref="H18:Q18" si="1">G18-$G$18/10</f>
        <v>72</v>
      </c>
      <c r="I18" s="15">
        <f t="shared" si="1"/>
        <v>64</v>
      </c>
      <c r="J18" s="15">
        <f t="shared" si="1"/>
        <v>56</v>
      </c>
      <c r="K18" s="15">
        <f t="shared" si="1"/>
        <v>48</v>
      </c>
      <c r="L18" s="15">
        <f t="shared" si="1"/>
        <v>40</v>
      </c>
      <c r="M18" s="14">
        <f t="shared" si="1"/>
        <v>32</v>
      </c>
      <c r="N18" s="15">
        <f t="shared" si="1"/>
        <v>24</v>
      </c>
      <c r="O18" s="15">
        <f t="shared" si="1"/>
        <v>16</v>
      </c>
      <c r="P18" s="15">
        <f t="shared" si="1"/>
        <v>8</v>
      </c>
      <c r="Q18" s="16">
        <f t="shared" si="1"/>
        <v>0</v>
      </c>
      <c r="R18" s="17"/>
    </row>
    <row r="19" spans="2:18" s="40" customFormat="1" ht="12" thickBot="1" x14ac:dyDescent="0.3">
      <c r="B19" s="143" t="s">
        <v>4</v>
      </c>
      <c r="C19" s="144"/>
      <c r="D19" s="144"/>
      <c r="E19" s="144"/>
      <c r="F19" s="156"/>
      <c r="G19" s="18">
        <f>SUM(G4:G17)</f>
        <v>80</v>
      </c>
      <c r="H19" s="6">
        <f t="shared" ref="H19:Q19" si="2">G19-(SUM(H4:H17))</f>
        <v>72</v>
      </c>
      <c r="I19" s="7">
        <f t="shared" si="2"/>
        <v>64</v>
      </c>
      <c r="J19" s="7">
        <f t="shared" si="2"/>
        <v>56</v>
      </c>
      <c r="K19" s="7">
        <f t="shared" si="2"/>
        <v>49</v>
      </c>
      <c r="L19" s="7">
        <f t="shared" si="2"/>
        <v>43</v>
      </c>
      <c r="M19" s="6">
        <f t="shared" si="2"/>
        <v>35</v>
      </c>
      <c r="N19" s="7">
        <f t="shared" si="2"/>
        <v>27</v>
      </c>
      <c r="O19" s="7">
        <f t="shared" si="2"/>
        <v>19</v>
      </c>
      <c r="P19" s="7">
        <f t="shared" si="2"/>
        <v>11</v>
      </c>
      <c r="Q19" s="5">
        <f t="shared" si="2"/>
        <v>1</v>
      </c>
      <c r="R19" s="17"/>
    </row>
    <row r="20" spans="2:18" s="40" customFormat="1" ht="11.25" x14ac:dyDescent="0.25">
      <c r="B20" s="63"/>
      <c r="C20" s="63"/>
      <c r="D20" s="63"/>
      <c r="G20" s="17"/>
      <c r="H20" s="17"/>
      <c r="I20" s="17"/>
      <c r="J20" s="17"/>
      <c r="K20" s="17"/>
      <c r="L20" s="17"/>
      <c r="M20" s="17"/>
      <c r="N20" s="17"/>
      <c r="O20" s="17"/>
      <c r="P20" s="17"/>
      <c r="Q20" s="17"/>
      <c r="R20" s="17"/>
    </row>
    <row r="21" spans="2:18" s="40" customFormat="1" ht="11.25" x14ac:dyDescent="0.25">
      <c r="B21" s="63"/>
      <c r="C21" s="63"/>
      <c r="D21" s="63"/>
      <c r="G21" s="17"/>
      <c r="H21" s="17"/>
      <c r="I21" s="17"/>
      <c r="J21" s="17"/>
      <c r="K21" s="17"/>
      <c r="L21" s="17"/>
      <c r="M21" s="17"/>
      <c r="N21" s="17"/>
      <c r="O21" s="17"/>
      <c r="P21" s="17"/>
      <c r="Q21" s="17"/>
      <c r="R21" s="17"/>
    </row>
  </sheetData>
  <mergeCells count="10">
    <mergeCell ref="B6:B10"/>
    <mergeCell ref="B11:B15"/>
    <mergeCell ref="B16:B17"/>
    <mergeCell ref="B18:F18"/>
    <mergeCell ref="B19:F19"/>
    <mergeCell ref="C1:H1"/>
    <mergeCell ref="C2:G2"/>
    <mergeCell ref="H2:L2"/>
    <mergeCell ref="M2:Q2"/>
    <mergeCell ref="B4:B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21"/>
  <sheetViews>
    <sheetView zoomScaleNormal="100" workbookViewId="0">
      <selection activeCell="F26" sqref="F26"/>
    </sheetView>
  </sheetViews>
  <sheetFormatPr defaultColWidth="11" defaultRowHeight="15.75" x14ac:dyDescent="0.25"/>
  <cols>
    <col min="1" max="1" width="11" style="29"/>
    <col min="2" max="2" width="10.375" style="27" customWidth="1"/>
    <col min="3" max="3" width="23.125" style="27" customWidth="1"/>
    <col min="4" max="4" width="5.25" style="27" bestFit="1" customWidth="1"/>
    <col min="5" max="6" width="2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18" ht="16.5" thickBot="1" x14ac:dyDescent="0.3">
      <c r="C1" s="151"/>
      <c r="D1" s="151"/>
      <c r="E1" s="151"/>
      <c r="F1" s="151"/>
      <c r="G1" s="151"/>
      <c r="H1" s="151"/>
    </row>
    <row r="2" spans="2:18" ht="16.5" thickBot="1" x14ac:dyDescent="0.3">
      <c r="B2" s="30" t="s">
        <v>58</v>
      </c>
      <c r="C2" s="149" t="s">
        <v>55</v>
      </c>
      <c r="D2" s="149"/>
      <c r="E2" s="149"/>
      <c r="F2" s="149"/>
      <c r="G2" s="150"/>
      <c r="H2" s="154" t="s">
        <v>7</v>
      </c>
      <c r="I2" s="149"/>
      <c r="J2" s="149"/>
      <c r="K2" s="149"/>
      <c r="L2" s="150"/>
      <c r="M2" s="146" t="s">
        <v>8</v>
      </c>
      <c r="N2" s="147"/>
      <c r="O2" s="147"/>
      <c r="P2" s="147"/>
      <c r="Q2" s="148"/>
    </row>
    <row r="3" spans="2:18" s="40" customFormat="1" ht="54" customHeight="1" thickBot="1" x14ac:dyDescent="0.3">
      <c r="B3" s="31" t="s">
        <v>2</v>
      </c>
      <c r="C3" s="32" t="s">
        <v>0</v>
      </c>
      <c r="D3" s="32" t="s">
        <v>17</v>
      </c>
      <c r="E3" s="33" t="s">
        <v>20</v>
      </c>
      <c r="F3" s="33" t="s">
        <v>21</v>
      </c>
      <c r="G3" s="34" t="s">
        <v>1</v>
      </c>
      <c r="H3" s="35" t="s">
        <v>9</v>
      </c>
      <c r="I3" s="36" t="s">
        <v>10</v>
      </c>
      <c r="J3" s="36" t="s">
        <v>11</v>
      </c>
      <c r="K3" s="36" t="s">
        <v>12</v>
      </c>
      <c r="L3" s="37" t="s">
        <v>13</v>
      </c>
      <c r="M3" s="35" t="s">
        <v>9</v>
      </c>
      <c r="N3" s="36" t="s">
        <v>10</v>
      </c>
      <c r="O3" s="36" t="s">
        <v>11</v>
      </c>
      <c r="P3" s="36" t="s">
        <v>12</v>
      </c>
      <c r="Q3" s="37" t="s">
        <v>13</v>
      </c>
      <c r="R3" s="64" t="s">
        <v>5</v>
      </c>
    </row>
    <row r="4" spans="2:18" s="40" customFormat="1" ht="11.25" x14ac:dyDescent="0.25">
      <c r="B4" s="152" t="s">
        <v>18</v>
      </c>
      <c r="C4" s="65" t="s">
        <v>24</v>
      </c>
      <c r="D4" s="42" t="s">
        <v>6</v>
      </c>
      <c r="E4" s="43" t="s">
        <v>26</v>
      </c>
      <c r="F4" s="44" t="s">
        <v>26</v>
      </c>
      <c r="G4" s="1">
        <v>4</v>
      </c>
      <c r="H4" s="2">
        <v>4</v>
      </c>
      <c r="I4" s="3">
        <v>0</v>
      </c>
      <c r="J4" s="3">
        <v>0</v>
      </c>
      <c r="K4" s="3">
        <v>0</v>
      </c>
      <c r="L4" s="1">
        <v>0</v>
      </c>
      <c r="M4" s="2">
        <v>0</v>
      </c>
      <c r="N4" s="3">
        <v>0</v>
      </c>
      <c r="O4" s="3">
        <v>0</v>
      </c>
      <c r="P4" s="3">
        <v>0</v>
      </c>
      <c r="Q4" s="1">
        <v>0</v>
      </c>
      <c r="R4" s="4">
        <f>SUM(H4:Q4)</f>
        <v>4</v>
      </c>
    </row>
    <row r="5" spans="2:18" s="40" customFormat="1" ht="12" thickBot="1" x14ac:dyDescent="0.3">
      <c r="B5" s="153"/>
      <c r="C5" s="66" t="s">
        <v>25</v>
      </c>
      <c r="D5" s="46" t="s">
        <v>6</v>
      </c>
      <c r="E5" s="47" t="s">
        <v>26</v>
      </c>
      <c r="F5" s="48" t="s">
        <v>103</v>
      </c>
      <c r="G5" s="5">
        <v>4</v>
      </c>
      <c r="H5" s="6">
        <v>4</v>
      </c>
      <c r="I5" s="7">
        <v>0</v>
      </c>
      <c r="J5" s="7">
        <v>0</v>
      </c>
      <c r="K5" s="7">
        <v>0</v>
      </c>
      <c r="L5" s="5">
        <v>0</v>
      </c>
      <c r="M5" s="6">
        <v>0</v>
      </c>
      <c r="N5" s="7">
        <v>0</v>
      </c>
      <c r="O5" s="7">
        <v>0</v>
      </c>
      <c r="P5" s="7">
        <v>0</v>
      </c>
      <c r="Q5" s="5">
        <v>0</v>
      </c>
      <c r="R5" s="8">
        <f t="shared" ref="R5:R17" si="0">SUM(H5:Q5)</f>
        <v>4</v>
      </c>
    </row>
    <row r="6" spans="2:18" s="40" customFormat="1" ht="11.25" x14ac:dyDescent="0.25">
      <c r="B6" s="152" t="s">
        <v>51</v>
      </c>
      <c r="C6" s="67" t="s">
        <v>31</v>
      </c>
      <c r="D6" s="42" t="s">
        <v>6</v>
      </c>
      <c r="E6" s="50" t="s">
        <v>189</v>
      </c>
      <c r="F6" s="44" t="s">
        <v>193</v>
      </c>
      <c r="G6" s="1">
        <v>1</v>
      </c>
      <c r="H6" s="2">
        <v>0</v>
      </c>
      <c r="I6" s="3">
        <v>1</v>
      </c>
      <c r="J6" s="3">
        <v>0</v>
      </c>
      <c r="K6" s="3">
        <v>0</v>
      </c>
      <c r="L6" s="1">
        <v>0</v>
      </c>
      <c r="M6" s="2">
        <v>0</v>
      </c>
      <c r="N6" s="3">
        <v>0</v>
      </c>
      <c r="O6" s="3">
        <v>0</v>
      </c>
      <c r="P6" s="3">
        <v>0</v>
      </c>
      <c r="Q6" s="1">
        <v>0</v>
      </c>
      <c r="R6" s="4">
        <f t="shared" si="0"/>
        <v>1</v>
      </c>
    </row>
    <row r="7" spans="2:18" s="40" customFormat="1" ht="22.5" x14ac:dyDescent="0.25">
      <c r="B7" s="159"/>
      <c r="C7" s="51" t="s">
        <v>52</v>
      </c>
      <c r="D7" s="52" t="s">
        <v>6</v>
      </c>
      <c r="E7" s="60" t="s">
        <v>189</v>
      </c>
      <c r="F7" s="54" t="s">
        <v>193</v>
      </c>
      <c r="G7" s="9">
        <v>10</v>
      </c>
      <c r="H7" s="10">
        <v>0</v>
      </c>
      <c r="I7" s="11">
        <v>7</v>
      </c>
      <c r="J7" s="11">
        <v>3</v>
      </c>
      <c r="K7" s="11">
        <v>0</v>
      </c>
      <c r="L7" s="9">
        <v>0</v>
      </c>
      <c r="M7" s="10">
        <v>0</v>
      </c>
      <c r="N7" s="11">
        <v>0</v>
      </c>
      <c r="O7" s="11">
        <v>0</v>
      </c>
      <c r="P7" s="11">
        <v>0</v>
      </c>
      <c r="Q7" s="9">
        <v>0</v>
      </c>
      <c r="R7" s="12">
        <f t="shared" si="0"/>
        <v>10</v>
      </c>
    </row>
    <row r="8" spans="2:18" s="40" customFormat="1" ht="22.5" x14ac:dyDescent="0.25">
      <c r="B8" s="159"/>
      <c r="C8" s="51" t="s">
        <v>53</v>
      </c>
      <c r="D8" s="52" t="s">
        <v>6</v>
      </c>
      <c r="E8" s="60" t="s">
        <v>189</v>
      </c>
      <c r="F8" s="54" t="s">
        <v>193</v>
      </c>
      <c r="G8" s="9">
        <v>10</v>
      </c>
      <c r="H8" s="10">
        <v>0</v>
      </c>
      <c r="I8" s="11">
        <v>0</v>
      </c>
      <c r="J8" s="11">
        <v>6</v>
      </c>
      <c r="K8" s="11">
        <v>5</v>
      </c>
      <c r="L8" s="9">
        <v>0</v>
      </c>
      <c r="M8" s="10">
        <v>0</v>
      </c>
      <c r="N8" s="11">
        <v>0</v>
      </c>
      <c r="O8" s="11">
        <v>0</v>
      </c>
      <c r="P8" s="11">
        <v>0</v>
      </c>
      <c r="Q8" s="9">
        <v>0</v>
      </c>
      <c r="R8" s="12">
        <f t="shared" si="0"/>
        <v>11</v>
      </c>
    </row>
    <row r="9" spans="2:18" s="40" customFormat="1" ht="22.5" x14ac:dyDescent="0.25">
      <c r="B9" s="159"/>
      <c r="C9" s="51" t="s">
        <v>54</v>
      </c>
      <c r="D9" s="52" t="s">
        <v>6</v>
      </c>
      <c r="E9" s="60" t="s">
        <v>189</v>
      </c>
      <c r="F9" s="54" t="s">
        <v>193</v>
      </c>
      <c r="G9" s="9">
        <v>10</v>
      </c>
      <c r="H9" s="10">
        <v>0</v>
      </c>
      <c r="I9" s="11">
        <v>0</v>
      </c>
      <c r="J9" s="11">
        <v>0</v>
      </c>
      <c r="K9" s="11">
        <v>3</v>
      </c>
      <c r="L9" s="9">
        <v>7</v>
      </c>
      <c r="M9" s="10">
        <v>0</v>
      </c>
      <c r="N9" s="11">
        <v>0</v>
      </c>
      <c r="O9" s="11">
        <v>0</v>
      </c>
      <c r="P9" s="11">
        <v>0</v>
      </c>
      <c r="Q9" s="9">
        <v>0</v>
      </c>
      <c r="R9" s="12">
        <f t="shared" si="0"/>
        <v>10</v>
      </c>
    </row>
    <row r="10" spans="2:18" s="40" customFormat="1" ht="23.25" thickBot="1" x14ac:dyDescent="0.3">
      <c r="B10" s="159"/>
      <c r="C10" s="81" t="s">
        <v>186</v>
      </c>
      <c r="D10" s="52" t="s">
        <v>6</v>
      </c>
      <c r="E10" s="75" t="s">
        <v>194</v>
      </c>
      <c r="F10" s="84" t="s">
        <v>194</v>
      </c>
      <c r="G10" s="5">
        <v>1</v>
      </c>
      <c r="H10" s="6">
        <v>0</v>
      </c>
      <c r="I10" s="7">
        <v>0</v>
      </c>
      <c r="J10" s="7">
        <v>0</v>
      </c>
      <c r="K10" s="7">
        <v>0</v>
      </c>
      <c r="L10" s="5">
        <v>1</v>
      </c>
      <c r="M10" s="6">
        <v>0</v>
      </c>
      <c r="N10" s="7">
        <v>0</v>
      </c>
      <c r="O10" s="7">
        <v>0</v>
      </c>
      <c r="P10" s="7">
        <v>0</v>
      </c>
      <c r="Q10" s="5">
        <v>0</v>
      </c>
      <c r="R10" s="8">
        <f t="shared" si="0"/>
        <v>1</v>
      </c>
    </row>
    <row r="11" spans="2:18" s="40" customFormat="1" ht="18" customHeight="1" x14ac:dyDescent="0.25">
      <c r="B11" s="136" t="s">
        <v>147</v>
      </c>
      <c r="C11" s="49" t="s">
        <v>136</v>
      </c>
      <c r="D11" s="50" t="s">
        <v>105</v>
      </c>
      <c r="E11" s="50" t="s">
        <v>103</v>
      </c>
      <c r="F11" s="43" t="s">
        <v>103</v>
      </c>
      <c r="G11" s="19">
        <v>1</v>
      </c>
      <c r="H11" s="2">
        <v>0</v>
      </c>
      <c r="I11" s="3">
        <v>0</v>
      </c>
      <c r="J11" s="3">
        <v>0</v>
      </c>
      <c r="K11" s="3">
        <v>0</v>
      </c>
      <c r="L11" s="1">
        <v>0</v>
      </c>
      <c r="M11" s="2">
        <v>1</v>
      </c>
      <c r="N11" s="3">
        <v>0</v>
      </c>
      <c r="O11" s="3">
        <v>0</v>
      </c>
      <c r="P11" s="3">
        <v>0</v>
      </c>
      <c r="Q11" s="1">
        <v>0</v>
      </c>
      <c r="R11" s="4">
        <f t="shared" si="0"/>
        <v>1</v>
      </c>
    </row>
    <row r="12" spans="2:18" s="40" customFormat="1" ht="11.25" x14ac:dyDescent="0.25">
      <c r="B12" s="137"/>
      <c r="C12" s="57" t="s">
        <v>148</v>
      </c>
      <c r="D12" s="53" t="s">
        <v>105</v>
      </c>
      <c r="E12" s="60" t="s">
        <v>187</v>
      </c>
      <c r="F12" s="60" t="s">
        <v>187</v>
      </c>
      <c r="G12" s="20">
        <v>10</v>
      </c>
      <c r="H12" s="10">
        <v>0</v>
      </c>
      <c r="I12" s="11">
        <v>0</v>
      </c>
      <c r="J12" s="11">
        <v>0</v>
      </c>
      <c r="K12" s="11">
        <v>0</v>
      </c>
      <c r="L12" s="9">
        <v>0</v>
      </c>
      <c r="M12" s="10">
        <v>7</v>
      </c>
      <c r="N12" s="11">
        <v>3</v>
      </c>
      <c r="O12" s="11">
        <v>0</v>
      </c>
      <c r="P12" s="11">
        <v>0</v>
      </c>
      <c r="Q12" s="9">
        <v>0</v>
      </c>
      <c r="R12" s="12">
        <f t="shared" si="0"/>
        <v>10</v>
      </c>
    </row>
    <row r="13" spans="2:18" s="40" customFormat="1" ht="11.25" x14ac:dyDescent="0.25">
      <c r="B13" s="137"/>
      <c r="C13" s="57" t="s">
        <v>149</v>
      </c>
      <c r="D13" s="53" t="s">
        <v>105</v>
      </c>
      <c r="E13" s="60" t="s">
        <v>187</v>
      </c>
      <c r="F13" s="60" t="s">
        <v>187</v>
      </c>
      <c r="G13" s="20">
        <v>10</v>
      </c>
      <c r="H13" s="10">
        <v>0</v>
      </c>
      <c r="I13" s="11">
        <v>0</v>
      </c>
      <c r="J13" s="11">
        <v>0</v>
      </c>
      <c r="K13" s="11">
        <v>0</v>
      </c>
      <c r="L13" s="9">
        <v>0</v>
      </c>
      <c r="M13" s="10">
        <v>0</v>
      </c>
      <c r="N13" s="11">
        <v>5</v>
      </c>
      <c r="O13" s="11">
        <v>5</v>
      </c>
      <c r="P13" s="11">
        <v>0</v>
      </c>
      <c r="Q13" s="9">
        <v>0</v>
      </c>
      <c r="R13" s="12">
        <f t="shared" si="0"/>
        <v>10</v>
      </c>
    </row>
    <row r="14" spans="2:18" s="40" customFormat="1" ht="33.75" x14ac:dyDescent="0.25">
      <c r="B14" s="137"/>
      <c r="C14" s="57" t="s">
        <v>157</v>
      </c>
      <c r="D14" s="53" t="s">
        <v>105</v>
      </c>
      <c r="E14" s="60" t="s">
        <v>201</v>
      </c>
      <c r="F14" s="60" t="s">
        <v>201</v>
      </c>
      <c r="G14" s="20">
        <v>10</v>
      </c>
      <c r="H14" s="10">
        <v>0</v>
      </c>
      <c r="I14" s="11">
        <v>0</v>
      </c>
      <c r="J14" s="11">
        <v>0</v>
      </c>
      <c r="K14" s="11">
        <v>0</v>
      </c>
      <c r="L14" s="9">
        <v>0</v>
      </c>
      <c r="M14" s="10">
        <v>0</v>
      </c>
      <c r="N14" s="11">
        <v>0</v>
      </c>
      <c r="O14" s="11">
        <v>3</v>
      </c>
      <c r="P14" s="11">
        <v>7</v>
      </c>
      <c r="Q14" s="9">
        <v>1</v>
      </c>
      <c r="R14" s="12">
        <f t="shared" si="0"/>
        <v>11</v>
      </c>
    </row>
    <row r="15" spans="2:18" s="40" customFormat="1" ht="34.5" thickBot="1" x14ac:dyDescent="0.3">
      <c r="B15" s="137"/>
      <c r="C15" s="26" t="s">
        <v>150</v>
      </c>
      <c r="D15" s="53" t="s">
        <v>105</v>
      </c>
      <c r="E15" s="75" t="s">
        <v>202</v>
      </c>
      <c r="F15" s="75" t="s">
        <v>202</v>
      </c>
      <c r="G15" s="21">
        <v>1</v>
      </c>
      <c r="H15" s="10">
        <v>0</v>
      </c>
      <c r="I15" s="11">
        <v>0</v>
      </c>
      <c r="J15" s="11">
        <v>0</v>
      </c>
      <c r="K15" s="11">
        <v>0</v>
      </c>
      <c r="L15" s="9">
        <v>0</v>
      </c>
      <c r="M15" s="10">
        <v>0</v>
      </c>
      <c r="N15" s="11">
        <v>0</v>
      </c>
      <c r="O15" s="11">
        <v>0</v>
      </c>
      <c r="P15" s="11">
        <v>1</v>
      </c>
      <c r="Q15" s="9">
        <v>0</v>
      </c>
      <c r="R15" s="12">
        <f t="shared" si="0"/>
        <v>1</v>
      </c>
    </row>
    <row r="16" spans="2:18" s="40" customFormat="1" ht="22.5" customHeight="1" x14ac:dyDescent="0.25">
      <c r="B16" s="163" t="s">
        <v>67</v>
      </c>
      <c r="C16" s="49" t="s">
        <v>151</v>
      </c>
      <c r="D16" s="71" t="s">
        <v>6</v>
      </c>
      <c r="E16" s="72" t="s">
        <v>203</v>
      </c>
      <c r="F16" s="72" t="s">
        <v>203</v>
      </c>
      <c r="G16" s="2">
        <v>3</v>
      </c>
      <c r="H16" s="2">
        <v>0</v>
      </c>
      <c r="I16" s="3">
        <v>0</v>
      </c>
      <c r="J16" s="3">
        <v>0</v>
      </c>
      <c r="K16" s="3">
        <v>0</v>
      </c>
      <c r="L16" s="3">
        <v>0</v>
      </c>
      <c r="M16" s="2">
        <v>0</v>
      </c>
      <c r="N16" s="3">
        <v>0</v>
      </c>
      <c r="O16" s="3">
        <v>0</v>
      </c>
      <c r="P16" s="3">
        <v>0</v>
      </c>
      <c r="Q16" s="3">
        <v>3</v>
      </c>
      <c r="R16" s="4">
        <f t="shared" si="0"/>
        <v>3</v>
      </c>
    </row>
    <row r="17" spans="2:18" s="40" customFormat="1" ht="24" customHeight="1" x14ac:dyDescent="0.25">
      <c r="B17" s="164"/>
      <c r="C17" s="70" t="s">
        <v>152</v>
      </c>
      <c r="D17" s="86" t="s">
        <v>6</v>
      </c>
      <c r="E17" s="87" t="s">
        <v>189</v>
      </c>
      <c r="F17" s="87" t="s">
        <v>189</v>
      </c>
      <c r="G17" s="10">
        <v>3</v>
      </c>
      <c r="H17" s="10">
        <v>0</v>
      </c>
      <c r="I17" s="11">
        <v>0</v>
      </c>
      <c r="J17" s="11">
        <v>0</v>
      </c>
      <c r="K17" s="11">
        <v>0</v>
      </c>
      <c r="L17" s="11">
        <v>0</v>
      </c>
      <c r="M17" s="10">
        <v>0</v>
      </c>
      <c r="N17" s="11">
        <v>0</v>
      </c>
      <c r="O17" s="11">
        <v>0</v>
      </c>
      <c r="P17" s="11">
        <v>0</v>
      </c>
      <c r="Q17" s="11">
        <v>3</v>
      </c>
      <c r="R17" s="12">
        <f t="shared" si="0"/>
        <v>3</v>
      </c>
    </row>
    <row r="18" spans="2:18" s="40" customFormat="1" ht="23.25" customHeight="1" thickBot="1" x14ac:dyDescent="0.3">
      <c r="B18" s="165"/>
      <c r="C18" s="73" t="s">
        <v>153</v>
      </c>
      <c r="D18" s="74"/>
      <c r="E18" s="75" t="s">
        <v>187</v>
      </c>
      <c r="F18" s="84" t="s">
        <v>187</v>
      </c>
      <c r="G18" s="6">
        <v>2</v>
      </c>
      <c r="H18" s="10">
        <v>0</v>
      </c>
      <c r="I18" s="11">
        <v>0</v>
      </c>
      <c r="J18" s="11">
        <v>0</v>
      </c>
      <c r="K18" s="11">
        <v>0</v>
      </c>
      <c r="L18" s="11">
        <v>0</v>
      </c>
      <c r="M18" s="10">
        <v>0</v>
      </c>
      <c r="N18" s="11">
        <v>0</v>
      </c>
      <c r="O18" s="11">
        <v>0</v>
      </c>
      <c r="P18" s="11">
        <v>0</v>
      </c>
      <c r="Q18" s="11">
        <v>3</v>
      </c>
      <c r="R18" s="8">
        <f>SUM(H18:Q18)</f>
        <v>3</v>
      </c>
    </row>
    <row r="19" spans="2:18" s="40" customFormat="1" ht="11.25" x14ac:dyDescent="0.25">
      <c r="B19" s="141" t="s">
        <v>3</v>
      </c>
      <c r="C19" s="142"/>
      <c r="D19" s="142"/>
      <c r="E19" s="142"/>
      <c r="F19" s="155"/>
      <c r="G19" s="13">
        <f>SUM(G4:G18)</f>
        <v>80</v>
      </c>
      <c r="H19" s="22">
        <f t="shared" ref="H19:Q19" si="1">G19-$G$19/10</f>
        <v>72</v>
      </c>
      <c r="I19" s="23">
        <f t="shared" si="1"/>
        <v>64</v>
      </c>
      <c r="J19" s="23">
        <f t="shared" si="1"/>
        <v>56</v>
      </c>
      <c r="K19" s="23">
        <f t="shared" si="1"/>
        <v>48</v>
      </c>
      <c r="L19" s="23">
        <f t="shared" si="1"/>
        <v>40</v>
      </c>
      <c r="M19" s="22">
        <f t="shared" si="1"/>
        <v>32</v>
      </c>
      <c r="N19" s="23">
        <f t="shared" si="1"/>
        <v>24</v>
      </c>
      <c r="O19" s="23">
        <f t="shared" si="1"/>
        <v>16</v>
      </c>
      <c r="P19" s="23">
        <f t="shared" si="1"/>
        <v>8</v>
      </c>
      <c r="Q19" s="24">
        <f t="shared" si="1"/>
        <v>0</v>
      </c>
      <c r="R19" s="17"/>
    </row>
    <row r="20" spans="2:18" s="40" customFormat="1" ht="12" thickBot="1" x14ac:dyDescent="0.3">
      <c r="B20" s="143" t="s">
        <v>4</v>
      </c>
      <c r="C20" s="144"/>
      <c r="D20" s="144"/>
      <c r="E20" s="144"/>
      <c r="F20" s="156"/>
      <c r="G20" s="18">
        <f>SUM(G4:G18)</f>
        <v>80</v>
      </c>
      <c r="H20" s="6">
        <f>G20-(SUM(H4:H18))</f>
        <v>72</v>
      </c>
      <c r="I20" s="7">
        <f t="shared" ref="I20:Q20" si="2">H20-(SUM(I4:I18))</f>
        <v>64</v>
      </c>
      <c r="J20" s="7">
        <f t="shared" si="2"/>
        <v>55</v>
      </c>
      <c r="K20" s="7">
        <f t="shared" si="2"/>
        <v>47</v>
      </c>
      <c r="L20" s="7">
        <f t="shared" si="2"/>
        <v>39</v>
      </c>
      <c r="M20" s="6">
        <f t="shared" si="2"/>
        <v>31</v>
      </c>
      <c r="N20" s="7">
        <f t="shared" si="2"/>
        <v>23</v>
      </c>
      <c r="O20" s="7">
        <f t="shared" si="2"/>
        <v>15</v>
      </c>
      <c r="P20" s="7">
        <f t="shared" si="2"/>
        <v>7</v>
      </c>
      <c r="Q20" s="5">
        <f t="shared" si="2"/>
        <v>-3</v>
      </c>
      <c r="R20" s="17"/>
    </row>
    <row r="21" spans="2:18" s="40" customFormat="1" ht="11.25" x14ac:dyDescent="0.25">
      <c r="B21" s="63"/>
      <c r="C21" s="63"/>
      <c r="D21" s="63"/>
      <c r="G21" s="17"/>
      <c r="H21" s="17"/>
      <c r="I21" s="17"/>
      <c r="J21" s="17"/>
      <c r="K21" s="17"/>
      <c r="L21" s="17"/>
      <c r="M21" s="17"/>
      <c r="N21" s="17"/>
      <c r="O21" s="17"/>
      <c r="P21" s="17"/>
      <c r="Q21" s="17"/>
      <c r="R21" s="17"/>
    </row>
  </sheetData>
  <mergeCells count="10">
    <mergeCell ref="B11:B15"/>
    <mergeCell ref="B19:F19"/>
    <mergeCell ref="B20:F20"/>
    <mergeCell ref="B16:B18"/>
    <mergeCell ref="B6:B10"/>
    <mergeCell ref="C1:H1"/>
    <mergeCell ref="C2:G2"/>
    <mergeCell ref="H2:L2"/>
    <mergeCell ref="M2:Q2"/>
    <mergeCell ref="B4:B5"/>
  </mergeCell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23"/>
  <sheetViews>
    <sheetView zoomScaleNormal="100" workbookViewId="0">
      <selection activeCell="F24" sqref="F24"/>
    </sheetView>
  </sheetViews>
  <sheetFormatPr defaultColWidth="11" defaultRowHeight="15.75" x14ac:dyDescent="0.25"/>
  <cols>
    <col min="1" max="1" width="11" style="29"/>
    <col min="2" max="2" width="10.375" style="27" customWidth="1"/>
    <col min="3" max="3" width="23.125" style="27" customWidth="1"/>
    <col min="4" max="4" width="5.25" style="27" bestFit="1" customWidth="1"/>
    <col min="5" max="6" width="18.87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18" ht="16.5" thickBot="1" x14ac:dyDescent="0.3">
      <c r="C1" s="151"/>
      <c r="D1" s="151"/>
      <c r="E1" s="151"/>
      <c r="F1" s="151"/>
      <c r="G1" s="151"/>
      <c r="H1" s="151"/>
    </row>
    <row r="2" spans="2:18" ht="16.5" thickBot="1" x14ac:dyDescent="0.3">
      <c r="B2" s="30" t="s">
        <v>59</v>
      </c>
      <c r="C2" s="149" t="s">
        <v>60</v>
      </c>
      <c r="D2" s="149"/>
      <c r="E2" s="149"/>
      <c r="F2" s="149"/>
      <c r="G2" s="150"/>
      <c r="H2" s="154" t="s">
        <v>7</v>
      </c>
      <c r="I2" s="149"/>
      <c r="J2" s="149"/>
      <c r="K2" s="149"/>
      <c r="L2" s="150"/>
      <c r="M2" s="146" t="s">
        <v>8</v>
      </c>
      <c r="N2" s="147"/>
      <c r="O2" s="147"/>
      <c r="P2" s="147"/>
      <c r="Q2" s="148"/>
    </row>
    <row r="3" spans="2:18" s="40" customFormat="1" ht="54" customHeight="1" thickBot="1" x14ac:dyDescent="0.3">
      <c r="B3" s="31" t="s">
        <v>2</v>
      </c>
      <c r="C3" s="32" t="s">
        <v>0</v>
      </c>
      <c r="D3" s="32" t="s">
        <v>17</v>
      </c>
      <c r="E3" s="33" t="s">
        <v>20</v>
      </c>
      <c r="F3" s="33" t="s">
        <v>21</v>
      </c>
      <c r="G3" s="34" t="s">
        <v>1</v>
      </c>
      <c r="H3" s="35" t="s">
        <v>9</v>
      </c>
      <c r="I3" s="36" t="s">
        <v>10</v>
      </c>
      <c r="J3" s="36" t="s">
        <v>11</v>
      </c>
      <c r="K3" s="36" t="s">
        <v>12</v>
      </c>
      <c r="L3" s="37" t="s">
        <v>13</v>
      </c>
      <c r="M3" s="35" t="s">
        <v>9</v>
      </c>
      <c r="N3" s="36" t="s">
        <v>10</v>
      </c>
      <c r="O3" s="36" t="s">
        <v>11</v>
      </c>
      <c r="P3" s="36" t="s">
        <v>12</v>
      </c>
      <c r="Q3" s="37" t="s">
        <v>13</v>
      </c>
      <c r="R3" s="64" t="s">
        <v>5</v>
      </c>
    </row>
    <row r="4" spans="2:18" s="40" customFormat="1" ht="11.25" x14ac:dyDescent="0.25">
      <c r="B4" s="152" t="s">
        <v>18</v>
      </c>
      <c r="C4" s="65" t="s">
        <v>24</v>
      </c>
      <c r="D4" s="42" t="s">
        <v>6</v>
      </c>
      <c r="E4" s="43" t="s">
        <v>26</v>
      </c>
      <c r="F4" s="44" t="s">
        <v>26</v>
      </c>
      <c r="G4" s="1">
        <v>4</v>
      </c>
      <c r="H4" s="2">
        <v>4</v>
      </c>
      <c r="I4" s="3">
        <v>0</v>
      </c>
      <c r="J4" s="3">
        <v>0</v>
      </c>
      <c r="K4" s="3">
        <v>0</v>
      </c>
      <c r="L4" s="1">
        <v>0</v>
      </c>
      <c r="M4" s="2">
        <v>0</v>
      </c>
      <c r="N4" s="3">
        <v>0</v>
      </c>
      <c r="O4" s="3">
        <v>0</v>
      </c>
      <c r="P4" s="3">
        <v>0</v>
      </c>
      <c r="Q4" s="1">
        <v>0</v>
      </c>
      <c r="R4" s="4">
        <f>SUM(H4:Q4)</f>
        <v>4</v>
      </c>
    </row>
    <row r="5" spans="2:18" s="40" customFormat="1" ht="12" thickBot="1" x14ac:dyDescent="0.3">
      <c r="B5" s="153"/>
      <c r="C5" s="66" t="s">
        <v>25</v>
      </c>
      <c r="D5" s="46" t="s">
        <v>6</v>
      </c>
      <c r="E5" s="47" t="s">
        <v>26</v>
      </c>
      <c r="F5" s="48" t="s">
        <v>103</v>
      </c>
      <c r="G5" s="5">
        <v>4</v>
      </c>
      <c r="H5" s="6">
        <v>4</v>
      </c>
      <c r="I5" s="7">
        <v>0</v>
      </c>
      <c r="J5" s="7">
        <v>0</v>
      </c>
      <c r="K5" s="7">
        <v>0</v>
      </c>
      <c r="L5" s="5">
        <v>0</v>
      </c>
      <c r="M5" s="6">
        <v>0</v>
      </c>
      <c r="N5" s="7">
        <v>0</v>
      </c>
      <c r="O5" s="7">
        <v>0</v>
      </c>
      <c r="P5" s="7">
        <v>0</v>
      </c>
      <c r="Q5" s="5">
        <v>0</v>
      </c>
      <c r="R5" s="8">
        <f t="shared" ref="R5:R17" si="0">SUM(H5:Q5)</f>
        <v>4</v>
      </c>
    </row>
    <row r="6" spans="2:18" s="40" customFormat="1" ht="11.25" x14ac:dyDescent="0.25">
      <c r="B6" s="152" t="s">
        <v>154</v>
      </c>
      <c r="C6" s="67" t="s">
        <v>31</v>
      </c>
      <c r="D6" s="42" t="s">
        <v>105</v>
      </c>
      <c r="E6" s="50" t="s">
        <v>103</v>
      </c>
      <c r="F6" s="44" t="s">
        <v>103</v>
      </c>
      <c r="G6" s="1">
        <v>1</v>
      </c>
      <c r="H6" s="2">
        <v>0</v>
      </c>
      <c r="I6" s="3">
        <v>1</v>
      </c>
      <c r="J6" s="3">
        <v>0</v>
      </c>
      <c r="K6" s="3">
        <v>0</v>
      </c>
      <c r="L6" s="1">
        <v>0</v>
      </c>
      <c r="M6" s="2">
        <v>0</v>
      </c>
      <c r="N6" s="3">
        <v>0</v>
      </c>
      <c r="O6" s="3">
        <v>0</v>
      </c>
      <c r="P6" s="3">
        <v>0</v>
      </c>
      <c r="Q6" s="1">
        <v>0</v>
      </c>
      <c r="R6" s="4">
        <f t="shared" si="0"/>
        <v>1</v>
      </c>
    </row>
    <row r="7" spans="2:18" s="40" customFormat="1" ht="11.25" x14ac:dyDescent="0.25">
      <c r="B7" s="159"/>
      <c r="C7" s="51" t="s">
        <v>61</v>
      </c>
      <c r="D7" s="52" t="s">
        <v>105</v>
      </c>
      <c r="E7" s="60" t="s">
        <v>195</v>
      </c>
      <c r="F7" s="54" t="s">
        <v>187</v>
      </c>
      <c r="G7" s="9">
        <v>10</v>
      </c>
      <c r="H7" s="10">
        <v>0</v>
      </c>
      <c r="I7" s="11">
        <v>8</v>
      </c>
      <c r="J7" s="11">
        <v>2</v>
      </c>
      <c r="K7" s="11">
        <v>0</v>
      </c>
      <c r="L7" s="9">
        <v>0</v>
      </c>
      <c r="M7" s="10">
        <v>0</v>
      </c>
      <c r="N7" s="11">
        <v>0</v>
      </c>
      <c r="O7" s="11">
        <v>0</v>
      </c>
      <c r="P7" s="11">
        <v>0</v>
      </c>
      <c r="Q7" s="9">
        <v>0</v>
      </c>
      <c r="R7" s="12">
        <f t="shared" si="0"/>
        <v>10</v>
      </c>
    </row>
    <row r="8" spans="2:18" s="40" customFormat="1" ht="22.5" x14ac:dyDescent="0.25">
      <c r="B8" s="159"/>
      <c r="C8" s="51" t="s">
        <v>62</v>
      </c>
      <c r="D8" s="52" t="s">
        <v>105</v>
      </c>
      <c r="E8" s="60" t="s">
        <v>195</v>
      </c>
      <c r="F8" s="54" t="s">
        <v>187</v>
      </c>
      <c r="G8" s="9">
        <v>10</v>
      </c>
      <c r="H8" s="10">
        <v>0</v>
      </c>
      <c r="I8" s="11">
        <v>0</v>
      </c>
      <c r="J8" s="11">
        <v>5</v>
      </c>
      <c r="K8" s="11">
        <v>3</v>
      </c>
      <c r="L8" s="9">
        <v>1</v>
      </c>
      <c r="M8" s="10">
        <v>0</v>
      </c>
      <c r="N8" s="11">
        <v>0</v>
      </c>
      <c r="O8" s="11">
        <v>0</v>
      </c>
      <c r="P8" s="11">
        <v>0</v>
      </c>
      <c r="Q8" s="9">
        <v>0</v>
      </c>
      <c r="R8" s="12">
        <f t="shared" si="0"/>
        <v>9</v>
      </c>
    </row>
    <row r="9" spans="2:18" s="40" customFormat="1" ht="22.5" x14ac:dyDescent="0.25">
      <c r="B9" s="159"/>
      <c r="C9" s="51" t="s">
        <v>63</v>
      </c>
      <c r="D9" s="52" t="s">
        <v>105</v>
      </c>
      <c r="E9" s="60" t="s">
        <v>189</v>
      </c>
      <c r="F9" s="54" t="s">
        <v>189</v>
      </c>
      <c r="G9" s="9">
        <v>10</v>
      </c>
      <c r="H9" s="10">
        <v>0</v>
      </c>
      <c r="I9" s="11">
        <v>0</v>
      </c>
      <c r="J9" s="11">
        <v>0</v>
      </c>
      <c r="K9" s="11">
        <v>3</v>
      </c>
      <c r="L9" s="9">
        <v>7</v>
      </c>
      <c r="M9" s="10">
        <v>0</v>
      </c>
      <c r="N9" s="11">
        <v>0</v>
      </c>
      <c r="O9" s="11">
        <v>0</v>
      </c>
      <c r="P9" s="11">
        <v>0</v>
      </c>
      <c r="Q9" s="9">
        <v>0</v>
      </c>
      <c r="R9" s="12">
        <f t="shared" si="0"/>
        <v>10</v>
      </c>
    </row>
    <row r="10" spans="2:18" s="40" customFormat="1" ht="23.25" thickBot="1" x14ac:dyDescent="0.3">
      <c r="B10" s="153"/>
      <c r="C10" s="68" t="s">
        <v>64</v>
      </c>
      <c r="D10" s="46" t="s">
        <v>105</v>
      </c>
      <c r="E10" s="47" t="s">
        <v>195</v>
      </c>
      <c r="F10" s="48" t="s">
        <v>187</v>
      </c>
      <c r="G10" s="5">
        <v>1</v>
      </c>
      <c r="H10" s="6">
        <v>0</v>
      </c>
      <c r="I10" s="7">
        <v>0</v>
      </c>
      <c r="J10" s="7">
        <v>0</v>
      </c>
      <c r="K10" s="7"/>
      <c r="L10" s="5">
        <v>2</v>
      </c>
      <c r="M10" s="6">
        <v>0</v>
      </c>
      <c r="N10" s="7">
        <v>0</v>
      </c>
      <c r="O10" s="7">
        <v>0</v>
      </c>
      <c r="P10" s="7">
        <v>0</v>
      </c>
      <c r="Q10" s="5">
        <v>0</v>
      </c>
      <c r="R10" s="8">
        <f t="shared" si="0"/>
        <v>2</v>
      </c>
    </row>
    <row r="11" spans="2:18" s="40" customFormat="1" ht="18" customHeight="1" x14ac:dyDescent="0.25">
      <c r="B11" s="152" t="s">
        <v>155</v>
      </c>
      <c r="C11" s="67" t="s">
        <v>32</v>
      </c>
      <c r="D11" s="42" t="s">
        <v>105</v>
      </c>
      <c r="E11" s="43" t="s">
        <v>103</v>
      </c>
      <c r="F11" s="44" t="s">
        <v>103</v>
      </c>
      <c r="G11" s="1">
        <v>1</v>
      </c>
      <c r="H11" s="2">
        <v>0</v>
      </c>
      <c r="I11" s="3">
        <v>0</v>
      </c>
      <c r="J11" s="3">
        <v>0</v>
      </c>
      <c r="K11" s="3">
        <v>0</v>
      </c>
      <c r="L11" s="1">
        <v>0</v>
      </c>
      <c r="M11" s="2">
        <v>1</v>
      </c>
      <c r="N11" s="3">
        <v>0</v>
      </c>
      <c r="O11" s="3">
        <v>0</v>
      </c>
      <c r="P11" s="3">
        <v>0</v>
      </c>
      <c r="Q11" s="1">
        <v>0</v>
      </c>
      <c r="R11" s="4">
        <f t="shared" si="0"/>
        <v>1</v>
      </c>
    </row>
    <row r="12" spans="2:18" s="40" customFormat="1" ht="11.25" x14ac:dyDescent="0.25">
      <c r="B12" s="159"/>
      <c r="C12" s="51" t="s">
        <v>156</v>
      </c>
      <c r="D12" s="52" t="s">
        <v>105</v>
      </c>
      <c r="E12" s="60" t="s">
        <v>195</v>
      </c>
      <c r="F12" s="54" t="s">
        <v>187</v>
      </c>
      <c r="G12" s="9">
        <v>10</v>
      </c>
      <c r="H12" s="10">
        <v>0</v>
      </c>
      <c r="I12" s="11">
        <v>0</v>
      </c>
      <c r="J12" s="11">
        <v>0</v>
      </c>
      <c r="K12" s="11">
        <v>0</v>
      </c>
      <c r="L12" s="9">
        <v>0</v>
      </c>
      <c r="M12" s="10">
        <v>7</v>
      </c>
      <c r="N12" s="11">
        <v>3</v>
      </c>
      <c r="O12" s="11">
        <v>0</v>
      </c>
      <c r="P12" s="11">
        <v>0</v>
      </c>
      <c r="Q12" s="9">
        <v>0</v>
      </c>
      <c r="R12" s="12">
        <f t="shared" si="0"/>
        <v>10</v>
      </c>
    </row>
    <row r="13" spans="2:18" s="40" customFormat="1" ht="11.25" x14ac:dyDescent="0.25">
      <c r="B13" s="159"/>
      <c r="C13" s="51" t="s">
        <v>65</v>
      </c>
      <c r="D13" s="52" t="s">
        <v>105</v>
      </c>
      <c r="E13" s="60" t="s">
        <v>195</v>
      </c>
      <c r="F13" s="54" t="s">
        <v>187</v>
      </c>
      <c r="G13" s="9">
        <v>10</v>
      </c>
      <c r="H13" s="10">
        <v>0</v>
      </c>
      <c r="I13" s="11">
        <v>0</v>
      </c>
      <c r="J13" s="11">
        <v>0</v>
      </c>
      <c r="K13" s="11">
        <v>0</v>
      </c>
      <c r="L13" s="9">
        <v>0</v>
      </c>
      <c r="M13" s="10">
        <v>0</v>
      </c>
      <c r="N13" s="11">
        <v>5</v>
      </c>
      <c r="O13" s="11">
        <v>5</v>
      </c>
      <c r="P13" s="11">
        <v>0</v>
      </c>
      <c r="Q13" s="9">
        <v>0</v>
      </c>
      <c r="R13" s="12">
        <f t="shared" si="0"/>
        <v>10</v>
      </c>
    </row>
    <row r="14" spans="2:18" s="40" customFormat="1" ht="22.5" x14ac:dyDescent="0.25">
      <c r="B14" s="159"/>
      <c r="C14" s="51" t="s">
        <v>158</v>
      </c>
      <c r="D14" s="52" t="s">
        <v>105</v>
      </c>
      <c r="E14" s="60" t="s">
        <v>204</v>
      </c>
      <c r="F14" s="54" t="s">
        <v>204</v>
      </c>
      <c r="G14" s="9">
        <v>10</v>
      </c>
      <c r="H14" s="10">
        <v>0</v>
      </c>
      <c r="I14" s="11">
        <v>0</v>
      </c>
      <c r="J14" s="11">
        <v>0</v>
      </c>
      <c r="K14" s="11">
        <v>0</v>
      </c>
      <c r="L14" s="9">
        <v>0</v>
      </c>
      <c r="M14" s="10">
        <v>0</v>
      </c>
      <c r="N14" s="11">
        <v>0</v>
      </c>
      <c r="O14" s="11">
        <v>3</v>
      </c>
      <c r="P14" s="11">
        <v>8</v>
      </c>
      <c r="Q14" s="9">
        <v>0</v>
      </c>
      <c r="R14" s="12">
        <f t="shared" si="0"/>
        <v>11</v>
      </c>
    </row>
    <row r="15" spans="2:18" s="40" customFormat="1" ht="34.5" thickBot="1" x14ac:dyDescent="0.3">
      <c r="B15" s="159"/>
      <c r="C15" s="81" t="s">
        <v>66</v>
      </c>
      <c r="D15" s="52" t="s">
        <v>105</v>
      </c>
      <c r="E15" s="60" t="s">
        <v>196</v>
      </c>
      <c r="F15" s="54" t="s">
        <v>196</v>
      </c>
      <c r="G15" s="9">
        <v>1</v>
      </c>
      <c r="H15" s="10">
        <v>0</v>
      </c>
      <c r="I15" s="11">
        <v>0</v>
      </c>
      <c r="J15" s="11">
        <v>0</v>
      </c>
      <c r="K15" s="11">
        <v>0</v>
      </c>
      <c r="L15" s="9">
        <v>0</v>
      </c>
      <c r="M15" s="10">
        <v>0</v>
      </c>
      <c r="N15" s="11">
        <v>0</v>
      </c>
      <c r="O15" s="11">
        <v>0</v>
      </c>
      <c r="P15" s="11">
        <v>0</v>
      </c>
      <c r="Q15" s="9">
        <v>1</v>
      </c>
      <c r="R15" s="12">
        <f t="shared" si="0"/>
        <v>1</v>
      </c>
    </row>
    <row r="16" spans="2:18" s="40" customFormat="1" ht="67.5" x14ac:dyDescent="0.25">
      <c r="B16" s="157" t="s">
        <v>67</v>
      </c>
      <c r="C16" s="49" t="s">
        <v>160</v>
      </c>
      <c r="D16" s="71" t="s">
        <v>6</v>
      </c>
      <c r="E16" s="71" t="s">
        <v>103</v>
      </c>
      <c r="F16" s="88" t="s">
        <v>103</v>
      </c>
      <c r="G16" s="1">
        <v>4</v>
      </c>
      <c r="H16" s="2">
        <v>0</v>
      </c>
      <c r="I16" s="3">
        <v>0</v>
      </c>
      <c r="J16" s="3">
        <v>0</v>
      </c>
      <c r="K16" s="3">
        <v>0</v>
      </c>
      <c r="L16" s="1">
        <v>0</v>
      </c>
      <c r="M16" s="2">
        <v>0</v>
      </c>
      <c r="N16" s="3">
        <v>0</v>
      </c>
      <c r="O16" s="3">
        <v>0</v>
      </c>
      <c r="P16" s="3">
        <v>0</v>
      </c>
      <c r="Q16" s="1">
        <v>4</v>
      </c>
      <c r="R16" s="4">
        <f t="shared" si="0"/>
        <v>4</v>
      </c>
    </row>
    <row r="17" spans="2:18" s="40" customFormat="1" ht="57" thickBot="1" x14ac:dyDescent="0.3">
      <c r="B17" s="158"/>
      <c r="C17" s="73" t="s">
        <v>159</v>
      </c>
      <c r="D17" s="74" t="s">
        <v>6</v>
      </c>
      <c r="E17" s="74" t="s">
        <v>103</v>
      </c>
      <c r="F17" s="89" t="s">
        <v>103</v>
      </c>
      <c r="G17" s="5">
        <v>4</v>
      </c>
      <c r="H17" s="6">
        <v>0</v>
      </c>
      <c r="I17" s="7">
        <v>0</v>
      </c>
      <c r="J17" s="7">
        <v>0</v>
      </c>
      <c r="K17" s="7">
        <v>0</v>
      </c>
      <c r="L17" s="5">
        <v>0</v>
      </c>
      <c r="M17" s="6">
        <v>0</v>
      </c>
      <c r="N17" s="7">
        <v>0</v>
      </c>
      <c r="O17" s="7">
        <v>0</v>
      </c>
      <c r="P17" s="7">
        <v>0</v>
      </c>
      <c r="Q17" s="5">
        <v>4</v>
      </c>
      <c r="R17" s="8">
        <f t="shared" si="0"/>
        <v>4</v>
      </c>
    </row>
    <row r="18" spans="2:18" s="40" customFormat="1" ht="11.25" x14ac:dyDescent="0.25">
      <c r="B18" s="141" t="s">
        <v>3</v>
      </c>
      <c r="C18" s="142"/>
      <c r="D18" s="142"/>
      <c r="E18" s="142"/>
      <c r="F18" s="155"/>
      <c r="G18" s="13">
        <f>SUM(G4:G17)</f>
        <v>80</v>
      </c>
      <c r="H18" s="14">
        <f t="shared" ref="H18:Q18" si="1">G18-$G$18/10</f>
        <v>72</v>
      </c>
      <c r="I18" s="15">
        <f t="shared" si="1"/>
        <v>64</v>
      </c>
      <c r="J18" s="15">
        <f t="shared" si="1"/>
        <v>56</v>
      </c>
      <c r="K18" s="15">
        <f t="shared" si="1"/>
        <v>48</v>
      </c>
      <c r="L18" s="15">
        <f t="shared" si="1"/>
        <v>40</v>
      </c>
      <c r="M18" s="14">
        <f t="shared" si="1"/>
        <v>32</v>
      </c>
      <c r="N18" s="15">
        <f t="shared" si="1"/>
        <v>24</v>
      </c>
      <c r="O18" s="15">
        <f t="shared" si="1"/>
        <v>16</v>
      </c>
      <c r="P18" s="15">
        <f t="shared" si="1"/>
        <v>8</v>
      </c>
      <c r="Q18" s="16">
        <f t="shared" si="1"/>
        <v>0</v>
      </c>
      <c r="R18" s="17"/>
    </row>
    <row r="19" spans="2:18" s="40" customFormat="1" ht="12" thickBot="1" x14ac:dyDescent="0.3">
      <c r="B19" s="143" t="s">
        <v>4</v>
      </c>
      <c r="C19" s="144"/>
      <c r="D19" s="144"/>
      <c r="E19" s="144"/>
      <c r="F19" s="156"/>
      <c r="G19" s="18">
        <f>SUM(G4:G17)</f>
        <v>80</v>
      </c>
      <c r="H19" s="6">
        <f t="shared" ref="H19:Q19" si="2">G19-(SUM(H4:H17))</f>
        <v>72</v>
      </c>
      <c r="I19" s="7">
        <f t="shared" si="2"/>
        <v>63</v>
      </c>
      <c r="J19" s="7">
        <f t="shared" si="2"/>
        <v>56</v>
      </c>
      <c r="K19" s="7">
        <f t="shared" si="2"/>
        <v>50</v>
      </c>
      <c r="L19" s="7">
        <f t="shared" si="2"/>
        <v>40</v>
      </c>
      <c r="M19" s="6">
        <f t="shared" si="2"/>
        <v>32</v>
      </c>
      <c r="N19" s="7">
        <f t="shared" si="2"/>
        <v>24</v>
      </c>
      <c r="O19" s="7">
        <f t="shared" si="2"/>
        <v>16</v>
      </c>
      <c r="P19" s="7">
        <f t="shared" si="2"/>
        <v>8</v>
      </c>
      <c r="Q19" s="5">
        <f t="shared" si="2"/>
        <v>-1</v>
      </c>
      <c r="R19" s="17"/>
    </row>
    <row r="20" spans="2:18" s="40" customFormat="1" ht="11.25" x14ac:dyDescent="0.25">
      <c r="B20" s="63"/>
      <c r="C20" s="63"/>
      <c r="D20" s="63"/>
      <c r="G20" s="17"/>
      <c r="H20" s="17"/>
      <c r="I20" s="17"/>
      <c r="J20" s="17"/>
      <c r="K20" s="17"/>
      <c r="L20" s="17"/>
      <c r="M20" s="17"/>
      <c r="N20" s="17"/>
      <c r="O20" s="17"/>
      <c r="P20" s="17"/>
      <c r="Q20" s="17"/>
      <c r="R20" s="17"/>
    </row>
    <row r="21" spans="2:18" s="40" customFormat="1" ht="11.25" x14ac:dyDescent="0.25">
      <c r="B21" s="63"/>
      <c r="C21" s="63"/>
      <c r="D21" s="63"/>
      <c r="G21" s="17"/>
      <c r="H21" s="17"/>
      <c r="I21" s="17"/>
      <c r="J21" s="17"/>
      <c r="K21" s="17"/>
      <c r="L21" s="17"/>
      <c r="M21" s="17"/>
      <c r="N21" s="17"/>
      <c r="O21" s="17"/>
      <c r="P21" s="17"/>
      <c r="Q21" s="17"/>
      <c r="R21" s="17"/>
    </row>
    <row r="22" spans="2:18" s="40" customFormat="1" ht="11.25" x14ac:dyDescent="0.25">
      <c r="B22" s="63"/>
      <c r="C22" s="63"/>
      <c r="D22" s="63"/>
      <c r="G22" s="17"/>
      <c r="H22" s="17"/>
      <c r="I22" s="17"/>
      <c r="J22" s="17"/>
      <c r="K22" s="17"/>
      <c r="L22" s="17"/>
      <c r="M22" s="17"/>
      <c r="N22" s="17"/>
      <c r="O22" s="17"/>
      <c r="P22" s="17"/>
      <c r="Q22" s="17"/>
      <c r="R22" s="17"/>
    </row>
    <row r="23" spans="2:18" s="40" customFormat="1" ht="11.25" x14ac:dyDescent="0.25">
      <c r="B23" s="63"/>
      <c r="C23" s="63"/>
      <c r="D23" s="63"/>
      <c r="G23" s="17"/>
      <c r="H23" s="17"/>
      <c r="I23" s="17"/>
      <c r="J23" s="17"/>
      <c r="K23" s="17"/>
      <c r="L23" s="17"/>
      <c r="M23" s="17"/>
      <c r="N23" s="17"/>
      <c r="O23" s="17"/>
      <c r="P23" s="17"/>
      <c r="Q23" s="17"/>
      <c r="R23" s="17"/>
    </row>
  </sheetData>
  <mergeCells count="10">
    <mergeCell ref="B18:F18"/>
    <mergeCell ref="B19:F19"/>
    <mergeCell ref="C1:H1"/>
    <mergeCell ref="C2:G2"/>
    <mergeCell ref="H2:L2"/>
    <mergeCell ref="M2:Q2"/>
    <mergeCell ref="B4:B5"/>
    <mergeCell ref="B6:B10"/>
    <mergeCell ref="B11:B15"/>
    <mergeCell ref="B16:B17"/>
  </mergeCells>
  <pageMargins left="0.7" right="0.7" top="0.75" bottom="0.75" header="0.3" footer="0.3"/>
  <pageSetup paperSize="9"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20"/>
  <sheetViews>
    <sheetView zoomScaleNormal="100" workbookViewId="0">
      <selection activeCell="F6" sqref="F6"/>
    </sheetView>
  </sheetViews>
  <sheetFormatPr defaultColWidth="11" defaultRowHeight="15.75" x14ac:dyDescent="0.25"/>
  <cols>
    <col min="1" max="1" width="11" style="29"/>
    <col min="2" max="2" width="10.375" style="27" customWidth="1"/>
    <col min="3" max="3" width="23.125" style="27" customWidth="1"/>
    <col min="4" max="4" width="5.25" style="27" bestFit="1" customWidth="1"/>
    <col min="5" max="6" width="15.87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18" ht="16.5" thickBot="1" x14ac:dyDescent="0.3">
      <c r="C1" s="151"/>
      <c r="D1" s="151"/>
      <c r="E1" s="151"/>
      <c r="F1" s="151"/>
      <c r="G1" s="151"/>
      <c r="H1" s="151"/>
    </row>
    <row r="2" spans="2:18" ht="16.5" thickBot="1" x14ac:dyDescent="0.3">
      <c r="B2" s="30" t="s">
        <v>99</v>
      </c>
      <c r="C2" s="149" t="s">
        <v>68</v>
      </c>
      <c r="D2" s="149"/>
      <c r="E2" s="149"/>
      <c r="F2" s="149"/>
      <c r="G2" s="168"/>
      <c r="H2" s="154" t="s">
        <v>7</v>
      </c>
      <c r="I2" s="149"/>
      <c r="J2" s="149"/>
      <c r="K2" s="149"/>
      <c r="L2" s="150"/>
      <c r="M2" s="166" t="s">
        <v>8</v>
      </c>
      <c r="N2" s="147"/>
      <c r="O2" s="147"/>
      <c r="P2" s="147"/>
      <c r="Q2" s="148"/>
    </row>
    <row r="3" spans="2:18" s="40" customFormat="1" ht="54" customHeight="1" thickBot="1" x14ac:dyDescent="0.3">
      <c r="B3" s="31" t="s">
        <v>2</v>
      </c>
      <c r="C3" s="32" t="s">
        <v>0</v>
      </c>
      <c r="D3" s="32" t="s">
        <v>17</v>
      </c>
      <c r="E3" s="33" t="s">
        <v>20</v>
      </c>
      <c r="F3" s="33" t="s">
        <v>21</v>
      </c>
      <c r="G3" s="90" t="s">
        <v>1</v>
      </c>
      <c r="H3" s="35" t="s">
        <v>9</v>
      </c>
      <c r="I3" s="36" t="s">
        <v>10</v>
      </c>
      <c r="J3" s="36" t="s">
        <v>11</v>
      </c>
      <c r="K3" s="36" t="s">
        <v>12</v>
      </c>
      <c r="L3" s="37" t="s">
        <v>13</v>
      </c>
      <c r="M3" s="91" t="s">
        <v>9</v>
      </c>
      <c r="N3" s="36" t="s">
        <v>10</v>
      </c>
      <c r="O3" s="36" t="s">
        <v>11</v>
      </c>
      <c r="P3" s="36" t="s">
        <v>12</v>
      </c>
      <c r="Q3" s="37" t="s">
        <v>13</v>
      </c>
      <c r="R3" s="64" t="s">
        <v>5</v>
      </c>
    </row>
    <row r="4" spans="2:18" s="40" customFormat="1" ht="11.25" x14ac:dyDescent="0.25">
      <c r="B4" s="152" t="s">
        <v>18</v>
      </c>
      <c r="C4" s="65" t="s">
        <v>24</v>
      </c>
      <c r="D4" s="42" t="s">
        <v>6</v>
      </c>
      <c r="E4" s="43" t="s">
        <v>26</v>
      </c>
      <c r="F4" s="44" t="s">
        <v>26</v>
      </c>
      <c r="G4" s="3">
        <v>4</v>
      </c>
      <c r="H4" s="2">
        <v>4</v>
      </c>
      <c r="I4" s="3">
        <v>0</v>
      </c>
      <c r="J4" s="3">
        <v>0</v>
      </c>
      <c r="K4" s="3">
        <v>0</v>
      </c>
      <c r="L4" s="1">
        <v>0</v>
      </c>
      <c r="M4" s="3">
        <v>0</v>
      </c>
      <c r="N4" s="3">
        <v>0</v>
      </c>
      <c r="O4" s="3">
        <v>0</v>
      </c>
      <c r="P4" s="3">
        <v>0</v>
      </c>
      <c r="Q4" s="1">
        <v>0</v>
      </c>
      <c r="R4" s="4">
        <f>SUM(H4:Q4)</f>
        <v>4</v>
      </c>
    </row>
    <row r="5" spans="2:18" s="40" customFormat="1" ht="12" thickBot="1" x14ac:dyDescent="0.3">
      <c r="B5" s="159"/>
      <c r="C5" s="92" t="s">
        <v>25</v>
      </c>
      <c r="D5" s="52" t="s">
        <v>6</v>
      </c>
      <c r="E5" s="60" t="s">
        <v>26</v>
      </c>
      <c r="F5" s="54" t="s">
        <v>103</v>
      </c>
      <c r="G5" s="11">
        <v>4</v>
      </c>
      <c r="H5" s="6">
        <v>4</v>
      </c>
      <c r="I5" s="7">
        <v>0</v>
      </c>
      <c r="J5" s="7">
        <v>0</v>
      </c>
      <c r="K5" s="7">
        <v>0</v>
      </c>
      <c r="L5" s="5">
        <v>0</v>
      </c>
      <c r="M5" s="7">
        <v>0</v>
      </c>
      <c r="N5" s="7">
        <v>0</v>
      </c>
      <c r="O5" s="7">
        <v>0</v>
      </c>
      <c r="P5" s="7">
        <v>0</v>
      </c>
      <c r="Q5" s="5">
        <v>0</v>
      </c>
      <c r="R5" s="12">
        <f t="shared" ref="R5:R18" si="0">SUM(H5:Q5)</f>
        <v>4</v>
      </c>
    </row>
    <row r="6" spans="2:18" s="40" customFormat="1" ht="11.25" x14ac:dyDescent="0.25">
      <c r="B6" s="152" t="s">
        <v>161</v>
      </c>
      <c r="C6" s="67" t="s">
        <v>31</v>
      </c>
      <c r="D6" s="42" t="s">
        <v>105</v>
      </c>
      <c r="E6" s="50" t="s">
        <v>103</v>
      </c>
      <c r="F6" s="43" t="s">
        <v>103</v>
      </c>
      <c r="G6" s="19">
        <v>1</v>
      </c>
      <c r="H6" s="3">
        <v>0</v>
      </c>
      <c r="I6" s="3">
        <v>1</v>
      </c>
      <c r="J6" s="3">
        <v>0</v>
      </c>
      <c r="K6" s="3">
        <v>0</v>
      </c>
      <c r="L6" s="1">
        <v>0</v>
      </c>
      <c r="M6" s="3">
        <v>0</v>
      </c>
      <c r="N6" s="3">
        <v>0</v>
      </c>
      <c r="O6" s="3">
        <v>0</v>
      </c>
      <c r="P6" s="3">
        <v>0</v>
      </c>
      <c r="Q6" s="3">
        <v>0</v>
      </c>
      <c r="R6" s="4">
        <f t="shared" si="0"/>
        <v>1</v>
      </c>
    </row>
    <row r="7" spans="2:18" s="40" customFormat="1" ht="11.25" x14ac:dyDescent="0.25">
      <c r="B7" s="159"/>
      <c r="C7" s="51" t="s">
        <v>162</v>
      </c>
      <c r="D7" s="52" t="s">
        <v>105</v>
      </c>
      <c r="E7" s="60" t="s">
        <v>187</v>
      </c>
      <c r="F7" s="60" t="s">
        <v>187</v>
      </c>
      <c r="G7" s="20">
        <v>8</v>
      </c>
      <c r="H7" s="11">
        <v>0</v>
      </c>
      <c r="I7" s="11">
        <v>7</v>
      </c>
      <c r="J7" s="11">
        <v>0</v>
      </c>
      <c r="K7" s="11">
        <v>0</v>
      </c>
      <c r="L7" s="9">
        <v>0</v>
      </c>
      <c r="M7" s="11">
        <v>0</v>
      </c>
      <c r="N7" s="11">
        <v>0</v>
      </c>
      <c r="O7" s="11">
        <v>0</v>
      </c>
      <c r="P7" s="11">
        <v>0</v>
      </c>
      <c r="Q7" s="11">
        <v>0</v>
      </c>
      <c r="R7" s="12">
        <f t="shared" si="0"/>
        <v>7</v>
      </c>
    </row>
    <row r="8" spans="2:18" s="40" customFormat="1" ht="11.25" x14ac:dyDescent="0.25">
      <c r="B8" s="159"/>
      <c r="C8" s="51" t="s">
        <v>163</v>
      </c>
      <c r="D8" s="52"/>
      <c r="E8" s="60" t="s">
        <v>187</v>
      </c>
      <c r="F8" s="60" t="s">
        <v>187</v>
      </c>
      <c r="G8" s="20">
        <v>8</v>
      </c>
      <c r="H8" s="11">
        <v>0</v>
      </c>
      <c r="I8" s="11">
        <v>0</v>
      </c>
      <c r="J8" s="11">
        <v>8</v>
      </c>
      <c r="K8" s="11">
        <v>0</v>
      </c>
      <c r="L8" s="9">
        <v>0</v>
      </c>
      <c r="M8" s="11">
        <v>0</v>
      </c>
      <c r="N8" s="11">
        <v>0</v>
      </c>
      <c r="O8" s="11">
        <v>0</v>
      </c>
      <c r="P8" s="11">
        <v>0</v>
      </c>
      <c r="Q8" s="11">
        <v>0</v>
      </c>
      <c r="R8" s="12">
        <f t="shared" si="0"/>
        <v>8</v>
      </c>
    </row>
    <row r="9" spans="2:18" s="40" customFormat="1" ht="22.5" x14ac:dyDescent="0.25">
      <c r="B9" s="159"/>
      <c r="C9" s="51" t="s">
        <v>164</v>
      </c>
      <c r="D9" s="52" t="s">
        <v>105</v>
      </c>
      <c r="E9" s="60" t="s">
        <v>189</v>
      </c>
      <c r="F9" s="60" t="s">
        <v>189</v>
      </c>
      <c r="G9" s="20">
        <v>8</v>
      </c>
      <c r="H9" s="11">
        <v>0</v>
      </c>
      <c r="I9" s="11">
        <v>0</v>
      </c>
      <c r="J9" s="11">
        <v>0</v>
      </c>
      <c r="K9" s="11">
        <v>9</v>
      </c>
      <c r="L9" s="9">
        <v>0</v>
      </c>
      <c r="M9" s="11">
        <v>0</v>
      </c>
      <c r="N9" s="11">
        <v>0</v>
      </c>
      <c r="O9" s="11">
        <v>0</v>
      </c>
      <c r="P9" s="11">
        <v>0</v>
      </c>
      <c r="Q9" s="11">
        <v>0</v>
      </c>
      <c r="R9" s="12">
        <f t="shared" si="0"/>
        <v>9</v>
      </c>
    </row>
    <row r="10" spans="2:18" s="40" customFormat="1" ht="22.5" x14ac:dyDescent="0.25">
      <c r="B10" s="159"/>
      <c r="C10" s="70" t="s">
        <v>165</v>
      </c>
      <c r="D10" s="53" t="s">
        <v>105</v>
      </c>
      <c r="E10" s="60" t="s">
        <v>187</v>
      </c>
      <c r="F10" s="60" t="s">
        <v>187</v>
      </c>
      <c r="G10" s="20">
        <v>3</v>
      </c>
      <c r="H10" s="11">
        <v>0</v>
      </c>
      <c r="I10" s="11">
        <v>0</v>
      </c>
      <c r="J10" s="11">
        <v>0</v>
      </c>
      <c r="K10" s="11">
        <v>0</v>
      </c>
      <c r="L10" s="9">
        <v>3</v>
      </c>
      <c r="M10" s="11">
        <v>0</v>
      </c>
      <c r="N10" s="11">
        <v>0</v>
      </c>
      <c r="O10" s="11">
        <v>0</v>
      </c>
      <c r="P10" s="11">
        <v>0</v>
      </c>
      <c r="Q10" s="11">
        <v>0</v>
      </c>
      <c r="R10" s="12">
        <f t="shared" si="0"/>
        <v>3</v>
      </c>
    </row>
    <row r="11" spans="2:18" s="40" customFormat="1" ht="23.25" thickBot="1" x14ac:dyDescent="0.3">
      <c r="B11" s="159"/>
      <c r="C11" s="26" t="s">
        <v>166</v>
      </c>
      <c r="D11" s="53" t="s">
        <v>105</v>
      </c>
      <c r="E11" s="60" t="s">
        <v>103</v>
      </c>
      <c r="F11" s="60" t="s">
        <v>103</v>
      </c>
      <c r="G11" s="20">
        <v>4</v>
      </c>
      <c r="H11" s="7">
        <v>0</v>
      </c>
      <c r="I11" s="7">
        <v>0</v>
      </c>
      <c r="J11" s="7">
        <v>0</v>
      </c>
      <c r="K11" s="7">
        <v>0</v>
      </c>
      <c r="L11" s="5">
        <v>2</v>
      </c>
      <c r="M11" s="7">
        <v>0</v>
      </c>
      <c r="N11" s="7">
        <v>0</v>
      </c>
      <c r="O11" s="7">
        <v>0</v>
      </c>
      <c r="P11" s="7">
        <v>0</v>
      </c>
      <c r="Q11" s="7">
        <v>0</v>
      </c>
      <c r="R11" s="8">
        <f t="shared" si="0"/>
        <v>2</v>
      </c>
    </row>
    <row r="12" spans="2:18" s="40" customFormat="1" ht="11.25" x14ac:dyDescent="0.25">
      <c r="B12" s="152" t="s">
        <v>171</v>
      </c>
      <c r="C12" s="49" t="s">
        <v>136</v>
      </c>
      <c r="D12" s="42" t="s">
        <v>105</v>
      </c>
      <c r="E12" s="43" t="s">
        <v>103</v>
      </c>
      <c r="F12" s="44" t="s">
        <v>103</v>
      </c>
      <c r="G12" s="1">
        <v>1</v>
      </c>
      <c r="H12" s="10">
        <v>0</v>
      </c>
      <c r="I12" s="11">
        <v>0</v>
      </c>
      <c r="J12" s="11">
        <v>0</v>
      </c>
      <c r="K12" s="11">
        <v>0</v>
      </c>
      <c r="L12" s="9">
        <v>0</v>
      </c>
      <c r="M12" s="10">
        <v>1</v>
      </c>
      <c r="N12" s="11">
        <v>0</v>
      </c>
      <c r="O12" s="11">
        <v>0</v>
      </c>
      <c r="P12" s="11">
        <v>0</v>
      </c>
      <c r="Q12" s="9">
        <v>0</v>
      </c>
      <c r="R12" s="12">
        <f t="shared" si="0"/>
        <v>1</v>
      </c>
    </row>
    <row r="13" spans="2:18" s="40" customFormat="1" ht="11.25" x14ac:dyDescent="0.25">
      <c r="B13" s="159"/>
      <c r="C13" s="70" t="s">
        <v>167</v>
      </c>
      <c r="D13" s="52" t="s">
        <v>105</v>
      </c>
      <c r="E13" s="60" t="s">
        <v>187</v>
      </c>
      <c r="F13" s="54" t="s">
        <v>187</v>
      </c>
      <c r="G13" s="9">
        <v>10</v>
      </c>
      <c r="H13" s="10">
        <v>0</v>
      </c>
      <c r="I13" s="11">
        <v>0</v>
      </c>
      <c r="J13" s="11">
        <v>0</v>
      </c>
      <c r="K13" s="11">
        <v>0</v>
      </c>
      <c r="L13" s="9">
        <v>0</v>
      </c>
      <c r="M13" s="10">
        <v>7</v>
      </c>
      <c r="N13" s="11">
        <v>3</v>
      </c>
      <c r="O13" s="11">
        <v>0</v>
      </c>
      <c r="P13" s="11">
        <v>0</v>
      </c>
      <c r="Q13" s="9">
        <v>0</v>
      </c>
      <c r="R13" s="12">
        <f t="shared" si="0"/>
        <v>10</v>
      </c>
    </row>
    <row r="14" spans="2:18" s="40" customFormat="1" ht="22.5" x14ac:dyDescent="0.25">
      <c r="B14" s="159"/>
      <c r="C14" s="70" t="s">
        <v>168</v>
      </c>
      <c r="D14" s="52" t="s">
        <v>105</v>
      </c>
      <c r="E14" s="60" t="s">
        <v>187</v>
      </c>
      <c r="F14" s="54" t="s">
        <v>187</v>
      </c>
      <c r="G14" s="9">
        <v>10</v>
      </c>
      <c r="H14" s="10">
        <v>0</v>
      </c>
      <c r="I14" s="11">
        <v>0</v>
      </c>
      <c r="J14" s="11">
        <v>0</v>
      </c>
      <c r="K14" s="11">
        <v>0</v>
      </c>
      <c r="L14" s="9">
        <v>0</v>
      </c>
      <c r="M14" s="10">
        <v>0</v>
      </c>
      <c r="N14" s="11">
        <v>5</v>
      </c>
      <c r="O14" s="11">
        <v>3</v>
      </c>
      <c r="P14" s="11">
        <v>0</v>
      </c>
      <c r="Q14" s="9">
        <v>0</v>
      </c>
      <c r="R14" s="12">
        <f t="shared" si="0"/>
        <v>8</v>
      </c>
    </row>
    <row r="15" spans="2:18" s="40" customFormat="1" ht="45" x14ac:dyDescent="0.25">
      <c r="B15" s="159"/>
      <c r="C15" s="70" t="s">
        <v>169</v>
      </c>
      <c r="D15" s="52" t="s">
        <v>105</v>
      </c>
      <c r="E15" s="53" t="s">
        <v>203</v>
      </c>
      <c r="F15" s="53" t="s">
        <v>203</v>
      </c>
      <c r="G15" s="20">
        <v>10</v>
      </c>
      <c r="H15" s="10">
        <v>0</v>
      </c>
      <c r="I15" s="11">
        <v>0</v>
      </c>
      <c r="J15" s="11">
        <v>0</v>
      </c>
      <c r="K15" s="11">
        <v>0</v>
      </c>
      <c r="L15" s="9">
        <v>0</v>
      </c>
      <c r="M15" s="10">
        <v>0</v>
      </c>
      <c r="N15" s="11">
        <v>0</v>
      </c>
      <c r="O15" s="11">
        <v>5</v>
      </c>
      <c r="P15" s="11">
        <v>7</v>
      </c>
      <c r="Q15" s="9">
        <v>0</v>
      </c>
      <c r="R15" s="12">
        <f t="shared" si="0"/>
        <v>12</v>
      </c>
    </row>
    <row r="16" spans="2:18" s="40" customFormat="1" ht="23.25" thickBot="1" x14ac:dyDescent="0.3">
      <c r="B16" s="153"/>
      <c r="C16" s="58" t="s">
        <v>170</v>
      </c>
      <c r="D16" s="46" t="s">
        <v>105</v>
      </c>
      <c r="E16" s="47" t="s">
        <v>103</v>
      </c>
      <c r="F16" s="48" t="s">
        <v>103</v>
      </c>
      <c r="G16" s="5">
        <v>1</v>
      </c>
      <c r="H16" s="10">
        <v>0</v>
      </c>
      <c r="I16" s="11">
        <v>0</v>
      </c>
      <c r="J16" s="11">
        <v>0</v>
      </c>
      <c r="K16" s="11">
        <v>0</v>
      </c>
      <c r="L16" s="9">
        <v>0</v>
      </c>
      <c r="M16" s="10">
        <v>0</v>
      </c>
      <c r="N16" s="11">
        <v>0</v>
      </c>
      <c r="O16" s="11">
        <v>0</v>
      </c>
      <c r="P16" s="11">
        <v>1</v>
      </c>
      <c r="Q16" s="9">
        <v>0</v>
      </c>
      <c r="R16" s="12">
        <f t="shared" si="0"/>
        <v>1</v>
      </c>
    </row>
    <row r="17" spans="2:18" s="40" customFormat="1" ht="33.75" x14ac:dyDescent="0.25">
      <c r="B17" s="167" t="s">
        <v>67</v>
      </c>
      <c r="C17" s="69" t="s">
        <v>172</v>
      </c>
      <c r="D17" s="86" t="s">
        <v>6</v>
      </c>
      <c r="E17" s="87" t="s">
        <v>190</v>
      </c>
      <c r="F17" s="93" t="s">
        <v>190</v>
      </c>
      <c r="G17" s="9">
        <v>4</v>
      </c>
      <c r="H17" s="2">
        <v>0</v>
      </c>
      <c r="I17" s="3">
        <v>0</v>
      </c>
      <c r="J17" s="3">
        <v>0</v>
      </c>
      <c r="K17" s="3">
        <v>0</v>
      </c>
      <c r="L17" s="1">
        <v>0</v>
      </c>
      <c r="M17" s="2">
        <v>0</v>
      </c>
      <c r="N17" s="3">
        <v>0</v>
      </c>
      <c r="O17" s="3">
        <v>0</v>
      </c>
      <c r="P17" s="3">
        <v>0</v>
      </c>
      <c r="Q17" s="1">
        <v>4</v>
      </c>
      <c r="R17" s="4">
        <f t="shared" si="0"/>
        <v>4</v>
      </c>
    </row>
    <row r="18" spans="2:18" s="40" customFormat="1" ht="34.5" thickBot="1" x14ac:dyDescent="0.3">
      <c r="B18" s="158"/>
      <c r="C18" s="73" t="s">
        <v>173</v>
      </c>
      <c r="D18" s="74" t="s">
        <v>6</v>
      </c>
      <c r="E18" s="75" t="s">
        <v>190</v>
      </c>
      <c r="F18" s="84" t="s">
        <v>190</v>
      </c>
      <c r="G18" s="5">
        <v>4</v>
      </c>
      <c r="H18" s="6">
        <v>0</v>
      </c>
      <c r="I18" s="7">
        <v>0</v>
      </c>
      <c r="J18" s="7">
        <v>0</v>
      </c>
      <c r="K18" s="7">
        <v>0</v>
      </c>
      <c r="L18" s="5">
        <v>0</v>
      </c>
      <c r="M18" s="6">
        <v>0</v>
      </c>
      <c r="N18" s="7">
        <v>0</v>
      </c>
      <c r="O18" s="7">
        <v>0</v>
      </c>
      <c r="P18" s="7">
        <v>0</v>
      </c>
      <c r="Q18" s="5">
        <v>4</v>
      </c>
      <c r="R18" s="8">
        <f t="shared" si="0"/>
        <v>4</v>
      </c>
    </row>
    <row r="19" spans="2:18" s="40" customFormat="1" ht="11.25" x14ac:dyDescent="0.25">
      <c r="B19" s="141" t="s">
        <v>3</v>
      </c>
      <c r="C19" s="142"/>
      <c r="D19" s="142"/>
      <c r="E19" s="142"/>
      <c r="F19" s="155"/>
      <c r="G19" s="13">
        <f>SUM(G4:G18)</f>
        <v>80</v>
      </c>
      <c r="H19" s="14">
        <f t="shared" ref="H19:Q19" si="1">G19-$G$19/10</f>
        <v>72</v>
      </c>
      <c r="I19" s="15">
        <f t="shared" si="1"/>
        <v>64</v>
      </c>
      <c r="J19" s="15">
        <f t="shared" si="1"/>
        <v>56</v>
      </c>
      <c r="K19" s="15">
        <f t="shared" si="1"/>
        <v>48</v>
      </c>
      <c r="L19" s="15">
        <f t="shared" si="1"/>
        <v>40</v>
      </c>
      <c r="M19" s="14">
        <f t="shared" si="1"/>
        <v>32</v>
      </c>
      <c r="N19" s="15">
        <f t="shared" si="1"/>
        <v>24</v>
      </c>
      <c r="O19" s="15">
        <f t="shared" si="1"/>
        <v>16</v>
      </c>
      <c r="P19" s="15">
        <f t="shared" si="1"/>
        <v>8</v>
      </c>
      <c r="Q19" s="16">
        <f t="shared" si="1"/>
        <v>0</v>
      </c>
      <c r="R19" s="17"/>
    </row>
    <row r="20" spans="2:18" s="40" customFormat="1" ht="12" thickBot="1" x14ac:dyDescent="0.3">
      <c r="B20" s="143" t="s">
        <v>4</v>
      </c>
      <c r="C20" s="144"/>
      <c r="D20" s="144"/>
      <c r="E20" s="144"/>
      <c r="F20" s="156"/>
      <c r="G20" s="18">
        <f>SUM(G4:G18)</f>
        <v>80</v>
      </c>
      <c r="H20" s="6">
        <f t="shared" ref="H20:Q20" si="2">G20-(SUM(H4:H18))</f>
        <v>72</v>
      </c>
      <c r="I20" s="7">
        <f t="shared" si="2"/>
        <v>64</v>
      </c>
      <c r="J20" s="7">
        <f t="shared" si="2"/>
        <v>56</v>
      </c>
      <c r="K20" s="7">
        <f t="shared" si="2"/>
        <v>47</v>
      </c>
      <c r="L20" s="7">
        <f t="shared" si="2"/>
        <v>42</v>
      </c>
      <c r="M20" s="6">
        <f t="shared" si="2"/>
        <v>34</v>
      </c>
      <c r="N20" s="7">
        <f t="shared" si="2"/>
        <v>26</v>
      </c>
      <c r="O20" s="7">
        <f t="shared" si="2"/>
        <v>18</v>
      </c>
      <c r="P20" s="7">
        <f t="shared" si="2"/>
        <v>10</v>
      </c>
      <c r="Q20" s="5">
        <f t="shared" si="2"/>
        <v>2</v>
      </c>
      <c r="R20" s="17"/>
    </row>
  </sheetData>
  <mergeCells count="10">
    <mergeCell ref="B19:F19"/>
    <mergeCell ref="B20:F20"/>
    <mergeCell ref="C1:H1"/>
    <mergeCell ref="C2:G2"/>
    <mergeCell ref="H2:L2"/>
    <mergeCell ref="M2:Q2"/>
    <mergeCell ref="B4:B5"/>
    <mergeCell ref="B12:B16"/>
    <mergeCell ref="B6:B11"/>
    <mergeCell ref="B17:B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R25"/>
  <sheetViews>
    <sheetView zoomScaleNormal="100" workbookViewId="0">
      <selection activeCell="U17" sqref="U17"/>
    </sheetView>
  </sheetViews>
  <sheetFormatPr defaultColWidth="11" defaultRowHeight="15.75" x14ac:dyDescent="0.25"/>
  <cols>
    <col min="1" max="1" width="11" style="29"/>
    <col min="2" max="2" width="10.375" style="27" customWidth="1"/>
    <col min="3" max="3" width="23.125" style="27" customWidth="1"/>
    <col min="4" max="4" width="5.25" style="27" bestFit="1" customWidth="1"/>
    <col min="5" max="6" width="17.75" style="29" bestFit="1" customWidth="1"/>
    <col min="7" max="7" width="7.375" style="28" customWidth="1"/>
    <col min="8" max="9" width="7.5" style="28" customWidth="1"/>
    <col min="10" max="10" width="8.625" style="28" customWidth="1"/>
    <col min="11" max="11" width="7.5" style="28" customWidth="1"/>
    <col min="12" max="12" width="6.875" style="28" customWidth="1"/>
    <col min="13" max="13" width="7" style="28" customWidth="1"/>
    <col min="14" max="14" width="7.5" style="28" customWidth="1"/>
    <col min="15" max="15" width="7.625" style="28" customWidth="1"/>
    <col min="16" max="16" width="7.375" style="28" customWidth="1"/>
    <col min="17" max="17" width="7.625" style="28" customWidth="1"/>
    <col min="18" max="18" width="5.875" style="28" customWidth="1"/>
    <col min="19" max="16384" width="11" style="29"/>
  </cols>
  <sheetData>
    <row r="1" spans="2:18" ht="16.5" thickBot="1" x14ac:dyDescent="0.3">
      <c r="C1" s="151"/>
      <c r="D1" s="151"/>
      <c r="E1" s="151"/>
      <c r="F1" s="151"/>
      <c r="G1" s="151"/>
      <c r="H1" s="151"/>
    </row>
    <row r="2" spans="2:18" ht="16.5" thickBot="1" x14ac:dyDescent="0.3">
      <c r="B2" s="30" t="s">
        <v>100</v>
      </c>
      <c r="C2" s="149" t="s">
        <v>69</v>
      </c>
      <c r="D2" s="149"/>
      <c r="E2" s="149"/>
      <c r="F2" s="149"/>
      <c r="G2" s="150"/>
      <c r="H2" s="154" t="s">
        <v>7</v>
      </c>
      <c r="I2" s="149"/>
      <c r="J2" s="149"/>
      <c r="K2" s="149"/>
      <c r="L2" s="150"/>
      <c r="M2" s="146" t="s">
        <v>8</v>
      </c>
      <c r="N2" s="147"/>
      <c r="O2" s="147"/>
      <c r="P2" s="147"/>
      <c r="Q2" s="148"/>
    </row>
    <row r="3" spans="2:18" s="40" customFormat="1" ht="54" customHeight="1" thickBot="1" x14ac:dyDescent="0.3">
      <c r="B3" s="31" t="s">
        <v>2</v>
      </c>
      <c r="C3" s="32" t="s">
        <v>0</v>
      </c>
      <c r="D3" s="32" t="s">
        <v>17</v>
      </c>
      <c r="E3" s="33" t="s">
        <v>20</v>
      </c>
      <c r="F3" s="33" t="s">
        <v>21</v>
      </c>
      <c r="G3" s="34" t="s">
        <v>1</v>
      </c>
      <c r="H3" s="35" t="s">
        <v>9</v>
      </c>
      <c r="I3" s="36" t="s">
        <v>10</v>
      </c>
      <c r="J3" s="36" t="s">
        <v>11</v>
      </c>
      <c r="K3" s="36" t="s">
        <v>12</v>
      </c>
      <c r="L3" s="37" t="s">
        <v>13</v>
      </c>
      <c r="M3" s="35" t="s">
        <v>9</v>
      </c>
      <c r="N3" s="36" t="s">
        <v>10</v>
      </c>
      <c r="O3" s="36" t="s">
        <v>11</v>
      </c>
      <c r="P3" s="36" t="s">
        <v>12</v>
      </c>
      <c r="Q3" s="37" t="s">
        <v>13</v>
      </c>
      <c r="R3" s="64" t="s">
        <v>5</v>
      </c>
    </row>
    <row r="4" spans="2:18" s="40" customFormat="1" ht="11.25" x14ac:dyDescent="0.25">
      <c r="B4" s="152" t="s">
        <v>18</v>
      </c>
      <c r="C4" s="65" t="s">
        <v>24</v>
      </c>
      <c r="D4" s="42" t="s">
        <v>6</v>
      </c>
      <c r="E4" s="43" t="s">
        <v>26</v>
      </c>
      <c r="F4" s="44" t="s">
        <v>26</v>
      </c>
      <c r="G4" s="1">
        <v>4</v>
      </c>
      <c r="H4" s="2">
        <v>4</v>
      </c>
      <c r="I4" s="3">
        <v>0</v>
      </c>
      <c r="J4" s="3">
        <v>0</v>
      </c>
      <c r="K4" s="3">
        <v>0</v>
      </c>
      <c r="L4" s="1">
        <v>0</v>
      </c>
      <c r="M4" s="2">
        <v>0</v>
      </c>
      <c r="N4" s="3">
        <v>0</v>
      </c>
      <c r="O4" s="3">
        <v>0</v>
      </c>
      <c r="P4" s="3">
        <v>0</v>
      </c>
      <c r="Q4" s="1">
        <v>0</v>
      </c>
      <c r="R4" s="4">
        <f>SUM(H4:Q4)</f>
        <v>4</v>
      </c>
    </row>
    <row r="5" spans="2:18" s="40" customFormat="1" ht="12" thickBot="1" x14ac:dyDescent="0.3">
      <c r="B5" s="159"/>
      <c r="C5" s="92" t="s">
        <v>25</v>
      </c>
      <c r="D5" s="52" t="s">
        <v>6</v>
      </c>
      <c r="E5" s="60" t="s">
        <v>26</v>
      </c>
      <c r="F5" s="60" t="s">
        <v>103</v>
      </c>
      <c r="G5" s="20">
        <v>4</v>
      </c>
      <c r="H5" s="6">
        <v>4</v>
      </c>
      <c r="I5" s="7">
        <v>0</v>
      </c>
      <c r="J5" s="7">
        <v>0</v>
      </c>
      <c r="K5" s="7">
        <v>0</v>
      </c>
      <c r="L5" s="5">
        <v>0</v>
      </c>
      <c r="M5" s="6">
        <v>0</v>
      </c>
      <c r="N5" s="7">
        <v>0</v>
      </c>
      <c r="O5" s="7">
        <v>0</v>
      </c>
      <c r="P5" s="7">
        <v>0</v>
      </c>
      <c r="Q5" s="5">
        <v>0</v>
      </c>
      <c r="R5" s="8">
        <f t="shared" ref="R5:R22" si="0">SUM(H5:Q5)</f>
        <v>4</v>
      </c>
    </row>
    <row r="6" spans="2:18" s="40" customFormat="1" ht="11.25" x14ac:dyDescent="0.25">
      <c r="B6" s="152" t="s">
        <v>89</v>
      </c>
      <c r="C6" s="67" t="s">
        <v>31</v>
      </c>
      <c r="D6" s="42" t="s">
        <v>111</v>
      </c>
      <c r="E6" s="50" t="s">
        <v>187</v>
      </c>
      <c r="F6" s="50" t="s">
        <v>187</v>
      </c>
      <c r="G6" s="19">
        <v>1</v>
      </c>
      <c r="H6" s="3">
        <v>0</v>
      </c>
      <c r="I6" s="3">
        <v>1</v>
      </c>
      <c r="J6" s="3">
        <v>0</v>
      </c>
      <c r="K6" s="3">
        <v>0</v>
      </c>
      <c r="L6" s="1">
        <v>0</v>
      </c>
      <c r="M6" s="2">
        <v>0</v>
      </c>
      <c r="N6" s="3">
        <v>0</v>
      </c>
      <c r="O6" s="3">
        <v>0</v>
      </c>
      <c r="P6" s="3">
        <v>0</v>
      </c>
      <c r="Q6" s="1">
        <v>0</v>
      </c>
      <c r="R6" s="4">
        <f t="shared" si="0"/>
        <v>1</v>
      </c>
    </row>
    <row r="7" spans="2:18" s="40" customFormat="1" ht="22.5" x14ac:dyDescent="0.25">
      <c r="B7" s="159"/>
      <c r="C7" s="51" t="s">
        <v>90</v>
      </c>
      <c r="D7" s="52" t="s">
        <v>111</v>
      </c>
      <c r="E7" s="53" t="s">
        <v>187</v>
      </c>
      <c r="F7" s="53" t="s">
        <v>187</v>
      </c>
      <c r="G7" s="20">
        <v>6</v>
      </c>
      <c r="H7" s="11">
        <v>0</v>
      </c>
      <c r="I7" s="11">
        <v>4</v>
      </c>
      <c r="J7" s="11">
        <v>0</v>
      </c>
      <c r="K7" s="11">
        <v>1</v>
      </c>
      <c r="L7" s="9">
        <v>0</v>
      </c>
      <c r="M7" s="10">
        <v>0</v>
      </c>
      <c r="N7" s="11">
        <v>0</v>
      </c>
      <c r="O7" s="11">
        <v>0</v>
      </c>
      <c r="P7" s="11">
        <v>0</v>
      </c>
      <c r="Q7" s="9">
        <v>0</v>
      </c>
      <c r="R7" s="12">
        <f t="shared" si="0"/>
        <v>5</v>
      </c>
    </row>
    <row r="8" spans="2:18" s="40" customFormat="1" ht="22.5" x14ac:dyDescent="0.25">
      <c r="B8" s="159"/>
      <c r="C8" s="51" t="s">
        <v>96</v>
      </c>
      <c r="D8" s="52" t="s">
        <v>111</v>
      </c>
      <c r="E8" s="53" t="s">
        <v>187</v>
      </c>
      <c r="F8" s="53" t="s">
        <v>187</v>
      </c>
      <c r="G8" s="20">
        <v>6</v>
      </c>
      <c r="H8" s="11">
        <v>0</v>
      </c>
      <c r="I8" s="11">
        <v>0</v>
      </c>
      <c r="J8" s="11">
        <v>5</v>
      </c>
      <c r="K8" s="11">
        <v>0</v>
      </c>
      <c r="L8" s="9">
        <v>0</v>
      </c>
      <c r="M8" s="10">
        <v>0</v>
      </c>
      <c r="N8" s="11">
        <v>0</v>
      </c>
      <c r="O8" s="11">
        <v>0</v>
      </c>
      <c r="P8" s="11">
        <v>0</v>
      </c>
      <c r="Q8" s="9">
        <v>0</v>
      </c>
      <c r="R8" s="12">
        <f t="shared" si="0"/>
        <v>5</v>
      </c>
    </row>
    <row r="9" spans="2:18" s="40" customFormat="1" ht="22.5" x14ac:dyDescent="0.25">
      <c r="B9" s="159"/>
      <c r="C9" s="51" t="s">
        <v>97</v>
      </c>
      <c r="D9" s="52" t="s">
        <v>111</v>
      </c>
      <c r="E9" s="53" t="s">
        <v>187</v>
      </c>
      <c r="F9" s="53" t="s">
        <v>187</v>
      </c>
      <c r="G9" s="20">
        <v>6</v>
      </c>
      <c r="H9" s="11">
        <v>0</v>
      </c>
      <c r="I9" s="11">
        <v>0</v>
      </c>
      <c r="J9" s="11">
        <v>3</v>
      </c>
      <c r="K9" s="11">
        <v>3</v>
      </c>
      <c r="L9" s="9">
        <v>0</v>
      </c>
      <c r="M9" s="10">
        <v>0</v>
      </c>
      <c r="N9" s="11">
        <v>0</v>
      </c>
      <c r="O9" s="11">
        <v>0</v>
      </c>
      <c r="P9" s="11">
        <v>0</v>
      </c>
      <c r="Q9" s="9">
        <v>0</v>
      </c>
      <c r="R9" s="12">
        <f t="shared" si="0"/>
        <v>6</v>
      </c>
    </row>
    <row r="10" spans="2:18" s="40" customFormat="1" ht="23.25" thickBot="1" x14ac:dyDescent="0.3">
      <c r="B10" s="153"/>
      <c r="C10" s="58" t="s">
        <v>91</v>
      </c>
      <c r="D10" s="46" t="s">
        <v>111</v>
      </c>
      <c r="E10" s="59" t="s">
        <v>187</v>
      </c>
      <c r="F10" s="59" t="s">
        <v>187</v>
      </c>
      <c r="G10" s="21">
        <v>1</v>
      </c>
      <c r="H10" s="7">
        <v>0</v>
      </c>
      <c r="I10" s="7">
        <v>0</v>
      </c>
      <c r="J10" s="7">
        <v>0</v>
      </c>
      <c r="K10" s="7">
        <v>1</v>
      </c>
      <c r="L10" s="5">
        <v>0</v>
      </c>
      <c r="M10" s="6">
        <v>0</v>
      </c>
      <c r="N10" s="7">
        <v>0</v>
      </c>
      <c r="O10" s="7">
        <v>0</v>
      </c>
      <c r="P10" s="7">
        <v>0</v>
      </c>
      <c r="Q10" s="5">
        <v>0</v>
      </c>
      <c r="R10" s="8">
        <f t="shared" si="0"/>
        <v>1</v>
      </c>
    </row>
    <row r="11" spans="2:18" s="40" customFormat="1" ht="18" customHeight="1" x14ac:dyDescent="0.25">
      <c r="B11" s="159" t="s">
        <v>92</v>
      </c>
      <c r="C11" s="94" t="s">
        <v>32</v>
      </c>
      <c r="D11" s="52" t="s">
        <v>111</v>
      </c>
      <c r="E11" s="60" t="s">
        <v>197</v>
      </c>
      <c r="F11" s="60" t="s">
        <v>197</v>
      </c>
      <c r="G11" s="20">
        <v>1</v>
      </c>
      <c r="H11" s="2">
        <v>0</v>
      </c>
      <c r="I11" s="3">
        <v>0</v>
      </c>
      <c r="J11" s="3">
        <v>0</v>
      </c>
      <c r="K11" s="3">
        <v>1</v>
      </c>
      <c r="L11" s="1">
        <v>0</v>
      </c>
      <c r="M11" s="2">
        <v>0</v>
      </c>
      <c r="N11" s="3">
        <v>0</v>
      </c>
      <c r="O11" s="3">
        <v>0</v>
      </c>
      <c r="P11" s="3">
        <v>0</v>
      </c>
      <c r="Q11" s="1">
        <v>0</v>
      </c>
      <c r="R11" s="4">
        <f t="shared" si="0"/>
        <v>1</v>
      </c>
    </row>
    <row r="12" spans="2:18" s="40" customFormat="1" ht="22.5" x14ac:dyDescent="0.25">
      <c r="B12" s="159"/>
      <c r="C12" s="51" t="s">
        <v>94</v>
      </c>
      <c r="D12" s="52" t="s">
        <v>111</v>
      </c>
      <c r="E12" s="60" t="s">
        <v>197</v>
      </c>
      <c r="F12" s="60" t="s">
        <v>197</v>
      </c>
      <c r="G12" s="20">
        <v>6</v>
      </c>
      <c r="H12" s="10">
        <v>0</v>
      </c>
      <c r="I12" s="11">
        <v>0</v>
      </c>
      <c r="J12" s="11">
        <v>0</v>
      </c>
      <c r="K12" s="11">
        <v>3</v>
      </c>
      <c r="L12" s="9">
        <v>3</v>
      </c>
      <c r="M12" s="10">
        <v>0</v>
      </c>
      <c r="N12" s="11">
        <v>0</v>
      </c>
      <c r="O12" s="11">
        <v>0</v>
      </c>
      <c r="P12" s="11">
        <v>0</v>
      </c>
      <c r="Q12" s="9">
        <v>0</v>
      </c>
      <c r="R12" s="12">
        <f t="shared" si="0"/>
        <v>6</v>
      </c>
    </row>
    <row r="13" spans="2:18" s="40" customFormat="1" ht="22.5" x14ac:dyDescent="0.25">
      <c r="B13" s="159"/>
      <c r="C13" s="51" t="s">
        <v>93</v>
      </c>
      <c r="D13" s="52" t="s">
        <v>111</v>
      </c>
      <c r="E13" s="60" t="s">
        <v>197</v>
      </c>
      <c r="F13" s="60" t="s">
        <v>197</v>
      </c>
      <c r="G13" s="20">
        <v>6</v>
      </c>
      <c r="H13" s="10">
        <v>0</v>
      </c>
      <c r="I13" s="11">
        <v>0</v>
      </c>
      <c r="J13" s="11">
        <v>0</v>
      </c>
      <c r="K13" s="11">
        <v>0</v>
      </c>
      <c r="L13" s="9">
        <v>5</v>
      </c>
      <c r="M13" s="10">
        <v>1</v>
      </c>
      <c r="N13" s="11">
        <v>0</v>
      </c>
      <c r="O13" s="11">
        <v>0</v>
      </c>
      <c r="P13" s="11">
        <v>0</v>
      </c>
      <c r="Q13" s="9">
        <v>0</v>
      </c>
      <c r="R13" s="12">
        <f t="shared" si="0"/>
        <v>6</v>
      </c>
    </row>
    <row r="14" spans="2:18" s="40" customFormat="1" ht="22.5" x14ac:dyDescent="0.25">
      <c r="B14" s="159"/>
      <c r="C14" s="51" t="s">
        <v>95</v>
      </c>
      <c r="D14" s="52" t="s">
        <v>111</v>
      </c>
      <c r="E14" s="60" t="s">
        <v>197</v>
      </c>
      <c r="F14" s="60" t="s">
        <v>197</v>
      </c>
      <c r="G14" s="20">
        <v>6</v>
      </c>
      <c r="H14" s="10">
        <v>0</v>
      </c>
      <c r="I14" s="11">
        <v>0</v>
      </c>
      <c r="J14" s="11">
        <v>0</v>
      </c>
      <c r="K14" s="11">
        <v>0</v>
      </c>
      <c r="L14" s="9">
        <v>0</v>
      </c>
      <c r="M14" s="10">
        <v>6</v>
      </c>
      <c r="N14" s="11">
        <v>0</v>
      </c>
      <c r="O14" s="11">
        <v>0</v>
      </c>
      <c r="P14" s="11">
        <v>0</v>
      </c>
      <c r="Q14" s="9">
        <v>0</v>
      </c>
      <c r="R14" s="12">
        <f t="shared" si="0"/>
        <v>6</v>
      </c>
    </row>
    <row r="15" spans="2:18" s="40" customFormat="1" ht="23.25" thickBot="1" x14ac:dyDescent="0.3">
      <c r="B15" s="159"/>
      <c r="C15" s="81" t="s">
        <v>98</v>
      </c>
      <c r="D15" s="52" t="s">
        <v>111</v>
      </c>
      <c r="E15" s="60" t="s">
        <v>197</v>
      </c>
      <c r="F15" s="60" t="s">
        <v>197</v>
      </c>
      <c r="G15" s="20">
        <v>1</v>
      </c>
      <c r="H15" s="10">
        <v>0</v>
      </c>
      <c r="I15" s="11">
        <v>0</v>
      </c>
      <c r="J15" s="11">
        <v>0</v>
      </c>
      <c r="K15" s="11">
        <v>0</v>
      </c>
      <c r="L15" s="9">
        <v>0</v>
      </c>
      <c r="M15" s="10">
        <v>1</v>
      </c>
      <c r="N15" s="11">
        <v>0</v>
      </c>
      <c r="O15" s="11">
        <v>0</v>
      </c>
      <c r="P15" s="11">
        <v>0</v>
      </c>
      <c r="Q15" s="9">
        <v>0</v>
      </c>
      <c r="R15" s="12">
        <f t="shared" si="0"/>
        <v>1</v>
      </c>
    </row>
    <row r="16" spans="2:18" s="40" customFormat="1" ht="12" customHeight="1" x14ac:dyDescent="0.25">
      <c r="B16" s="136" t="s">
        <v>174</v>
      </c>
      <c r="C16" s="95" t="s">
        <v>181</v>
      </c>
      <c r="D16" s="50" t="s">
        <v>111</v>
      </c>
      <c r="E16" s="43" t="s">
        <v>103</v>
      </c>
      <c r="F16" s="43" t="s">
        <v>103</v>
      </c>
      <c r="G16" s="19">
        <v>1</v>
      </c>
      <c r="H16" s="2">
        <v>0</v>
      </c>
      <c r="I16" s="3">
        <v>0</v>
      </c>
      <c r="J16" s="3">
        <v>0</v>
      </c>
      <c r="K16" s="3">
        <v>0</v>
      </c>
      <c r="L16" s="1">
        <v>0</v>
      </c>
      <c r="M16" s="3">
        <v>0</v>
      </c>
      <c r="N16" s="3">
        <v>1</v>
      </c>
      <c r="O16" s="3">
        <v>0</v>
      </c>
      <c r="P16" s="3">
        <v>0</v>
      </c>
      <c r="Q16" s="3">
        <v>0</v>
      </c>
      <c r="R16" s="4">
        <f t="shared" si="0"/>
        <v>1</v>
      </c>
    </row>
    <row r="17" spans="2:18" s="40" customFormat="1" ht="45.75" customHeight="1" x14ac:dyDescent="0.25">
      <c r="B17" s="137"/>
      <c r="C17" s="70" t="s">
        <v>175</v>
      </c>
      <c r="D17" s="53" t="s">
        <v>111</v>
      </c>
      <c r="E17" s="60" t="s">
        <v>198</v>
      </c>
      <c r="F17" s="60" t="s">
        <v>198</v>
      </c>
      <c r="G17" s="20">
        <v>7</v>
      </c>
      <c r="H17" s="10">
        <v>0</v>
      </c>
      <c r="I17" s="11">
        <v>0</v>
      </c>
      <c r="J17" s="11">
        <v>0</v>
      </c>
      <c r="K17" s="11">
        <v>0</v>
      </c>
      <c r="L17" s="9">
        <v>0</v>
      </c>
      <c r="M17" s="11">
        <v>0</v>
      </c>
      <c r="N17" s="11">
        <v>7</v>
      </c>
      <c r="O17" s="11">
        <v>0</v>
      </c>
      <c r="P17" s="11">
        <v>0</v>
      </c>
      <c r="Q17" s="11">
        <v>2</v>
      </c>
      <c r="R17" s="12">
        <f t="shared" si="0"/>
        <v>9</v>
      </c>
    </row>
    <row r="18" spans="2:18" s="40" customFormat="1" ht="45.75" customHeight="1" x14ac:dyDescent="0.25">
      <c r="B18" s="137"/>
      <c r="C18" s="70" t="s">
        <v>176</v>
      </c>
      <c r="D18" s="53" t="s">
        <v>111</v>
      </c>
      <c r="E18" s="60" t="s">
        <v>187</v>
      </c>
      <c r="F18" s="60" t="s">
        <v>187</v>
      </c>
      <c r="G18" s="20">
        <v>7</v>
      </c>
      <c r="H18" s="10">
        <v>0</v>
      </c>
      <c r="I18" s="11">
        <v>0</v>
      </c>
      <c r="J18" s="11">
        <v>0</v>
      </c>
      <c r="K18" s="11">
        <v>0</v>
      </c>
      <c r="L18" s="9">
        <v>0</v>
      </c>
      <c r="M18" s="11">
        <v>0</v>
      </c>
      <c r="N18" s="11">
        <v>0</v>
      </c>
      <c r="O18" s="11">
        <v>7</v>
      </c>
      <c r="P18" s="11">
        <v>0</v>
      </c>
      <c r="Q18" s="11">
        <v>0</v>
      </c>
      <c r="R18" s="12">
        <f t="shared" si="0"/>
        <v>7</v>
      </c>
    </row>
    <row r="19" spans="2:18" s="40" customFormat="1" ht="46.5" customHeight="1" x14ac:dyDescent="0.25">
      <c r="B19" s="137"/>
      <c r="C19" s="70" t="s">
        <v>177</v>
      </c>
      <c r="D19" s="53" t="s">
        <v>111</v>
      </c>
      <c r="E19" s="60" t="s">
        <v>198</v>
      </c>
      <c r="F19" s="60" t="s">
        <v>198</v>
      </c>
      <c r="G19" s="20">
        <v>7</v>
      </c>
      <c r="H19" s="10">
        <v>0</v>
      </c>
      <c r="I19" s="11">
        <v>0</v>
      </c>
      <c r="J19" s="11">
        <v>0</v>
      </c>
      <c r="K19" s="11">
        <v>0</v>
      </c>
      <c r="L19" s="9">
        <v>0</v>
      </c>
      <c r="M19" s="11">
        <v>0</v>
      </c>
      <c r="N19" s="11">
        <v>0</v>
      </c>
      <c r="O19" s="11">
        <v>1</v>
      </c>
      <c r="P19" s="11">
        <v>6</v>
      </c>
      <c r="Q19" s="11">
        <v>0</v>
      </c>
      <c r="R19" s="12">
        <f t="shared" si="0"/>
        <v>7</v>
      </c>
    </row>
    <row r="20" spans="2:18" s="40" customFormat="1" ht="23.25" customHeight="1" thickBot="1" x14ac:dyDescent="0.3">
      <c r="B20" s="145"/>
      <c r="C20" s="73" t="s">
        <v>182</v>
      </c>
      <c r="D20" s="59"/>
      <c r="E20" s="47" t="s">
        <v>198</v>
      </c>
      <c r="F20" s="47" t="s">
        <v>198</v>
      </c>
      <c r="G20" s="21">
        <v>2</v>
      </c>
      <c r="H20" s="6">
        <v>0</v>
      </c>
      <c r="I20" s="7">
        <v>0</v>
      </c>
      <c r="J20" s="7">
        <v>0</v>
      </c>
      <c r="K20" s="7">
        <v>0</v>
      </c>
      <c r="L20" s="5">
        <v>0</v>
      </c>
      <c r="M20" s="7">
        <v>0</v>
      </c>
      <c r="N20" s="7">
        <v>0</v>
      </c>
      <c r="O20" s="7">
        <v>0</v>
      </c>
      <c r="P20" s="7">
        <v>2</v>
      </c>
      <c r="Q20" s="7">
        <v>0</v>
      </c>
      <c r="R20" s="8">
        <f t="shared" si="0"/>
        <v>2</v>
      </c>
    </row>
    <row r="21" spans="2:18" s="40" customFormat="1" ht="33.75" x14ac:dyDescent="0.25">
      <c r="B21" s="167" t="s">
        <v>178</v>
      </c>
      <c r="C21" s="69" t="s">
        <v>179</v>
      </c>
      <c r="D21" s="86" t="s">
        <v>6</v>
      </c>
      <c r="E21" s="87" t="s">
        <v>190</v>
      </c>
      <c r="F21" s="93" t="s">
        <v>190</v>
      </c>
      <c r="G21" s="9">
        <v>4</v>
      </c>
      <c r="H21" s="10">
        <v>0</v>
      </c>
      <c r="I21" s="11">
        <v>0</v>
      </c>
      <c r="J21" s="11">
        <v>0</v>
      </c>
      <c r="K21" s="11">
        <v>0</v>
      </c>
      <c r="L21" s="9">
        <v>0</v>
      </c>
      <c r="M21" s="10">
        <v>0</v>
      </c>
      <c r="N21" s="11">
        <v>0</v>
      </c>
      <c r="O21" s="11">
        <v>0</v>
      </c>
      <c r="P21" s="11">
        <v>0</v>
      </c>
      <c r="Q21" s="9">
        <v>4</v>
      </c>
      <c r="R21" s="12">
        <f t="shared" si="0"/>
        <v>4</v>
      </c>
    </row>
    <row r="22" spans="2:18" s="40" customFormat="1" ht="45.75" thickBot="1" x14ac:dyDescent="0.3">
      <c r="B22" s="158"/>
      <c r="C22" s="73" t="s">
        <v>180</v>
      </c>
      <c r="D22" s="74" t="s">
        <v>6</v>
      </c>
      <c r="E22" s="75" t="s">
        <v>190</v>
      </c>
      <c r="F22" s="84" t="s">
        <v>190</v>
      </c>
      <c r="G22" s="5">
        <v>4</v>
      </c>
      <c r="H22" s="6">
        <v>0</v>
      </c>
      <c r="I22" s="7">
        <v>0</v>
      </c>
      <c r="J22" s="7">
        <v>0</v>
      </c>
      <c r="K22" s="7">
        <v>0</v>
      </c>
      <c r="L22" s="5">
        <v>0</v>
      </c>
      <c r="M22" s="6">
        <v>0</v>
      </c>
      <c r="N22" s="7">
        <v>0</v>
      </c>
      <c r="O22" s="7">
        <v>0</v>
      </c>
      <c r="P22" s="7">
        <v>0</v>
      </c>
      <c r="Q22" s="5">
        <v>4</v>
      </c>
      <c r="R22" s="8">
        <f t="shared" si="0"/>
        <v>4</v>
      </c>
    </row>
    <row r="23" spans="2:18" s="40" customFormat="1" ht="11.25" x14ac:dyDescent="0.25">
      <c r="B23" s="141" t="s">
        <v>3</v>
      </c>
      <c r="C23" s="142"/>
      <c r="D23" s="142"/>
      <c r="E23" s="142"/>
      <c r="F23" s="155"/>
      <c r="G23" s="13">
        <f>SUM(G4:G22)</f>
        <v>80</v>
      </c>
      <c r="H23" s="14">
        <f t="shared" ref="H23:Q23" si="1">G23-$G$23/10</f>
        <v>72</v>
      </c>
      <c r="I23" s="15">
        <f t="shared" si="1"/>
        <v>64</v>
      </c>
      <c r="J23" s="15">
        <f t="shared" si="1"/>
        <v>56</v>
      </c>
      <c r="K23" s="15">
        <f t="shared" si="1"/>
        <v>48</v>
      </c>
      <c r="L23" s="15">
        <f t="shared" si="1"/>
        <v>40</v>
      </c>
      <c r="M23" s="14">
        <f t="shared" si="1"/>
        <v>32</v>
      </c>
      <c r="N23" s="15">
        <f t="shared" si="1"/>
        <v>24</v>
      </c>
      <c r="O23" s="15">
        <f t="shared" si="1"/>
        <v>16</v>
      </c>
      <c r="P23" s="15">
        <f t="shared" si="1"/>
        <v>8</v>
      </c>
      <c r="Q23" s="16">
        <f t="shared" si="1"/>
        <v>0</v>
      </c>
      <c r="R23" s="17"/>
    </row>
    <row r="24" spans="2:18" s="40" customFormat="1" ht="12" thickBot="1" x14ac:dyDescent="0.3">
      <c r="B24" s="143" t="s">
        <v>4</v>
      </c>
      <c r="C24" s="144"/>
      <c r="D24" s="144"/>
      <c r="E24" s="144"/>
      <c r="F24" s="156"/>
      <c r="G24" s="18">
        <f>SUM(G4:G22)</f>
        <v>80</v>
      </c>
      <c r="H24" s="6">
        <f t="shared" ref="H24:Q24" si="2">G24-(SUM(H4:H22))</f>
        <v>72</v>
      </c>
      <c r="I24" s="7">
        <f t="shared" si="2"/>
        <v>67</v>
      </c>
      <c r="J24" s="7">
        <f t="shared" si="2"/>
        <v>59</v>
      </c>
      <c r="K24" s="7">
        <f t="shared" si="2"/>
        <v>50</v>
      </c>
      <c r="L24" s="7">
        <f t="shared" si="2"/>
        <v>42</v>
      </c>
      <c r="M24" s="6">
        <f t="shared" si="2"/>
        <v>34</v>
      </c>
      <c r="N24" s="7">
        <f t="shared" si="2"/>
        <v>26</v>
      </c>
      <c r="O24" s="7">
        <f t="shared" si="2"/>
        <v>18</v>
      </c>
      <c r="P24" s="7">
        <f t="shared" si="2"/>
        <v>10</v>
      </c>
      <c r="Q24" s="5">
        <f t="shared" si="2"/>
        <v>0</v>
      </c>
      <c r="R24" s="17"/>
    </row>
    <row r="25" spans="2:18" s="40" customFormat="1" ht="11.25" x14ac:dyDescent="0.25">
      <c r="B25" s="63"/>
      <c r="C25" s="63"/>
      <c r="D25" s="63"/>
      <c r="G25" s="17"/>
      <c r="H25" s="17"/>
      <c r="I25" s="17"/>
      <c r="J25" s="17"/>
      <c r="K25" s="17"/>
      <c r="L25" s="17"/>
      <c r="M25" s="17"/>
      <c r="N25" s="17"/>
      <c r="O25" s="17"/>
      <c r="P25" s="17"/>
      <c r="Q25" s="17"/>
      <c r="R25" s="17"/>
    </row>
  </sheetData>
  <mergeCells count="11">
    <mergeCell ref="B21:B22"/>
    <mergeCell ref="B23:F23"/>
    <mergeCell ref="B24:F24"/>
    <mergeCell ref="B11:B15"/>
    <mergeCell ref="B16:B20"/>
    <mergeCell ref="B6:B10"/>
    <mergeCell ref="C1:H1"/>
    <mergeCell ref="C2:G2"/>
    <mergeCell ref="H2:L2"/>
    <mergeCell ref="M2:Q2"/>
    <mergeCell ref="B4:B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Backlog</vt:lpstr>
      <vt:lpstr>Sprint Backlog 1</vt:lpstr>
      <vt:lpstr>Sprint Backlog 2</vt:lpstr>
      <vt:lpstr>Sprint Backlog 3</vt:lpstr>
      <vt:lpstr>Sprint Backlog 4</vt:lpstr>
      <vt:lpstr>Sprint Backlog 5</vt:lpstr>
      <vt:lpstr>Sprint Backlog 6</vt:lpstr>
      <vt:lpstr>Sprint Backlog 7</vt:lpstr>
      <vt:lpstr>Sprint Backlog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Cox</dc:creator>
  <cp:lastModifiedBy>James</cp:lastModifiedBy>
  <dcterms:created xsi:type="dcterms:W3CDTF">2016-02-20T13:38:40Z</dcterms:created>
  <dcterms:modified xsi:type="dcterms:W3CDTF">2019-01-09T19:08:42Z</dcterms:modified>
</cp:coreProperties>
</file>