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idad V1" sheetId="1" r:id="rId4"/>
  </sheets>
  <definedNames/>
  <calcPr/>
</workbook>
</file>

<file path=xl/sharedStrings.xml><?xml version="1.0" encoding="utf-8"?>
<sst xmlns="http://schemas.openxmlformats.org/spreadsheetml/2006/main" count="46" uniqueCount="36">
  <si>
    <t>¿EFICIENCIA DE CADA CAMIÓN?</t>
  </si>
  <si>
    <t>PUNTO DISTRIBUCIÓN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</si>
  <si>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</si>
  <si>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</si>
  <si>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</si>
  <si>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</si>
  <si>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</si>
  <si>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</si>
  <si>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</si>
  <si>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</si>
  <si>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</si>
  <si>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</si>
  <si>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CAMIONES</t>
  </si>
  <si>
    <t>C1</t>
  </si>
  <si>
    <t>C2</t>
  </si>
  <si>
    <t>C3</t>
  </si>
  <si>
    <t>C4</t>
  </si>
  <si>
    <t>C5</t>
  </si>
  <si>
    <t>MATRIZ ASIGNACIÓN</t>
  </si>
  <si>
    <t>i</t>
  </si>
  <si>
    <t>Punto de distribución</t>
  </si>
  <si>
    <t>Identificación de camión</t>
  </si>
  <si>
    <t>Tiempo de despacho asignado</t>
  </si>
  <si>
    <t>Cantidad de litros asignados</t>
  </si>
  <si>
    <t>MATRIZ REGISTRO</t>
  </si>
  <si>
    <t>Tiempo de despacho registrado</t>
  </si>
  <si>
    <t>Cantidad de litros despachados</t>
  </si>
  <si>
    <r>
      <rPr>
        <rFont val="Arial"/>
        <b/>
        <color theme="1"/>
      </rPr>
      <t>Ind. 1 - Eficiencia en tiempos de despacho</t>
    </r>
    <r>
      <rPr>
        <rFont val="Arial"/>
        <color theme="1"/>
      </rPr>
      <t xml:space="preserve"> = (Tiempo de despacho asignado - Tiempo de despacho registrado) / Tiempo de despacho asignado x 100</t>
    </r>
  </si>
  <si>
    <r>
      <rPr>
        <rFont val="Arial"/>
        <b/>
        <color theme="1"/>
      </rPr>
      <t>Ind. 2 - Tasa de entrega (Lt/min)</t>
    </r>
    <r>
      <rPr>
        <rFont val="Arial"/>
        <color theme="1"/>
      </rPr>
      <t xml:space="preserve"> = Cantidad de litros despachados / Tiempo total de despacho x100</t>
    </r>
  </si>
  <si>
    <r>
      <rPr>
        <rFont val="Arial"/>
        <b/>
        <color theme="1"/>
      </rPr>
      <t>Ind. 3 - Nivel de Cumplimiento de los despachos</t>
    </r>
    <r>
      <rPr>
        <rFont val="Arial"/>
        <color theme="1"/>
      </rPr>
      <t xml:space="preserve"> = Litros despachados / Total de litros asignados x 100</t>
    </r>
  </si>
  <si>
    <t>MATRIZ EFIC. CAMION</t>
  </si>
  <si>
    <t>j</t>
  </si>
  <si>
    <t>Cantidad</t>
  </si>
  <si>
    <t>Eficiencia</t>
  </si>
  <si>
    <t>Tasa de entrega</t>
  </si>
  <si>
    <t>Nivel Cumplimiento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</si>
</sst>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7.0"/>
      <color theme="1"/>
      <name val="Arial"/>
    </font>
    <font>
      <b/>
      <sz val="11.0"/>
    </font>
    <font/>
    <font>
      <sz val="11.0"/>
      <color rgb="FFD4D4D4"/>
      <name val="&quot;Droid Sans Mono&quot;"/>
    </font>
    <font>
      <b/>
    </font>
    <font>
      <sz val="11.0"/>
      <name val="&quot;Droid Sans Mono&quot;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right" readingOrder="0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2" numFmtId="0" xfId="0" applyFont="1"/>
    <xf borderId="1" fillId="2" fontId="5" numFmtId="0" xfId="0" applyAlignment="1" applyBorder="1" applyFill="1" applyFont="1">
      <alignment readingOrder="0"/>
    </xf>
    <xf borderId="1" fillId="2" fontId="5" numFmtId="0" xfId="0" applyAlignment="1" applyBorder="1" applyFont="1">
      <alignment readingOrder="0"/>
    </xf>
    <xf borderId="0" fillId="2" fontId="2" numFmtId="0" xfId="0" applyFont="1"/>
    <xf borderId="1" fillId="0" fontId="2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3" max="3" width="14.57"/>
    <col customWidth="1" min="4" max="4" width="18.14"/>
    <col customWidth="1" min="5" max="5" width="12.71"/>
    <col customWidth="1" min="6" max="6" width="13.43"/>
    <col customWidth="1" min="7" max="7" width="15.29"/>
    <col customWidth="1" min="8" max="8" width="3.43"/>
    <col customWidth="1" min="9" max="9" width="24.0"/>
    <col customWidth="1" min="10" max="10" width="16.57"/>
    <col customWidth="1" min="11" max="11" width="18.14"/>
    <col customWidth="1" min="12" max="12" width="4.57"/>
  </cols>
  <sheetData>
    <row r="1">
      <c r="C1" s="1" t="s">
        <v>0</v>
      </c>
    </row>
    <row r="2">
      <c r="A2" s="2"/>
    </row>
    <row r="3">
      <c r="A3" s="1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</row>
    <row r="5">
      <c r="A5" s="1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</row>
    <row r="7">
      <c r="A7" s="1"/>
      <c r="C7" s="4">
        <v>0.0</v>
      </c>
      <c r="D7" s="4">
        <v>1.0</v>
      </c>
      <c r="E7" s="4">
        <v>2.0</v>
      </c>
      <c r="F7" s="4">
        <v>3.0</v>
      </c>
    </row>
    <row r="8">
      <c r="A8" s="1" t="s">
        <v>18</v>
      </c>
      <c r="B8" s="5" t="s">
        <v>19</v>
      </c>
      <c r="C8" s="6" t="s">
        <v>20</v>
      </c>
      <c r="D8" s="6" t="s">
        <v>21</v>
      </c>
      <c r="E8" s="6" t="s">
        <v>22</v>
      </c>
      <c r="F8" s="6" t="s">
        <v>23</v>
      </c>
    </row>
    <row r="9">
      <c r="B9" s="4">
        <v>0.0</v>
      </c>
      <c r="C9" s="3">
        <v>1.0</v>
      </c>
      <c r="D9" s="3">
        <v>5.0</v>
      </c>
      <c r="E9" s="3">
        <v>1329.0</v>
      </c>
      <c r="F9" s="3">
        <v>10.0</v>
      </c>
    </row>
    <row r="10">
      <c r="B10" s="4">
        <v>1.0</v>
      </c>
      <c r="C10" s="3">
        <v>2.0</v>
      </c>
      <c r="D10" s="3">
        <v>4.0</v>
      </c>
      <c r="E10" s="3">
        <v>2.0</v>
      </c>
      <c r="F10" s="3">
        <v>35.0</v>
      </c>
    </row>
    <row r="11">
      <c r="B11" s="4">
        <v>2.0</v>
      </c>
      <c r="C11" s="3">
        <v>3.0</v>
      </c>
      <c r="D11" s="3">
        <v>1.0</v>
      </c>
      <c r="E11" s="3">
        <v>1462.0</v>
      </c>
      <c r="F11" s="3">
        <v>54.0</v>
      </c>
    </row>
    <row r="12">
      <c r="B12" s="4">
        <v>3.0</v>
      </c>
      <c r="C12" s="3">
        <v>4.0</v>
      </c>
      <c r="D12" s="3">
        <v>3.0</v>
      </c>
      <c r="E12" s="3">
        <v>1222.0</v>
      </c>
      <c r="F12" s="3">
        <v>35.0</v>
      </c>
    </row>
    <row r="13">
      <c r="B13" s="4">
        <v>4.0</v>
      </c>
      <c r="C13" s="3">
        <v>5.0</v>
      </c>
      <c r="D13" s="3">
        <v>2.0</v>
      </c>
      <c r="E13" s="3">
        <v>2000.0</v>
      </c>
      <c r="F13" s="3">
        <v>44.0</v>
      </c>
    </row>
    <row r="14">
      <c r="B14" s="4">
        <v>5.0</v>
      </c>
      <c r="C14" s="3">
        <v>6.0</v>
      </c>
      <c r="D14" s="3">
        <v>3.0</v>
      </c>
      <c r="E14" s="3">
        <v>1389.0</v>
      </c>
      <c r="F14" s="3">
        <v>52.0</v>
      </c>
    </row>
    <row r="15">
      <c r="B15" s="4">
        <v>6.0</v>
      </c>
      <c r="C15" s="3">
        <v>7.0</v>
      </c>
      <c r="D15" s="3">
        <v>1.0</v>
      </c>
      <c r="E15" s="3">
        <v>1500.0</v>
      </c>
      <c r="F15" s="3">
        <v>35.0</v>
      </c>
    </row>
    <row r="16">
      <c r="B16" s="4">
        <v>7.0</v>
      </c>
      <c r="C16" s="3">
        <v>8.0</v>
      </c>
      <c r="D16" s="3">
        <v>1.0</v>
      </c>
      <c r="E16" s="3">
        <v>1419.0</v>
      </c>
      <c r="F16" s="3">
        <v>50.0</v>
      </c>
    </row>
    <row r="17">
      <c r="B17" s="4">
        <v>8.0</v>
      </c>
      <c r="C17" s="3">
        <v>9.0</v>
      </c>
      <c r="D17" s="3">
        <v>5.0</v>
      </c>
      <c r="E17" s="3">
        <v>1355.0</v>
      </c>
      <c r="F17" s="3">
        <v>44.0</v>
      </c>
    </row>
    <row r="18">
      <c r="B18" s="4">
        <v>9.0</v>
      </c>
      <c r="C18" s="3">
        <v>10.0</v>
      </c>
      <c r="D18" s="3">
        <v>4.0</v>
      </c>
      <c r="E18" s="3">
        <v>1000.0</v>
      </c>
      <c r="F18" s="3">
        <v>36.0</v>
      </c>
    </row>
    <row r="20">
      <c r="A20" s="1"/>
      <c r="C20" s="4">
        <v>0.0</v>
      </c>
      <c r="D20" s="4">
        <v>1.0</v>
      </c>
      <c r="E20" s="4">
        <v>2.0</v>
      </c>
      <c r="F20" s="4">
        <v>3.0</v>
      </c>
    </row>
    <row r="21">
      <c r="A21" s="1" t="s">
        <v>24</v>
      </c>
      <c r="B21" s="5" t="s">
        <v>19</v>
      </c>
      <c r="C21" s="6" t="s">
        <v>20</v>
      </c>
      <c r="D21" s="6" t="s">
        <v>21</v>
      </c>
      <c r="E21" s="6" t="s">
        <v>25</v>
      </c>
      <c r="F21" s="6" t="s">
        <v>26</v>
      </c>
      <c r="I21" s="7" t="s">
        <v>27</v>
      </c>
      <c r="J21" s="7" t="s">
        <v>28</v>
      </c>
      <c r="K21" s="7" t="s">
        <v>29</v>
      </c>
    </row>
    <row r="22">
      <c r="B22" s="4">
        <v>0.0</v>
      </c>
      <c r="C22" s="3">
        <v>1.0</v>
      </c>
      <c r="D22" s="8">
        <v>5.0</v>
      </c>
      <c r="E22" s="9">
        <v>1168.0</v>
      </c>
      <c r="F22" s="9">
        <v>52.0</v>
      </c>
      <c r="I22" s="10">
        <f t="shared" ref="I22:I31" si="1">((E9-E22)/ E9)* 100</f>
        <v>12.11437171</v>
      </c>
      <c r="J22" s="10">
        <f t="shared" ref="J22:J31" si="2">(F22/E22)*100</f>
        <v>4.452054795</v>
      </c>
      <c r="K22" s="10">
        <f t="shared" ref="K22:K31" si="3">(F22/F9)*100</f>
        <v>520</v>
      </c>
    </row>
    <row r="23">
      <c r="B23" s="4">
        <v>1.0</v>
      </c>
      <c r="C23" s="3">
        <v>2.0</v>
      </c>
      <c r="D23" s="8">
        <v>4.0</v>
      </c>
      <c r="E23" s="9">
        <v>1224.0</v>
      </c>
      <c r="F23" s="9">
        <v>51.0</v>
      </c>
      <c r="I23" s="10">
        <f t="shared" si="1"/>
        <v>-61100</v>
      </c>
      <c r="J23" s="10">
        <f t="shared" si="2"/>
        <v>4.166666667</v>
      </c>
      <c r="K23" s="10">
        <f t="shared" si="3"/>
        <v>145.7142857</v>
      </c>
    </row>
    <row r="24">
      <c r="B24" s="4">
        <v>2.0</v>
      </c>
      <c r="C24" s="3">
        <v>3.0</v>
      </c>
      <c r="D24" s="11">
        <v>1.0</v>
      </c>
      <c r="E24" s="12">
        <v>1379.0</v>
      </c>
      <c r="F24" s="12">
        <v>33.0</v>
      </c>
      <c r="G24" s="13"/>
      <c r="H24" s="13"/>
      <c r="I24" s="13">
        <f t="shared" si="1"/>
        <v>5.677154583</v>
      </c>
      <c r="J24" s="13">
        <f t="shared" si="2"/>
        <v>2.393038434</v>
      </c>
      <c r="K24" s="13">
        <f t="shared" si="3"/>
        <v>61.11111111</v>
      </c>
    </row>
    <row r="25">
      <c r="B25" s="4">
        <v>3.0</v>
      </c>
      <c r="C25" s="3">
        <v>4.0</v>
      </c>
      <c r="D25" s="8">
        <v>3.0</v>
      </c>
      <c r="E25" s="9">
        <v>1281.0</v>
      </c>
      <c r="F25" s="9">
        <v>52.0</v>
      </c>
      <c r="I25" s="10">
        <f t="shared" si="1"/>
        <v>-4.828150573</v>
      </c>
      <c r="J25" s="10">
        <f t="shared" si="2"/>
        <v>4.059328649</v>
      </c>
      <c r="K25" s="10">
        <f t="shared" si="3"/>
        <v>148.5714286</v>
      </c>
    </row>
    <row r="26">
      <c r="B26" s="4">
        <v>4.0</v>
      </c>
      <c r="C26" s="3">
        <v>5.0</v>
      </c>
      <c r="D26" s="8">
        <v>2.0</v>
      </c>
      <c r="E26" s="9">
        <v>1200.0</v>
      </c>
      <c r="F26" s="9">
        <v>38.0</v>
      </c>
      <c r="I26" s="10">
        <f t="shared" si="1"/>
        <v>40</v>
      </c>
      <c r="J26" s="10">
        <f t="shared" si="2"/>
        <v>3.166666667</v>
      </c>
      <c r="K26" s="10">
        <f t="shared" si="3"/>
        <v>86.36363636</v>
      </c>
    </row>
    <row r="27">
      <c r="B27" s="4">
        <v>5.0</v>
      </c>
      <c r="C27" s="3">
        <v>6.0</v>
      </c>
      <c r="D27" s="8">
        <v>3.0</v>
      </c>
      <c r="E27" s="9">
        <v>1320.0</v>
      </c>
      <c r="F27" s="9">
        <v>34.0</v>
      </c>
      <c r="I27" s="10">
        <f t="shared" si="1"/>
        <v>4.967602592</v>
      </c>
      <c r="J27" s="10">
        <f t="shared" si="2"/>
        <v>2.575757576</v>
      </c>
      <c r="K27" s="10">
        <f t="shared" si="3"/>
        <v>65.38461538</v>
      </c>
    </row>
    <row r="28">
      <c r="B28" s="4">
        <v>6.0</v>
      </c>
      <c r="C28" s="3">
        <v>7.0</v>
      </c>
      <c r="D28" s="11">
        <v>1.0</v>
      </c>
      <c r="E28" s="12">
        <v>1225.0</v>
      </c>
      <c r="F28" s="12">
        <v>52.0</v>
      </c>
      <c r="G28" s="13"/>
      <c r="H28" s="13"/>
      <c r="I28" s="13">
        <f t="shared" si="1"/>
        <v>18.33333333</v>
      </c>
      <c r="J28" s="13">
        <f t="shared" si="2"/>
        <v>4.244897959</v>
      </c>
      <c r="K28" s="13">
        <f t="shared" si="3"/>
        <v>148.5714286</v>
      </c>
    </row>
    <row r="29">
      <c r="B29" s="4">
        <v>7.0</v>
      </c>
      <c r="C29" s="3">
        <v>8.0</v>
      </c>
      <c r="D29" s="11">
        <v>1.0</v>
      </c>
      <c r="E29" s="12">
        <v>1149.0</v>
      </c>
      <c r="F29" s="12">
        <v>51.0</v>
      </c>
      <c r="G29" s="13"/>
      <c r="H29" s="13"/>
      <c r="I29" s="13">
        <f t="shared" si="1"/>
        <v>19.02748414</v>
      </c>
      <c r="J29" s="13">
        <f t="shared" si="2"/>
        <v>4.438642298</v>
      </c>
      <c r="K29" s="13">
        <f t="shared" si="3"/>
        <v>102</v>
      </c>
    </row>
    <row r="30">
      <c r="B30" s="4">
        <v>8.0</v>
      </c>
      <c r="C30" s="3">
        <v>9.0</v>
      </c>
      <c r="D30" s="8">
        <v>5.0</v>
      </c>
      <c r="E30" s="9">
        <v>1424.0</v>
      </c>
      <c r="F30" s="9">
        <v>34.0</v>
      </c>
      <c r="I30" s="10">
        <f t="shared" si="1"/>
        <v>-5.092250923</v>
      </c>
      <c r="J30" s="10">
        <f t="shared" si="2"/>
        <v>2.387640449</v>
      </c>
      <c r="K30" s="10">
        <f t="shared" si="3"/>
        <v>77.27272727</v>
      </c>
    </row>
    <row r="31">
      <c r="B31" s="4">
        <v>9.0</v>
      </c>
      <c r="C31" s="3">
        <v>10.0</v>
      </c>
      <c r="D31" s="14">
        <v>4.0</v>
      </c>
      <c r="E31" s="3">
        <v>1000.0</v>
      </c>
      <c r="F31" s="3">
        <v>36.0</v>
      </c>
      <c r="I31" s="10">
        <f t="shared" si="1"/>
        <v>0</v>
      </c>
      <c r="J31" s="10">
        <f t="shared" si="2"/>
        <v>3.6</v>
      </c>
      <c r="K31" s="10">
        <f t="shared" si="3"/>
        <v>100</v>
      </c>
    </row>
    <row r="33">
      <c r="C33" s="4">
        <v>0.0</v>
      </c>
      <c r="D33" s="4">
        <v>1.0</v>
      </c>
      <c r="E33" s="4">
        <v>2.0</v>
      </c>
      <c r="F33" s="4">
        <v>3.0</v>
      </c>
      <c r="G33" s="4">
        <v>4.0</v>
      </c>
      <c r="I33" s="15"/>
    </row>
    <row r="34">
      <c r="A34" s="16" t="s">
        <v>30</v>
      </c>
      <c r="B34" s="5" t="s">
        <v>31</v>
      </c>
      <c r="C34" s="6" t="s">
        <v>21</v>
      </c>
      <c r="D34" s="6" t="s">
        <v>32</v>
      </c>
      <c r="E34" s="6" t="s">
        <v>33</v>
      </c>
      <c r="F34" s="6" t="s">
        <v>34</v>
      </c>
      <c r="G34" s="6" t="s">
        <v>35</v>
      </c>
      <c r="I34" s="17"/>
    </row>
    <row r="35">
      <c r="B35" s="4">
        <v>0.0</v>
      </c>
      <c r="C35" s="9">
        <v>1.0</v>
      </c>
      <c r="D35" s="3">
        <f t="shared" ref="D35:D39" si="5">COUNTIF(D$22:D$31,"=" &amp; C35)</f>
        <v>3</v>
      </c>
      <c r="E35" s="3">
        <f t="shared" ref="E35:G35" si="4">SUMIF($D$22:$D$31,"=" &amp; $C35,I$22:I$31)</f>
        <v>43.03797206</v>
      </c>
      <c r="F35" s="3">
        <f t="shared" si="4"/>
        <v>11.07657869</v>
      </c>
      <c r="G35" s="3">
        <f t="shared" si="4"/>
        <v>311.6825397</v>
      </c>
      <c r="I35" s="17"/>
    </row>
    <row r="36">
      <c r="B36" s="4">
        <v>1.0</v>
      </c>
      <c r="C36" s="3">
        <v>2.0</v>
      </c>
      <c r="D36" s="3">
        <f t="shared" si="5"/>
        <v>1</v>
      </c>
      <c r="E36" s="3">
        <f t="shared" ref="E36:G36" si="6">SUMIF($D$22:$D$31,"=" &amp; $C36,I$22:I$31)</f>
        <v>40</v>
      </c>
      <c r="F36" s="3">
        <f t="shared" si="6"/>
        <v>3.166666667</v>
      </c>
      <c r="G36" s="3">
        <f t="shared" si="6"/>
        <v>86.36363636</v>
      </c>
      <c r="I36" s="17"/>
    </row>
    <row r="37">
      <c r="B37" s="4">
        <v>2.0</v>
      </c>
      <c r="C37" s="9">
        <v>3.0</v>
      </c>
      <c r="D37" s="3">
        <f t="shared" si="5"/>
        <v>2</v>
      </c>
      <c r="E37" s="3">
        <f t="shared" ref="E37:G37" si="7">SUMIF($D$22:$D$31,"=" &amp; $C37,I$22:I$31)</f>
        <v>0.139452019</v>
      </c>
      <c r="F37" s="3">
        <f t="shared" si="7"/>
        <v>6.635086225</v>
      </c>
      <c r="G37" s="3">
        <f t="shared" si="7"/>
        <v>213.956044</v>
      </c>
    </row>
    <row r="38">
      <c r="B38" s="4">
        <v>3.0</v>
      </c>
      <c r="C38" s="3">
        <v>4.0</v>
      </c>
      <c r="D38" s="3">
        <f t="shared" si="5"/>
        <v>2</v>
      </c>
      <c r="E38" s="3">
        <f t="shared" ref="E38:G38" si="8">SUMIF($D$22:$D$31,"=" &amp; $C38,I$22:I$31)</f>
        <v>-61100</v>
      </c>
      <c r="F38" s="3">
        <f t="shared" si="8"/>
        <v>7.766666667</v>
      </c>
      <c r="G38" s="3">
        <f t="shared" si="8"/>
        <v>245.7142857</v>
      </c>
    </row>
    <row r="39">
      <c r="B39" s="4">
        <v>4.0</v>
      </c>
      <c r="C39" s="3">
        <v>5.0</v>
      </c>
      <c r="D39" s="3">
        <f t="shared" si="5"/>
        <v>2</v>
      </c>
      <c r="E39" s="3">
        <f t="shared" ref="E39:G39" si="9">SUMIF($D$22:$D$31,"=" &amp; $C39,I$22:I$31)</f>
        <v>7.022120786</v>
      </c>
      <c r="F39" s="3">
        <f t="shared" si="9"/>
        <v>6.839695244</v>
      </c>
      <c r="G39" s="3">
        <f t="shared" si="9"/>
        <v>597.2727273</v>
      </c>
    </row>
    <row r="41">
      <c r="C41" s="4">
        <v>0.0</v>
      </c>
      <c r="D41" s="4">
        <v>1.0</v>
      </c>
      <c r="E41" s="4">
        <v>2.0</v>
      </c>
      <c r="F41" s="4">
        <v>3.0</v>
      </c>
      <c r="G41" s="4">
        <v>4.0</v>
      </c>
    </row>
    <row r="42">
      <c r="A42" s="16" t="s">
        <v>30</v>
      </c>
      <c r="C42" s="6" t="s">
        <v>21</v>
      </c>
      <c r="D42" s="6" t="s">
        <v>32</v>
      </c>
      <c r="E42" s="6" t="s">
        <v>33</v>
      </c>
      <c r="F42" s="6" t="s">
        <v>34</v>
      </c>
      <c r="G42" s="6" t="s">
        <v>35</v>
      </c>
    </row>
    <row r="43">
      <c r="B43" s="4">
        <v>0.0</v>
      </c>
      <c r="C43" s="12">
        <v>1.0</v>
      </c>
      <c r="D43" s="3">
        <f t="shared" ref="D43:D47" si="11">COUNTIF(D$22:D$31,"=" &amp; C43)</f>
        <v>3</v>
      </c>
      <c r="E43" s="3">
        <f t="shared" ref="E43:G43" si="10">E35/$D43</f>
        <v>14.34599069</v>
      </c>
      <c r="F43" s="3">
        <f t="shared" si="10"/>
        <v>3.692192897</v>
      </c>
      <c r="G43" s="3">
        <f t="shared" si="10"/>
        <v>103.8941799</v>
      </c>
    </row>
    <row r="44">
      <c r="B44" s="4">
        <v>1.0</v>
      </c>
      <c r="C44" s="3">
        <v>2.0</v>
      </c>
      <c r="D44" s="3">
        <f t="shared" si="11"/>
        <v>1</v>
      </c>
      <c r="E44" s="3">
        <f t="shared" ref="E44:G44" si="12">E36/$D44</f>
        <v>40</v>
      </c>
      <c r="F44" s="3">
        <f t="shared" si="12"/>
        <v>3.166666667</v>
      </c>
      <c r="G44" s="3">
        <f t="shared" si="12"/>
        <v>86.36363636</v>
      </c>
    </row>
    <row r="45">
      <c r="B45" s="4">
        <v>2.0</v>
      </c>
      <c r="C45" s="3">
        <v>3.0</v>
      </c>
      <c r="D45" s="3">
        <f t="shared" si="11"/>
        <v>2</v>
      </c>
      <c r="E45" s="3">
        <f t="shared" ref="E45:G45" si="13">E37/$D45</f>
        <v>0.06972600948</v>
      </c>
      <c r="F45" s="3">
        <f t="shared" si="13"/>
        <v>3.317543113</v>
      </c>
      <c r="G45" s="3">
        <f t="shared" si="13"/>
        <v>106.978022</v>
      </c>
    </row>
    <row r="46">
      <c r="B46" s="4">
        <v>3.0</v>
      </c>
      <c r="C46" s="3">
        <v>4.0</v>
      </c>
      <c r="D46" s="3">
        <f t="shared" si="11"/>
        <v>2</v>
      </c>
      <c r="E46" s="3">
        <f t="shared" ref="E46:G46" si="14">E38/$D46</f>
        <v>-30550</v>
      </c>
      <c r="F46" s="3">
        <f t="shared" si="14"/>
        <v>3.883333333</v>
      </c>
      <c r="G46" s="3">
        <f t="shared" si="14"/>
        <v>122.8571429</v>
      </c>
    </row>
    <row r="47">
      <c r="B47" s="4">
        <v>4.0</v>
      </c>
      <c r="C47" s="3">
        <v>5.0</v>
      </c>
      <c r="D47" s="3">
        <f t="shared" si="11"/>
        <v>2</v>
      </c>
      <c r="E47" s="3">
        <f t="shared" ref="E47:G47" si="15">E39/$D47</f>
        <v>3.511060393</v>
      </c>
      <c r="F47" s="3">
        <f t="shared" si="15"/>
        <v>3.419847622</v>
      </c>
      <c r="G47" s="3">
        <f t="shared" si="15"/>
        <v>298.6363636</v>
      </c>
    </row>
  </sheetData>
  <drawing r:id="rId1"/>
</worksheet>
</file>